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Képzés-fejlesztés\2022 technikai tantervmódosítás\Januári szenátus\TANTERVEK\ALAP\"/>
    </mc:Choice>
  </mc:AlternateContent>
  <bookViews>
    <workbookView xWindow="0" yWindow="0" windowWidth="20490" windowHeight="7620"/>
  </bookViews>
  <sheets>
    <sheet name="BÜIGSZAK" sheetId="14" r:id="rId1"/>
    <sheet name="Bűnügyi nyomozó" sheetId="12" r:id="rId2"/>
    <sheet name="GV" sheetId="15" r:id="rId3"/>
    <sheet name="hírszerző" sheetId="16" r:id="rId4"/>
    <sheet name="info." sheetId="17" r:id="rId5"/>
    <sheet name="pü." sheetId="18" r:id="rId6"/>
    <sheet name="Előtanulmányi rend" sheetId="13" r:id="rId7"/>
  </sheets>
  <externalReferences>
    <externalReference r:id="rId8"/>
  </externalReference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 localSheetId="6">#REF!</definedName>
    <definedName name="A83.2">#REF!</definedName>
    <definedName name="másol">#REF!</definedName>
    <definedName name="_xlnm.Print_Area" localSheetId="0">BÜIGSZAK!$A$1:$AG$245</definedName>
    <definedName name="_xlnm.Print_Area" localSheetId="1">'Bűnügyi nyomozó'!$A$1:$U$212</definedName>
  </definedNames>
  <calcPr calcId="162913"/>
</workbook>
</file>

<file path=xl/calcChain.xml><?xml version="1.0" encoding="utf-8"?>
<calcChain xmlns="http://schemas.openxmlformats.org/spreadsheetml/2006/main">
  <c r="A27" i="14" l="1"/>
  <c r="A23" i="14"/>
  <c r="AD29" i="12"/>
  <c r="AC29" i="12"/>
  <c r="AB29" i="12"/>
  <c r="AB30" i="12"/>
  <c r="AE30" i="12"/>
  <c r="AC30" i="12"/>
  <c r="AD30" i="12"/>
  <c r="AE29" i="12"/>
  <c r="AE13" i="16"/>
  <c r="AE14" i="16"/>
  <c r="AE15" i="16"/>
  <c r="AE16" i="16"/>
  <c r="AE17" i="16"/>
  <c r="AE21" i="16"/>
  <c r="AE22" i="16"/>
  <c r="AE23" i="16"/>
  <c r="AE24" i="16"/>
  <c r="AE29" i="16"/>
  <c r="AE30" i="16"/>
  <c r="AE31" i="16"/>
  <c r="AE32" i="16"/>
  <c r="AE33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C13" i="16"/>
  <c r="AC14" i="16"/>
  <c r="AC15" i="16"/>
  <c r="AC16" i="16"/>
  <c r="AC17" i="16"/>
  <c r="AC18" i="16"/>
  <c r="AE18" i="16" s="1"/>
  <c r="AC19" i="16"/>
  <c r="AC20" i="16"/>
  <c r="AC21" i="16"/>
  <c r="AC22" i="16"/>
  <c r="AC23" i="16"/>
  <c r="AC24" i="16"/>
  <c r="AC25" i="16"/>
  <c r="AE25" i="16"/>
  <c r="AC26" i="16"/>
  <c r="AC27" i="16"/>
  <c r="AC28" i="16"/>
  <c r="AC29" i="16"/>
  <c r="AC30" i="16"/>
  <c r="AC31" i="16"/>
  <c r="AC32" i="16"/>
  <c r="AC33" i="16"/>
  <c r="AB13" i="16"/>
  <c r="AB14" i="16"/>
  <c r="AB15" i="16"/>
  <c r="AB16" i="16"/>
  <c r="AB17" i="16"/>
  <c r="AB18" i="16"/>
  <c r="AB19" i="16"/>
  <c r="AE19" i="16" s="1"/>
  <c r="AB20" i="16"/>
  <c r="AE20" i="16" s="1"/>
  <c r="AB21" i="16"/>
  <c r="AB22" i="16"/>
  <c r="AB23" i="16"/>
  <c r="AB24" i="16"/>
  <c r="AB25" i="16"/>
  <c r="AB26" i="16"/>
  <c r="AB27" i="16"/>
  <c r="AB28" i="16"/>
  <c r="AE28" i="16"/>
  <c r="AB29" i="16"/>
  <c r="AB30" i="16"/>
  <c r="AB31" i="16"/>
  <c r="AB32" i="16"/>
  <c r="AB33" i="16"/>
  <c r="AE27" i="16"/>
  <c r="AE26" i="16"/>
  <c r="AB12" i="16"/>
  <c r="AC12" i="16"/>
  <c r="AD12" i="16"/>
  <c r="D34" i="16"/>
  <c r="D35" i="16"/>
  <c r="E34" i="16"/>
  <c r="E35" i="16"/>
  <c r="F34" i="16"/>
  <c r="F35" i="16"/>
  <c r="H34" i="16"/>
  <c r="H35" i="16"/>
  <c r="I34" i="16"/>
  <c r="I35" i="16"/>
  <c r="J34" i="16"/>
  <c r="L34" i="16"/>
  <c r="L35" i="16"/>
  <c r="M34" i="16"/>
  <c r="M35" i="16"/>
  <c r="N34" i="16"/>
  <c r="N35" i="16"/>
  <c r="P34" i="16"/>
  <c r="P35" i="16"/>
  <c r="Q34" i="16"/>
  <c r="Q35" i="16"/>
  <c r="R34" i="16"/>
  <c r="R35" i="16"/>
  <c r="T34" i="16"/>
  <c r="T35" i="16" s="1"/>
  <c r="T42" i="16" s="1"/>
  <c r="U34" i="16"/>
  <c r="U35" i="16"/>
  <c r="U42" i="16" s="1"/>
  <c r="V34" i="16"/>
  <c r="V35" i="16"/>
  <c r="X34" i="16"/>
  <c r="X35" i="16" s="1"/>
  <c r="X42" i="16" s="1"/>
  <c r="Y34" i="16"/>
  <c r="Y35" i="16" s="1"/>
  <c r="Y42" i="16" s="1"/>
  <c r="Z34" i="16"/>
  <c r="Z35" i="16"/>
  <c r="J35" i="16"/>
  <c r="AE12" i="16"/>
  <c r="AD34" i="16"/>
  <c r="AD35" i="16"/>
  <c r="AC38" i="17"/>
  <c r="AC39" i="17"/>
  <c r="AC42" i="17"/>
  <c r="AC40" i="17"/>
  <c r="AC41" i="17"/>
  <c r="AC37" i="17"/>
  <c r="AB38" i="17"/>
  <c r="AB39" i="17"/>
  <c r="AB40" i="17"/>
  <c r="AB41" i="17"/>
  <c r="AB37" i="17"/>
  <c r="AC37" i="18"/>
  <c r="AC38" i="18"/>
  <c r="AC39" i="18"/>
  <c r="AC36" i="18"/>
  <c r="AC40" i="18"/>
  <c r="AB40" i="18"/>
  <c r="AB37" i="18"/>
  <c r="AB38" i="18"/>
  <c r="AB39" i="18"/>
  <c r="AB36" i="18"/>
  <c r="Y40" i="18"/>
  <c r="X40" i="18"/>
  <c r="U40" i="18"/>
  <c r="T40" i="18"/>
  <c r="Q40" i="18"/>
  <c r="P40" i="18"/>
  <c r="M40" i="18"/>
  <c r="L40" i="18"/>
  <c r="I40" i="18"/>
  <c r="H40" i="18"/>
  <c r="E40" i="18"/>
  <c r="D40" i="18"/>
  <c r="AE13" i="18"/>
  <c r="AE14" i="18"/>
  <c r="AE15" i="18"/>
  <c r="AE16" i="18"/>
  <c r="AE17" i="18"/>
  <c r="AE18" i="18"/>
  <c r="AE19" i="18"/>
  <c r="AE20" i="18"/>
  <c r="AE23" i="18"/>
  <c r="AE24" i="18"/>
  <c r="AE25" i="18"/>
  <c r="AE26" i="18"/>
  <c r="AE27" i="18"/>
  <c r="AB28" i="18"/>
  <c r="AE28" i="18"/>
  <c r="AB29" i="18"/>
  <c r="AE29" i="18"/>
  <c r="AE30" i="18"/>
  <c r="AE31" i="18"/>
  <c r="AE3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12" i="18"/>
  <c r="AC13" i="18"/>
  <c r="AC14" i="18"/>
  <c r="AC15" i="18"/>
  <c r="AC16" i="18"/>
  <c r="AC17" i="18"/>
  <c r="AC18" i="18"/>
  <c r="AC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12" i="18"/>
  <c r="AB13" i="18"/>
  <c r="AB14" i="18"/>
  <c r="AB15" i="18"/>
  <c r="AB16" i="18"/>
  <c r="AB17" i="18"/>
  <c r="AB18" i="18"/>
  <c r="AB19" i="18"/>
  <c r="AB20" i="18"/>
  <c r="AB21" i="18"/>
  <c r="AB22" i="18"/>
  <c r="AE22" i="18"/>
  <c r="AB23" i="18"/>
  <c r="AB24" i="18"/>
  <c r="AB25" i="18"/>
  <c r="AB26" i="18"/>
  <c r="AB27" i="18"/>
  <c r="AB30" i="18"/>
  <c r="AB31" i="18"/>
  <c r="AB32" i="18"/>
  <c r="AB12" i="18"/>
  <c r="AE12" i="18"/>
  <c r="AA59" i="18"/>
  <c r="W59" i="18"/>
  <c r="S59" i="18"/>
  <c r="O59" i="18"/>
  <c r="K59" i="18"/>
  <c r="G59" i="18"/>
  <c r="AA58" i="18"/>
  <c r="W58" i="18"/>
  <c r="S58" i="18"/>
  <c r="O58" i="18"/>
  <c r="K58" i="18"/>
  <c r="G58" i="18"/>
  <c r="AA57" i="18"/>
  <c r="W57" i="18"/>
  <c r="S57" i="18"/>
  <c r="O57" i="18"/>
  <c r="K57" i="18"/>
  <c r="G57" i="18"/>
  <c r="AA56" i="18"/>
  <c r="W56" i="18"/>
  <c r="S56" i="18"/>
  <c r="O56" i="18"/>
  <c r="K56" i="18"/>
  <c r="G56" i="18"/>
  <c r="AA55" i="18"/>
  <c r="W55" i="18"/>
  <c r="S55" i="18"/>
  <c r="O55" i="18"/>
  <c r="K55" i="18"/>
  <c r="G55" i="18"/>
  <c r="AA54" i="18"/>
  <c r="W54" i="18"/>
  <c r="S54" i="18"/>
  <c r="O54" i="18"/>
  <c r="K54" i="18"/>
  <c r="G54" i="18"/>
  <c r="AA53" i="18"/>
  <c r="W53" i="18"/>
  <c r="S53" i="18"/>
  <c r="O53" i="18"/>
  <c r="K53" i="18"/>
  <c r="G53" i="18"/>
  <c r="AA52" i="18"/>
  <c r="W52" i="18"/>
  <c r="S52" i="18"/>
  <c r="O52" i="18"/>
  <c r="K52" i="18"/>
  <c r="G52" i="18"/>
  <c r="AA51" i="18"/>
  <c r="W51" i="18"/>
  <c r="S51" i="18"/>
  <c r="O51" i="18"/>
  <c r="K51" i="18"/>
  <c r="G51" i="18"/>
  <c r="W50" i="18"/>
  <c r="K50" i="18"/>
  <c r="G50" i="18"/>
  <c r="AA49" i="18"/>
  <c r="W49" i="18"/>
  <c r="O49" i="18"/>
  <c r="K49" i="18"/>
  <c r="G49" i="18"/>
  <c r="AA48" i="18"/>
  <c r="W48" i="18"/>
  <c r="S48" i="18"/>
  <c r="O48" i="18"/>
  <c r="K48" i="18"/>
  <c r="G48" i="18"/>
  <c r="Z33" i="18"/>
  <c r="V33" i="18"/>
  <c r="R33" i="18"/>
  <c r="Q33" i="18"/>
  <c r="P33" i="18"/>
  <c r="N33" i="18"/>
  <c r="J33" i="18"/>
  <c r="F33" i="18"/>
  <c r="Y33" i="18"/>
  <c r="X33" i="18"/>
  <c r="U33" i="18"/>
  <c r="T33" i="18"/>
  <c r="M33" i="18"/>
  <c r="L33" i="18"/>
  <c r="I33" i="18"/>
  <c r="H33" i="18"/>
  <c r="E33" i="18"/>
  <c r="D33" i="18"/>
  <c r="N34" i="18"/>
  <c r="Y42" i="17"/>
  <c r="X42" i="17"/>
  <c r="U42" i="17"/>
  <c r="T42" i="17"/>
  <c r="Q42" i="17"/>
  <c r="P42" i="17"/>
  <c r="M42" i="17"/>
  <c r="L42" i="17"/>
  <c r="I42" i="17"/>
  <c r="H42" i="17"/>
  <c r="E42" i="17"/>
  <c r="D42" i="17"/>
  <c r="AE13" i="17"/>
  <c r="AE14" i="17"/>
  <c r="AE15" i="17"/>
  <c r="AE16" i="17"/>
  <c r="AE17" i="17"/>
  <c r="AE19" i="17"/>
  <c r="AE21" i="17"/>
  <c r="AE22" i="17"/>
  <c r="AE24" i="17"/>
  <c r="AE25" i="17"/>
  <c r="AE26" i="17"/>
  <c r="AE27" i="17"/>
  <c r="AE29" i="17"/>
  <c r="AE30" i="17"/>
  <c r="AE31" i="17"/>
  <c r="AE32" i="17"/>
  <c r="AE33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12" i="17"/>
  <c r="AC13" i="17"/>
  <c r="AC14" i="17"/>
  <c r="AC15" i="17"/>
  <c r="AC16" i="17"/>
  <c r="AC17" i="17"/>
  <c r="AC18" i="17"/>
  <c r="AC19" i="17"/>
  <c r="AC20" i="17"/>
  <c r="AC34" i="17" s="1"/>
  <c r="AC35" i="17" s="1"/>
  <c r="AC43" i="17" s="1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12" i="17"/>
  <c r="AB13" i="17"/>
  <c r="AB14" i="17"/>
  <c r="AB15" i="17"/>
  <c r="AB16" i="17"/>
  <c r="AB17" i="17"/>
  <c r="AB18" i="17"/>
  <c r="AE18" i="17" s="1"/>
  <c r="AB19" i="17"/>
  <c r="AB20" i="17"/>
  <c r="AE20" i="17" s="1"/>
  <c r="AB21" i="17"/>
  <c r="AB22" i="17"/>
  <c r="AB23" i="17"/>
  <c r="AE23" i="17"/>
  <c r="AB24" i="17"/>
  <c r="AB25" i="17"/>
  <c r="AB26" i="17"/>
  <c r="AB27" i="17"/>
  <c r="AB28" i="17"/>
  <c r="AE28" i="17"/>
  <c r="AB29" i="17"/>
  <c r="AB30" i="17"/>
  <c r="AB31" i="17"/>
  <c r="AB32" i="17"/>
  <c r="AB33" i="17"/>
  <c r="AB12" i="17"/>
  <c r="W60" i="18"/>
  <c r="AE21" i="18"/>
  <c r="AB33" i="18"/>
  <c r="AE12" i="17"/>
  <c r="AB42" i="17"/>
  <c r="AB34" i="18"/>
  <c r="AB41" i="18"/>
  <c r="U34" i="18"/>
  <c r="U41" i="18"/>
  <c r="AE50" i="18"/>
  <c r="AE55" i="18"/>
  <c r="AE58" i="18"/>
  <c r="AE59" i="18"/>
  <c r="AE54" i="18"/>
  <c r="AE56" i="18"/>
  <c r="Q34" i="18"/>
  <c r="Q41" i="18"/>
  <c r="M34" i="18"/>
  <c r="D34" i="18"/>
  <c r="D41" i="18"/>
  <c r="G60" i="18"/>
  <c r="AE51" i="18"/>
  <c r="X34" i="18"/>
  <c r="X41" i="18"/>
  <c r="F34" i="18"/>
  <c r="R34" i="18"/>
  <c r="H34" i="18"/>
  <c r="H41" i="18"/>
  <c r="Z34" i="18"/>
  <c r="P34" i="18"/>
  <c r="P41" i="18"/>
  <c r="AE52" i="18"/>
  <c r="AE48" i="18"/>
  <c r="V34" i="18"/>
  <c r="J34" i="18"/>
  <c r="T34" i="18"/>
  <c r="T41" i="18"/>
  <c r="AD33" i="18"/>
  <c r="AD34" i="18"/>
  <c r="S60" i="18"/>
  <c r="AA60" i="18"/>
  <c r="O60" i="18"/>
  <c r="AE49" i="18"/>
  <c r="AE53" i="18"/>
  <c r="AE57" i="18"/>
  <c r="E34" i="18"/>
  <c r="E41" i="18"/>
  <c r="L34" i="18"/>
  <c r="L41" i="18"/>
  <c r="AE33" i="18"/>
  <c r="AE34" i="18"/>
  <c r="AC33" i="18"/>
  <c r="AC34" i="18"/>
  <c r="AC41" i="18"/>
  <c r="I34" i="18"/>
  <c r="I41" i="18"/>
  <c r="Y34" i="18"/>
  <c r="Y41" i="18"/>
  <c r="K60" i="18"/>
  <c r="V34" i="17"/>
  <c r="AA61" i="17"/>
  <c r="W61" i="17"/>
  <c r="S61" i="17"/>
  <c r="O61" i="17"/>
  <c r="K61" i="17"/>
  <c r="G61" i="17"/>
  <c r="AA60" i="17"/>
  <c r="W60" i="17"/>
  <c r="S60" i="17"/>
  <c r="O60" i="17"/>
  <c r="K60" i="17"/>
  <c r="AE60" i="17" s="1"/>
  <c r="G60" i="17"/>
  <c r="AA59" i="17"/>
  <c r="W59" i="17"/>
  <c r="S59" i="17"/>
  <c r="O59" i="17"/>
  <c r="K59" i="17"/>
  <c r="G59" i="17"/>
  <c r="AA58" i="17"/>
  <c r="W58" i="17"/>
  <c r="S58" i="17"/>
  <c r="O58" i="17"/>
  <c r="K58" i="17"/>
  <c r="AE58" i="17" s="1"/>
  <c r="G58" i="17"/>
  <c r="AA57" i="17"/>
  <c r="W57" i="17"/>
  <c r="S57" i="17"/>
  <c r="O57" i="17"/>
  <c r="K57" i="17"/>
  <c r="G57" i="17"/>
  <c r="AA56" i="17"/>
  <c r="W56" i="17"/>
  <c r="S56" i="17"/>
  <c r="O56" i="17"/>
  <c r="K56" i="17"/>
  <c r="AE56" i="17" s="1"/>
  <c r="G56" i="17"/>
  <c r="AA55" i="17"/>
  <c r="W55" i="17"/>
  <c r="S55" i="17"/>
  <c r="O55" i="17"/>
  <c r="K55" i="17"/>
  <c r="G55" i="17"/>
  <c r="AA54" i="17"/>
  <c r="W54" i="17"/>
  <c r="S54" i="17"/>
  <c r="O54" i="17"/>
  <c r="K54" i="17"/>
  <c r="AE54" i="17" s="1"/>
  <c r="G54" i="17"/>
  <c r="AA53" i="17"/>
  <c r="W53" i="17"/>
  <c r="S53" i="17"/>
  <c r="O53" i="17"/>
  <c r="K53" i="17"/>
  <c r="G53" i="17"/>
  <c r="AA52" i="17"/>
  <c r="W52" i="17"/>
  <c r="S52" i="17"/>
  <c r="O52" i="17"/>
  <c r="K52" i="17"/>
  <c r="AE52" i="17" s="1"/>
  <c r="G52" i="17"/>
  <c r="W51" i="17"/>
  <c r="S51" i="17"/>
  <c r="O51" i="17"/>
  <c r="K51" i="17"/>
  <c r="G51" i="17"/>
  <c r="AA50" i="17"/>
  <c r="W50" i="17"/>
  <c r="S50" i="17"/>
  <c r="O50" i="17"/>
  <c r="K50" i="17"/>
  <c r="K62" i="17" s="1"/>
  <c r="AE62" i="17" s="1"/>
  <c r="G50" i="17"/>
  <c r="G62" i="17"/>
  <c r="Z34" i="17"/>
  <c r="R34" i="17"/>
  <c r="N34" i="17"/>
  <c r="J34" i="17"/>
  <c r="F34" i="17"/>
  <c r="E34" i="17"/>
  <c r="D34" i="17"/>
  <c r="Y34" i="17"/>
  <c r="Y35" i="17" s="1"/>
  <c r="Y43" i="17" s="1"/>
  <c r="H34" i="17"/>
  <c r="W62" i="17"/>
  <c r="M41" i="18"/>
  <c r="AE60" i="18"/>
  <c r="V35" i="17"/>
  <c r="R35" i="17"/>
  <c r="Z35" i="17"/>
  <c r="S62" i="17"/>
  <c r="F35" i="17"/>
  <c r="J35" i="17"/>
  <c r="AA62" i="17"/>
  <c r="AE51" i="17"/>
  <c r="AE55" i="17"/>
  <c r="AE59" i="17"/>
  <c r="X34" i="17"/>
  <c r="X35" i="17"/>
  <c r="X43" i="17" s="1"/>
  <c r="P34" i="17"/>
  <c r="P35" i="17" s="1"/>
  <c r="P43" i="17" s="1"/>
  <c r="Q34" i="17"/>
  <c r="Q35" i="17"/>
  <c r="Q43" i="17" s="1"/>
  <c r="AE50" i="17"/>
  <c r="D35" i="17"/>
  <c r="I34" i="17"/>
  <c r="I35" i="17"/>
  <c r="I43" i="17"/>
  <c r="H35" i="17"/>
  <c r="H43" i="17"/>
  <c r="N35" i="17"/>
  <c r="T34" i="17"/>
  <c r="T35" i="17" s="1"/>
  <c r="T43" i="17" s="1"/>
  <c r="AD34" i="17"/>
  <c r="AD35" i="17"/>
  <c r="O62" i="17"/>
  <c r="AE53" i="17"/>
  <c r="AE57" i="17"/>
  <c r="AE61" i="17"/>
  <c r="E35" i="17"/>
  <c r="E43" i="17"/>
  <c r="M34" i="17"/>
  <c r="M35" i="17"/>
  <c r="M43" i="17"/>
  <c r="U34" i="17"/>
  <c r="U35" i="17" s="1"/>
  <c r="U43" i="17" s="1"/>
  <c r="L34" i="17"/>
  <c r="L35" i="17"/>
  <c r="L43" i="17"/>
  <c r="D43" i="17"/>
  <c r="AC38" i="16"/>
  <c r="AC39" i="16"/>
  <c r="AC40" i="16"/>
  <c r="AC37" i="16"/>
  <c r="AB38" i="16"/>
  <c r="AB39" i="16"/>
  <c r="AB40" i="16"/>
  <c r="AB37" i="16"/>
  <c r="AB41" i="16"/>
  <c r="Y41" i="16"/>
  <c r="X41" i="16"/>
  <c r="U41" i="16"/>
  <c r="T41" i="16"/>
  <c r="Q41" i="16"/>
  <c r="P41" i="16"/>
  <c r="M41" i="16"/>
  <c r="L41" i="16"/>
  <c r="I41" i="16"/>
  <c r="H41" i="16"/>
  <c r="E41" i="16"/>
  <c r="D41" i="16"/>
  <c r="AA60" i="16"/>
  <c r="W60" i="16"/>
  <c r="S60" i="16"/>
  <c r="O60" i="16"/>
  <c r="K60" i="16"/>
  <c r="G60" i="16"/>
  <c r="AA59" i="16"/>
  <c r="W59" i="16"/>
  <c r="S59" i="16"/>
  <c r="O59" i="16"/>
  <c r="K59" i="16"/>
  <c r="G59" i="16"/>
  <c r="AA58" i="16"/>
  <c r="W58" i="16"/>
  <c r="S58" i="16"/>
  <c r="O58" i="16"/>
  <c r="K58" i="16"/>
  <c r="G58" i="16"/>
  <c r="AA57" i="16"/>
  <c r="W57" i="16"/>
  <c r="S57" i="16"/>
  <c r="O57" i="16"/>
  <c r="K57" i="16"/>
  <c r="G57" i="16"/>
  <c r="AA56" i="16"/>
  <c r="W56" i="16"/>
  <c r="S56" i="16"/>
  <c r="O56" i="16"/>
  <c r="AE56" i="16" s="1"/>
  <c r="K56" i="16"/>
  <c r="G56" i="16"/>
  <c r="AA55" i="16"/>
  <c r="W55" i="16"/>
  <c r="S55" i="16"/>
  <c r="O55" i="16"/>
  <c r="K55" i="16"/>
  <c r="G55" i="16"/>
  <c r="AA54" i="16"/>
  <c r="W54" i="16"/>
  <c r="S54" i="16"/>
  <c r="O54" i="16"/>
  <c r="K54" i="16"/>
  <c r="G54" i="16"/>
  <c r="AA53" i="16"/>
  <c r="W53" i="16"/>
  <c r="S53" i="16"/>
  <c r="O53" i="16"/>
  <c r="K53" i="16"/>
  <c r="G53" i="16"/>
  <c r="AA52" i="16"/>
  <c r="W52" i="16"/>
  <c r="S52" i="16"/>
  <c r="O52" i="16"/>
  <c r="K52" i="16"/>
  <c r="G52" i="16"/>
  <c r="AA51" i="16"/>
  <c r="W51" i="16"/>
  <c r="S51" i="16"/>
  <c r="O51" i="16"/>
  <c r="K51" i="16"/>
  <c r="G51" i="16"/>
  <c r="W50" i="16"/>
  <c r="S50" i="16"/>
  <c r="O50" i="16"/>
  <c r="K50" i="16"/>
  <c r="G50" i="16"/>
  <c r="AA49" i="16"/>
  <c r="W49" i="16"/>
  <c r="S49" i="16"/>
  <c r="O49" i="16"/>
  <c r="O61" i="16" s="1"/>
  <c r="AE61" i="16" s="1"/>
  <c r="K49" i="16"/>
  <c r="G49" i="16"/>
  <c r="AC41" i="15"/>
  <c r="AC38" i="15"/>
  <c r="AC39" i="15"/>
  <c r="AC40" i="15"/>
  <c r="AC37" i="15"/>
  <c r="AB41" i="15"/>
  <c r="AB38" i="15"/>
  <c r="AB39" i="15"/>
  <c r="AB40" i="15"/>
  <c r="AB37" i="15"/>
  <c r="Y41" i="15"/>
  <c r="X41" i="15"/>
  <c r="U41" i="15"/>
  <c r="T41" i="15"/>
  <c r="Q41" i="15"/>
  <c r="P41" i="15"/>
  <c r="M42" i="15"/>
  <c r="M41" i="15"/>
  <c r="L42" i="15"/>
  <c r="L41" i="15"/>
  <c r="I42" i="15"/>
  <c r="I41" i="15"/>
  <c r="H42" i="15"/>
  <c r="H41" i="15"/>
  <c r="E41" i="15"/>
  <c r="D41" i="15"/>
  <c r="AE14" i="15"/>
  <c r="AE15" i="15"/>
  <c r="AE27" i="15"/>
  <c r="AE32" i="15"/>
  <c r="AE33" i="15"/>
  <c r="AD13" i="15"/>
  <c r="AD14" i="15"/>
  <c r="AD15" i="15"/>
  <c r="AD16" i="15"/>
  <c r="AD17" i="15"/>
  <c r="AD18" i="15"/>
  <c r="AD19" i="15"/>
  <c r="AD20" i="15"/>
  <c r="AD21" i="15"/>
  <c r="AD22" i="15"/>
  <c r="AD23" i="15"/>
  <c r="AD25" i="15"/>
  <c r="AD26" i="15"/>
  <c r="AD27" i="15"/>
  <c r="AD28" i="15"/>
  <c r="AD30" i="15"/>
  <c r="AD31" i="15"/>
  <c r="AD32" i="15"/>
  <c r="AD33" i="15"/>
  <c r="AD12" i="15"/>
  <c r="AC13" i="15"/>
  <c r="AC14" i="15"/>
  <c r="AC15" i="15"/>
  <c r="AC16" i="15"/>
  <c r="AC17" i="15"/>
  <c r="AC18" i="15"/>
  <c r="AC19" i="15"/>
  <c r="AC20" i="15"/>
  <c r="AC21" i="15"/>
  <c r="AC22" i="15"/>
  <c r="AC23" i="15"/>
  <c r="AC25" i="15"/>
  <c r="AC26" i="15"/>
  <c r="AC27" i="15"/>
  <c r="AC28" i="15"/>
  <c r="AC30" i="15"/>
  <c r="AC31" i="15"/>
  <c r="AC32" i="15"/>
  <c r="AC33" i="15"/>
  <c r="AC12" i="15"/>
  <c r="AB13" i="15"/>
  <c r="AE13" i="15"/>
  <c r="AB14" i="15"/>
  <c r="AB15" i="15"/>
  <c r="AB16" i="15"/>
  <c r="AE16" i="15"/>
  <c r="AB17" i="15"/>
  <c r="AE17" i="15"/>
  <c r="AB18" i="15"/>
  <c r="AE18" i="15"/>
  <c r="AB19" i="15"/>
  <c r="AE19" i="15"/>
  <c r="AB20" i="15"/>
  <c r="AE20" i="15"/>
  <c r="AB21" i="15"/>
  <c r="AE21" i="15"/>
  <c r="AB22" i="15"/>
  <c r="AE22" i="15"/>
  <c r="AB23" i="15"/>
  <c r="AE23" i="15"/>
  <c r="AB25" i="15"/>
  <c r="AE25" i="15"/>
  <c r="AB26" i="15"/>
  <c r="AE26" i="15"/>
  <c r="AB27" i="15"/>
  <c r="AB28" i="15"/>
  <c r="AE28" i="15"/>
  <c r="AB30" i="15"/>
  <c r="AE30" i="15"/>
  <c r="AB31" i="15"/>
  <c r="AE31" i="15"/>
  <c r="AB32" i="15"/>
  <c r="AB33" i="15"/>
  <c r="AB12" i="15"/>
  <c r="AA60" i="15"/>
  <c r="W60" i="15"/>
  <c r="S60" i="15"/>
  <c r="O60" i="15"/>
  <c r="K60" i="15"/>
  <c r="G60" i="15"/>
  <c r="AA59" i="15"/>
  <c r="W59" i="15"/>
  <c r="S59" i="15"/>
  <c r="O59" i="15"/>
  <c r="K59" i="15"/>
  <c r="G59" i="15"/>
  <c r="AA58" i="15"/>
  <c r="W58" i="15"/>
  <c r="AE58" i="15" s="1"/>
  <c r="S58" i="15"/>
  <c r="O58" i="15"/>
  <c r="K58" i="15"/>
  <c r="G58" i="15"/>
  <c r="AA57" i="15"/>
  <c r="W57" i="15"/>
  <c r="S57" i="15"/>
  <c r="O57" i="15"/>
  <c r="K57" i="15"/>
  <c r="G57" i="15"/>
  <c r="AA56" i="15"/>
  <c r="W56" i="15"/>
  <c r="AE56" i="15" s="1"/>
  <c r="S56" i="15"/>
  <c r="O56" i="15"/>
  <c r="K56" i="15"/>
  <c r="G56" i="15"/>
  <c r="AA55" i="15"/>
  <c r="W55" i="15"/>
  <c r="S55" i="15"/>
  <c r="O55" i="15"/>
  <c r="K55" i="15"/>
  <c r="G55" i="15"/>
  <c r="AA54" i="15"/>
  <c r="W54" i="15"/>
  <c r="S54" i="15"/>
  <c r="O54" i="15"/>
  <c r="K54" i="15"/>
  <c r="G54" i="15"/>
  <c r="AA53" i="15"/>
  <c r="W53" i="15"/>
  <c r="AE53" i="15" s="1"/>
  <c r="S53" i="15"/>
  <c r="O53" i="15"/>
  <c r="K53" i="15"/>
  <c r="G53" i="15"/>
  <c r="AA52" i="15"/>
  <c r="W52" i="15"/>
  <c r="AE52" i="15" s="1"/>
  <c r="S52" i="15"/>
  <c r="O52" i="15"/>
  <c r="K52" i="15"/>
  <c r="G52" i="15"/>
  <c r="AA51" i="15"/>
  <c r="W51" i="15"/>
  <c r="W61" i="15" s="1"/>
  <c r="AE61" i="15" s="1"/>
  <c r="S51" i="15"/>
  <c r="O51" i="15"/>
  <c r="K51" i="15"/>
  <c r="G51" i="15"/>
  <c r="W50" i="15"/>
  <c r="S50" i="15"/>
  <c r="O50" i="15"/>
  <c r="K50" i="15"/>
  <c r="G50" i="15"/>
  <c r="AA49" i="15"/>
  <c r="W49" i="15"/>
  <c r="AE49" i="15" s="1"/>
  <c r="S49" i="15"/>
  <c r="O49" i="15"/>
  <c r="K49" i="15"/>
  <c r="G49" i="15"/>
  <c r="Z34" i="15"/>
  <c r="V34" i="15"/>
  <c r="R34" i="15"/>
  <c r="N34" i="15"/>
  <c r="J34" i="15"/>
  <c r="F34" i="15"/>
  <c r="E34" i="15"/>
  <c r="D34" i="15"/>
  <c r="AC34" i="15"/>
  <c r="AB34" i="15"/>
  <c r="AB35" i="15"/>
  <c r="AB42" i="15"/>
  <c r="AA61" i="15"/>
  <c r="AE12" i="15"/>
  <c r="AE34" i="15"/>
  <c r="AE35" i="15"/>
  <c r="AC41" i="16"/>
  <c r="G61" i="16"/>
  <c r="W61" i="16"/>
  <c r="K61" i="16"/>
  <c r="AA61" i="16"/>
  <c r="AE54" i="16"/>
  <c r="AE58" i="16"/>
  <c r="AE59" i="16"/>
  <c r="AE55" i="16"/>
  <c r="Q42" i="16"/>
  <c r="E42" i="16"/>
  <c r="M42" i="16"/>
  <c r="AE53" i="16"/>
  <c r="H42" i="16"/>
  <c r="P42" i="16"/>
  <c r="L42" i="16"/>
  <c r="AE51" i="16"/>
  <c r="AE52" i="16"/>
  <c r="AE57" i="16"/>
  <c r="AE60" i="16"/>
  <c r="S61" i="16"/>
  <c r="AE50" i="16"/>
  <c r="I42" i="16"/>
  <c r="AE59" i="15"/>
  <c r="K61" i="15"/>
  <c r="R35" i="15"/>
  <c r="N35" i="15"/>
  <c r="D35" i="15"/>
  <c r="D42" i="15"/>
  <c r="F35" i="15"/>
  <c r="V35" i="15"/>
  <c r="AE55" i="15"/>
  <c r="H34" i="15"/>
  <c r="H35" i="15"/>
  <c r="P34" i="15"/>
  <c r="P35" i="15"/>
  <c r="P42" i="15"/>
  <c r="X34" i="15"/>
  <c r="X35" i="15"/>
  <c r="X42" i="15"/>
  <c r="Y34" i="15"/>
  <c r="Y35" i="15"/>
  <c r="Y42" i="15"/>
  <c r="S61" i="15"/>
  <c r="J35" i="15"/>
  <c r="AC35" i="15"/>
  <c r="AC42" i="15"/>
  <c r="Q34" i="15"/>
  <c r="Q35" i="15"/>
  <c r="Q42" i="15"/>
  <c r="AD34" i="15"/>
  <c r="AD35" i="15"/>
  <c r="Z35" i="15"/>
  <c r="L34" i="15"/>
  <c r="L35" i="15"/>
  <c r="T34" i="15"/>
  <c r="T35" i="15"/>
  <c r="T42" i="15"/>
  <c r="I34" i="15"/>
  <c r="I35" i="15"/>
  <c r="O61" i="15"/>
  <c r="AE50" i="15"/>
  <c r="AE54" i="15"/>
  <c r="AE57" i="15"/>
  <c r="AE60" i="15"/>
  <c r="E35" i="15"/>
  <c r="E42" i="15"/>
  <c r="M34" i="15"/>
  <c r="M35" i="15"/>
  <c r="U34" i="15"/>
  <c r="U35" i="15"/>
  <c r="U42" i="15"/>
  <c r="G61" i="15"/>
  <c r="D42" i="16"/>
  <c r="AD31" i="12"/>
  <c r="AC31" i="12"/>
  <c r="AB31" i="12"/>
  <c r="AE31" i="12"/>
  <c r="AD25" i="12"/>
  <c r="AC25" i="12"/>
  <c r="AB25" i="12"/>
  <c r="AE25" i="12"/>
  <c r="AD23" i="12"/>
  <c r="AC23" i="12"/>
  <c r="AB23" i="12"/>
  <c r="AD22" i="12"/>
  <c r="AC22" i="12"/>
  <c r="AB22" i="12"/>
  <c r="AE22" i="12"/>
  <c r="AD21" i="12"/>
  <c r="AC21" i="12"/>
  <c r="AB21" i="12"/>
  <c r="AD20" i="12"/>
  <c r="AC20" i="12"/>
  <c r="AB20" i="12"/>
  <c r="AE20" i="12"/>
  <c r="AD19" i="12"/>
  <c r="AC19" i="12"/>
  <c r="AB19" i="12"/>
  <c r="AE19" i="12"/>
  <c r="AD18" i="12"/>
  <c r="AC18" i="12"/>
  <c r="AB18" i="12"/>
  <c r="AE18" i="12"/>
  <c r="AD17" i="12"/>
  <c r="AC17" i="12"/>
  <c r="AB17" i="12"/>
  <c r="AD16" i="12"/>
  <c r="AC16" i="12"/>
  <c r="AB16" i="12"/>
  <c r="AD15" i="12"/>
  <c r="AC15" i="12"/>
  <c r="AB15" i="12"/>
  <c r="AE15" i="12"/>
  <c r="AD14" i="12"/>
  <c r="AC14" i="12"/>
  <c r="AB14" i="12"/>
  <c r="AE14" i="12"/>
  <c r="AD13" i="12"/>
  <c r="AC13" i="12"/>
  <c r="AB13" i="12"/>
  <c r="AD12" i="12"/>
  <c r="AC12" i="12"/>
  <c r="AB12" i="12"/>
  <c r="AE12" i="12"/>
  <c r="AD11" i="12"/>
  <c r="AC11" i="12"/>
  <c r="AB11" i="12"/>
  <c r="AE11" i="12"/>
  <c r="AD10" i="12"/>
  <c r="AC10" i="12"/>
  <c r="AB10" i="12"/>
  <c r="AC26" i="12"/>
  <c r="AC27" i="12"/>
  <c r="AC34" i="12"/>
  <c r="AE16" i="12"/>
  <c r="AE10" i="12"/>
  <c r="AE23" i="12"/>
  <c r="AB26" i="12"/>
  <c r="AB27" i="12"/>
  <c r="AB34" i="12"/>
  <c r="AE34" i="12"/>
  <c r="AD26" i="12"/>
  <c r="AD27" i="12"/>
  <c r="AE13" i="12"/>
  <c r="AE17" i="12"/>
  <c r="AE21" i="12"/>
  <c r="AD76" i="14"/>
  <c r="AC76" i="14"/>
  <c r="AB76" i="14"/>
  <c r="AB83" i="14"/>
  <c r="AD73" i="14"/>
  <c r="AC73" i="14"/>
  <c r="AB73" i="14"/>
  <c r="AD72" i="14"/>
  <c r="AC72" i="14"/>
  <c r="AB72" i="14"/>
  <c r="AD71" i="14"/>
  <c r="AC71" i="14"/>
  <c r="AB71" i="14"/>
  <c r="AD70" i="14"/>
  <c r="AC70" i="14"/>
  <c r="AB70" i="14"/>
  <c r="AD69" i="14"/>
  <c r="AC69" i="14"/>
  <c r="AB69" i="14"/>
  <c r="AD68" i="14"/>
  <c r="AC68" i="14"/>
  <c r="AB68" i="14"/>
  <c r="AD67" i="14"/>
  <c r="AC67" i="14"/>
  <c r="AB67" i="14"/>
  <c r="AD66" i="14"/>
  <c r="AC66" i="14"/>
  <c r="AB66" i="14"/>
  <c r="AD65" i="14"/>
  <c r="AC65" i="14"/>
  <c r="AB65" i="14"/>
  <c r="AD64" i="14"/>
  <c r="AC64" i="14"/>
  <c r="AB64" i="14"/>
  <c r="AD63" i="14"/>
  <c r="AC63" i="14"/>
  <c r="AB63" i="14"/>
  <c r="AD62" i="14"/>
  <c r="AC62" i="14"/>
  <c r="AB62" i="14"/>
  <c r="AD61" i="14"/>
  <c r="AC61" i="14"/>
  <c r="AB61" i="14"/>
  <c r="AD60" i="14"/>
  <c r="AC60" i="14"/>
  <c r="AB60" i="14"/>
  <c r="AD59" i="14"/>
  <c r="AC59" i="14"/>
  <c r="AB59" i="14"/>
  <c r="AD58" i="14"/>
  <c r="AC58" i="14"/>
  <c r="AB58" i="14"/>
  <c r="AD57" i="14"/>
  <c r="AC57" i="14"/>
  <c r="AB57" i="14"/>
  <c r="AD56" i="14"/>
  <c r="AC56" i="14"/>
  <c r="AB56" i="14"/>
  <c r="AD55" i="14"/>
  <c r="AC55" i="14"/>
  <c r="AB55" i="14"/>
  <c r="AD54" i="14"/>
  <c r="AC54" i="14"/>
  <c r="AB54" i="14"/>
  <c r="AD53" i="14"/>
  <c r="AC53" i="14"/>
  <c r="AB53" i="14"/>
  <c r="AD52" i="14"/>
  <c r="AC52" i="14"/>
  <c r="AB52" i="14"/>
  <c r="AD51" i="14"/>
  <c r="AC51" i="14"/>
  <c r="AB51" i="14"/>
  <c r="AD50" i="14"/>
  <c r="AC50" i="14"/>
  <c r="AB50" i="14"/>
  <c r="AD49" i="14"/>
  <c r="AC49" i="14"/>
  <c r="AB49" i="14"/>
  <c r="AD48" i="14"/>
  <c r="AC48" i="14"/>
  <c r="AB48" i="14"/>
  <c r="AD47" i="14"/>
  <c r="AC47" i="14"/>
  <c r="AB47" i="14"/>
  <c r="AD46" i="14"/>
  <c r="AC46" i="14"/>
  <c r="AB46" i="14"/>
  <c r="AD45" i="14"/>
  <c r="AC45" i="14"/>
  <c r="AB45" i="14"/>
  <c r="AD44" i="14"/>
  <c r="AC44" i="14"/>
  <c r="AE44" i="14" s="1"/>
  <c r="AB44" i="14"/>
  <c r="AD43" i="14"/>
  <c r="AC43" i="14"/>
  <c r="AB43" i="14"/>
  <c r="AD42" i="14"/>
  <c r="AC42" i="14"/>
  <c r="AB42" i="14"/>
  <c r="AD41" i="14"/>
  <c r="AC41" i="14"/>
  <c r="AB41" i="14"/>
  <c r="AD40" i="14"/>
  <c r="AC40" i="14"/>
  <c r="AB40" i="14"/>
  <c r="AE40" i="14"/>
  <c r="AD39" i="14"/>
  <c r="AC39" i="14"/>
  <c r="AB39" i="14"/>
  <c r="AD38" i="14"/>
  <c r="AC38" i="14"/>
  <c r="AB38" i="14"/>
  <c r="AD37" i="14"/>
  <c r="AC37" i="14"/>
  <c r="AB37" i="14"/>
  <c r="AD36" i="14"/>
  <c r="AC36" i="14"/>
  <c r="AB36" i="14"/>
  <c r="AD35" i="14"/>
  <c r="AC35" i="14"/>
  <c r="AB35" i="14"/>
  <c r="AD34" i="14"/>
  <c r="AC34" i="14"/>
  <c r="AB34" i="14"/>
  <c r="AD33" i="14"/>
  <c r="AC33" i="14"/>
  <c r="AB33" i="14"/>
  <c r="AD32" i="14"/>
  <c r="AC32" i="14"/>
  <c r="AB32" i="14"/>
  <c r="AE32" i="14" s="1"/>
  <c r="AD31" i="14"/>
  <c r="AC31" i="14"/>
  <c r="AB31" i="14"/>
  <c r="AD30" i="14"/>
  <c r="AC30" i="14"/>
  <c r="AB30" i="14"/>
  <c r="AD29" i="14"/>
  <c r="AC29" i="14"/>
  <c r="AB29" i="14"/>
  <c r="AD28" i="14"/>
  <c r="AC28" i="14"/>
  <c r="AB28" i="14"/>
  <c r="AE28" i="14" s="1"/>
  <c r="AD27" i="14"/>
  <c r="AC27" i="14"/>
  <c r="AB27" i="14"/>
  <c r="AD26" i="14"/>
  <c r="AC26" i="14"/>
  <c r="AB26" i="14"/>
  <c r="AD25" i="14"/>
  <c r="AC25" i="14"/>
  <c r="AB25" i="14"/>
  <c r="AD24" i="14"/>
  <c r="AC24" i="14"/>
  <c r="AE24" i="14" s="1"/>
  <c r="AB24" i="14"/>
  <c r="AD23" i="14"/>
  <c r="AC23" i="14"/>
  <c r="AB23" i="14"/>
  <c r="AD22" i="14"/>
  <c r="AC22" i="14"/>
  <c r="AB22" i="14"/>
  <c r="AD21" i="14"/>
  <c r="AC21" i="14"/>
  <c r="AB21" i="14"/>
  <c r="AD20" i="14"/>
  <c r="AC20" i="14"/>
  <c r="AB20" i="14"/>
  <c r="AE20" i="14"/>
  <c r="AD19" i="14"/>
  <c r="AC19" i="14"/>
  <c r="AB19" i="14"/>
  <c r="AD18" i="14"/>
  <c r="AC18" i="14"/>
  <c r="AB18" i="14"/>
  <c r="AD17" i="14"/>
  <c r="AC17" i="14"/>
  <c r="AB17" i="14"/>
  <c r="AD16" i="14"/>
  <c r="AC16" i="14"/>
  <c r="AB16" i="14"/>
  <c r="AD15" i="14"/>
  <c r="AC15" i="14"/>
  <c r="AB15" i="14"/>
  <c r="AD14" i="14"/>
  <c r="AC14" i="14"/>
  <c r="AB14" i="14"/>
  <c r="AD13" i="14"/>
  <c r="AC13" i="14"/>
  <c r="AB13" i="14"/>
  <c r="AD12" i="14"/>
  <c r="AC12" i="14"/>
  <c r="AB12" i="14"/>
  <c r="AE12" i="14" s="1"/>
  <c r="AD11" i="14"/>
  <c r="AC11" i="14"/>
  <c r="AB11" i="14"/>
  <c r="AD10" i="14"/>
  <c r="AC10" i="14"/>
  <c r="AB10" i="14"/>
  <c r="AA52" i="12"/>
  <c r="W52" i="12"/>
  <c r="S52" i="12"/>
  <c r="O52" i="12"/>
  <c r="K52" i="12"/>
  <c r="G52" i="12"/>
  <c r="AA51" i="12"/>
  <c r="W51" i="12"/>
  <c r="S51" i="12"/>
  <c r="O51" i="12"/>
  <c r="K51" i="12"/>
  <c r="G51" i="12"/>
  <c r="AA50" i="12"/>
  <c r="W50" i="12"/>
  <c r="S50" i="12"/>
  <c r="O50" i="12"/>
  <c r="K50" i="12"/>
  <c r="G50" i="12"/>
  <c r="AA49" i="12"/>
  <c r="W49" i="12"/>
  <c r="S49" i="12"/>
  <c r="O49" i="12"/>
  <c r="K49" i="12"/>
  <c r="G49" i="12"/>
  <c r="AA48" i="12"/>
  <c r="W48" i="12"/>
  <c r="S48" i="12"/>
  <c r="O48" i="12"/>
  <c r="K48" i="12"/>
  <c r="G48" i="12"/>
  <c r="AA47" i="12"/>
  <c r="W47" i="12"/>
  <c r="S47" i="12"/>
  <c r="O47" i="12"/>
  <c r="K47" i="12"/>
  <c r="G47" i="12"/>
  <c r="AA46" i="12"/>
  <c r="W46" i="12"/>
  <c r="S46" i="12"/>
  <c r="O46" i="12"/>
  <c r="K46" i="12"/>
  <c r="G46" i="12"/>
  <c r="AA45" i="12"/>
  <c r="W45" i="12"/>
  <c r="S45" i="12"/>
  <c r="O45" i="12"/>
  <c r="K45" i="12"/>
  <c r="G45" i="12"/>
  <c r="AA44" i="12"/>
  <c r="W44" i="12"/>
  <c r="S44" i="12"/>
  <c r="O44" i="12"/>
  <c r="K44" i="12"/>
  <c r="G44" i="12"/>
  <c r="AA43" i="12"/>
  <c r="W43" i="12"/>
  <c r="S43" i="12"/>
  <c r="O43" i="12"/>
  <c r="K43" i="12"/>
  <c r="G43" i="12"/>
  <c r="AA42" i="12"/>
  <c r="W42" i="12"/>
  <c r="S42" i="12"/>
  <c r="O42" i="12"/>
  <c r="K42" i="12"/>
  <c r="G42" i="12"/>
  <c r="AA41" i="12"/>
  <c r="W41" i="12"/>
  <c r="S41" i="12"/>
  <c r="O41" i="12"/>
  <c r="K41" i="12"/>
  <c r="G41" i="12"/>
  <c r="Z26" i="12"/>
  <c r="V26" i="12"/>
  <c r="R26" i="12"/>
  <c r="N26" i="12"/>
  <c r="J26" i="12"/>
  <c r="F26" i="12"/>
  <c r="E26" i="12"/>
  <c r="AA182" i="14"/>
  <c r="W182" i="14"/>
  <c r="S182" i="14"/>
  <c r="O182" i="14"/>
  <c r="K182" i="14"/>
  <c r="G182" i="14"/>
  <c r="AE182" i="14" s="1"/>
  <c r="AA181" i="14"/>
  <c r="W181" i="14"/>
  <c r="O181" i="14"/>
  <c r="K181" i="14"/>
  <c r="G181" i="14"/>
  <c r="AA180" i="14"/>
  <c r="W180" i="14"/>
  <c r="S180" i="14"/>
  <c r="O180" i="14"/>
  <c r="K180" i="14"/>
  <c r="G180" i="14"/>
  <c r="AA179" i="14"/>
  <c r="W179" i="14"/>
  <c r="S179" i="14"/>
  <c r="O179" i="14"/>
  <c r="K179" i="14"/>
  <c r="AE179" i="14" s="1"/>
  <c r="G179" i="14"/>
  <c r="AA178" i="14"/>
  <c r="W178" i="14"/>
  <c r="S178" i="14"/>
  <c r="AE178" i="14" s="1"/>
  <c r="O178" i="14"/>
  <c r="K178" i="14"/>
  <c r="G178" i="14"/>
  <c r="AA177" i="14"/>
  <c r="W177" i="14"/>
  <c r="S177" i="14"/>
  <c r="O177" i="14"/>
  <c r="K177" i="14"/>
  <c r="AE177" i="14" s="1"/>
  <c r="G177" i="14"/>
  <c r="AA176" i="14"/>
  <c r="W176" i="14"/>
  <c r="S176" i="14"/>
  <c r="AE176" i="14" s="1"/>
  <c r="O176" i="14"/>
  <c r="K176" i="14"/>
  <c r="G176" i="14"/>
  <c r="AA175" i="14"/>
  <c r="W175" i="14"/>
  <c r="S175" i="14"/>
  <c r="O175" i="14"/>
  <c r="K175" i="14"/>
  <c r="AE175" i="14" s="1"/>
  <c r="G175" i="14"/>
  <c r="AA174" i="14"/>
  <c r="W174" i="14"/>
  <c r="S174" i="14"/>
  <c r="O174" i="14"/>
  <c r="K174" i="14"/>
  <c r="G174" i="14"/>
  <c r="AE174" i="14" s="1"/>
  <c r="AA173" i="14"/>
  <c r="AA183" i="14" s="1"/>
  <c r="W173" i="14"/>
  <c r="O173" i="14"/>
  <c r="K173" i="14"/>
  <c r="G173" i="14"/>
  <c r="AA172" i="14"/>
  <c r="W172" i="14"/>
  <c r="S172" i="14"/>
  <c r="S183" i="14" s="1"/>
  <c r="O172" i="14"/>
  <c r="O183" i="14" s="1"/>
  <c r="K172" i="14"/>
  <c r="G172" i="14"/>
  <c r="AE172" i="14" s="1"/>
  <c r="AA171" i="14"/>
  <c r="W171" i="14"/>
  <c r="W183" i="14" s="1"/>
  <c r="S171" i="14"/>
  <c r="O171" i="14"/>
  <c r="K171" i="14"/>
  <c r="G171" i="14"/>
  <c r="G183" i="14" s="1"/>
  <c r="AE183" i="14" s="1"/>
  <c r="AD87" i="14"/>
  <c r="Z87" i="14"/>
  <c r="V87" i="14"/>
  <c r="R87" i="14"/>
  <c r="R88" i="14" s="1"/>
  <c r="N87" i="14"/>
  <c r="J87" i="14"/>
  <c r="F87" i="14"/>
  <c r="U87" i="14"/>
  <c r="T87" i="14"/>
  <c r="AC87" i="14"/>
  <c r="AB87" i="14"/>
  <c r="Y87" i="14"/>
  <c r="E83" i="14"/>
  <c r="D83" i="14"/>
  <c r="Z74" i="14"/>
  <c r="V74" i="14"/>
  <c r="V88" i="14" s="1"/>
  <c r="R74" i="14"/>
  <c r="N74" i="14"/>
  <c r="J74" i="14"/>
  <c r="J88" i="14" s="1"/>
  <c r="F74" i="14"/>
  <c r="F88" i="14" s="1"/>
  <c r="D74" i="14"/>
  <c r="I74" i="14"/>
  <c r="AE72" i="14"/>
  <c r="N88" i="14"/>
  <c r="AE56" i="14"/>
  <c r="AE64" i="14"/>
  <c r="AE68" i="14"/>
  <c r="AE23" i="14"/>
  <c r="AE27" i="14"/>
  <c r="AE35" i="14"/>
  <c r="AE39" i="14"/>
  <c r="AE59" i="14"/>
  <c r="AE63" i="14"/>
  <c r="AE67" i="14"/>
  <c r="AE71" i="14"/>
  <c r="AE26" i="12"/>
  <c r="AE10" i="14"/>
  <c r="AE60" i="14"/>
  <c r="AE19" i="14"/>
  <c r="AE52" i="14"/>
  <c r="AE51" i="14"/>
  <c r="AE48" i="14"/>
  <c r="AE43" i="14"/>
  <c r="AE36" i="14"/>
  <c r="AE31" i="14"/>
  <c r="AE16" i="14"/>
  <c r="AE15" i="14"/>
  <c r="AE47" i="14"/>
  <c r="AC74" i="14"/>
  <c r="AE11" i="14"/>
  <c r="AE14" i="14"/>
  <c r="AE18" i="14"/>
  <c r="AE22" i="14"/>
  <c r="AE26" i="14"/>
  <c r="AE34" i="14"/>
  <c r="AE38" i="14"/>
  <c r="AE42" i="14"/>
  <c r="AE46" i="14"/>
  <c r="AE50" i="14"/>
  <c r="AE54" i="14"/>
  <c r="AE58" i="14"/>
  <c r="AE62" i="14"/>
  <c r="AE66" i="14"/>
  <c r="AE70" i="14"/>
  <c r="AA53" i="12"/>
  <c r="K53" i="12"/>
  <c r="AE55" i="14"/>
  <c r="AE13" i="14"/>
  <c r="AE17" i="14"/>
  <c r="AE21" i="14"/>
  <c r="AE25" i="14"/>
  <c r="AE29" i="14"/>
  <c r="AE33" i="14"/>
  <c r="AE37" i="14"/>
  <c r="AE41" i="14"/>
  <c r="AE45" i="14"/>
  <c r="AE49" i="14"/>
  <c r="AE53" i="14"/>
  <c r="AE57" i="14"/>
  <c r="AE61" i="14"/>
  <c r="AE65" i="14"/>
  <c r="AE69" i="14"/>
  <c r="AE73" i="14"/>
  <c r="AE76" i="14"/>
  <c r="AE83" i="14" s="1"/>
  <c r="AE41" i="12"/>
  <c r="AE44" i="12"/>
  <c r="AE48" i="12"/>
  <c r="AE52" i="12"/>
  <c r="AE43" i="12"/>
  <c r="W53" i="12"/>
  <c r="AE47" i="12"/>
  <c r="AE49" i="12"/>
  <c r="J27" i="12"/>
  <c r="Z27" i="12"/>
  <c r="F27" i="12"/>
  <c r="V27" i="12"/>
  <c r="AE51" i="12"/>
  <c r="L26" i="12"/>
  <c r="L27" i="12"/>
  <c r="L34" i="12"/>
  <c r="T26" i="12"/>
  <c r="T27" i="12"/>
  <c r="T34" i="12"/>
  <c r="M26" i="12"/>
  <c r="M27" i="12"/>
  <c r="M34" i="12"/>
  <c r="R27" i="12"/>
  <c r="I26" i="12"/>
  <c r="I27" i="12"/>
  <c r="I34" i="12"/>
  <c r="Q26" i="12"/>
  <c r="Q27" i="12"/>
  <c r="Q34" i="12"/>
  <c r="Y26" i="12"/>
  <c r="Y27" i="12"/>
  <c r="Y34" i="12"/>
  <c r="S53" i="12"/>
  <c r="AE45" i="12"/>
  <c r="P26" i="12"/>
  <c r="P27" i="12"/>
  <c r="D26" i="12"/>
  <c r="D27" i="12"/>
  <c r="E27" i="12"/>
  <c r="U26" i="12"/>
  <c r="U27" i="12"/>
  <c r="U34" i="12"/>
  <c r="O53" i="12"/>
  <c r="AE42" i="12"/>
  <c r="AE46" i="12"/>
  <c r="AE50" i="12"/>
  <c r="N27" i="12"/>
  <c r="H26" i="12"/>
  <c r="H27" i="12"/>
  <c r="H34" i="12"/>
  <c r="X26" i="12"/>
  <c r="X27" i="12"/>
  <c r="X34" i="12"/>
  <c r="G53" i="12"/>
  <c r="Q74" i="14"/>
  <c r="Q88" i="14" s="1"/>
  <c r="Y74" i="14"/>
  <c r="L87" i="14"/>
  <c r="L88" i="14" s="1"/>
  <c r="M83" i="14"/>
  <c r="U83" i="14"/>
  <c r="Q87" i="14"/>
  <c r="P87" i="14"/>
  <c r="AE180" i="14"/>
  <c r="L74" i="14"/>
  <c r="M74" i="14"/>
  <c r="M88" i="14" s="1"/>
  <c r="X83" i="14"/>
  <c r="AC83" i="14"/>
  <c r="X87" i="14"/>
  <c r="H74" i="14"/>
  <c r="P74" i="14"/>
  <c r="P88" i="14" s="1"/>
  <c r="X74" i="14"/>
  <c r="AD74" i="14"/>
  <c r="AD88" i="14"/>
  <c r="D88" i="14"/>
  <c r="E74" i="14"/>
  <c r="Z88" i="14"/>
  <c r="Q83" i="14"/>
  <c r="Y83" i="14"/>
  <c r="I83" i="14"/>
  <c r="I88" i="14"/>
  <c r="M87" i="14"/>
  <c r="L83" i="14"/>
  <c r="T83" i="14"/>
  <c r="T88" i="14" s="1"/>
  <c r="AE173" i="14"/>
  <c r="AE181" i="14"/>
  <c r="T74" i="14"/>
  <c r="U74" i="14"/>
  <c r="U88" i="14" s="1"/>
  <c r="P83" i="14"/>
  <c r="H83" i="14"/>
  <c r="K183" i="14"/>
  <c r="D34" i="12"/>
  <c r="P34" i="12"/>
  <c r="AE53" i="12"/>
  <c r="E34" i="12"/>
  <c r="H88" i="14"/>
  <c r="E88" i="14"/>
  <c r="AE27" i="12"/>
  <c r="AB74" i="14" l="1"/>
  <c r="AB88" i="14" s="1"/>
  <c r="AE171" i="14"/>
  <c r="Y88" i="14"/>
  <c r="X88" i="14"/>
  <c r="AC88" i="14"/>
  <c r="AE30" i="14"/>
  <c r="AE74" i="14" s="1"/>
  <c r="AE88" i="14" s="1"/>
  <c r="AE34" i="17"/>
  <c r="AE35" i="17" s="1"/>
  <c r="AB34" i="17"/>
  <c r="AB35" i="17" s="1"/>
  <c r="AB43" i="17" s="1"/>
  <c r="AE49" i="16"/>
  <c r="AE51" i="15"/>
  <c r="AC34" i="16"/>
  <c r="AC35" i="16" s="1"/>
  <c r="AC42" i="16" s="1"/>
  <c r="AE34" i="16"/>
  <c r="AE35" i="16" s="1"/>
  <c r="AB34" i="16"/>
  <c r="AB35" i="16" s="1"/>
  <c r="AB42" i="16" s="1"/>
</calcChain>
</file>

<file path=xl/comments1.xml><?xml version="1.0" encoding="utf-8"?>
<comments xmlns="http://schemas.openxmlformats.org/spreadsheetml/2006/main">
  <authors>
    <author>USER</author>
    <author>Zádori Fruzsina</author>
  </authors>
  <commentList>
    <comment ref="C186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bűnüldözési és gazdasági nyomozó hallgató nem veheti fel a tárgyat</t>
        </r>
      </text>
    </comment>
    <comment ref="C189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0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1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4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szakirányok nem vehetik fel</t>
        </r>
      </text>
    </comment>
    <comment ref="C195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szakirányok nem vehetik fel</t>
        </r>
      </text>
    </comment>
    <comment ref="C199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Büntetőjog (RBÜAB03) </t>
        </r>
      </text>
    </comment>
    <comment ref="C200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Büntetőjog 2., RBÜAB02</t>
        </r>
      </text>
    </comment>
    <comment ref="C201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202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214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220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rendőr hallgatóknak</t>
        </r>
      </text>
    </comment>
    <comment ref="C237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45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<sst xmlns="http://schemas.openxmlformats.org/spreadsheetml/2006/main" count="3536" uniqueCount="815">
  <si>
    <t>Kódszám</t>
  </si>
  <si>
    <t>K</t>
  </si>
  <si>
    <t>1.</t>
  </si>
  <si>
    <t>2.</t>
  </si>
  <si>
    <t>3.</t>
  </si>
  <si>
    <t>4.</t>
  </si>
  <si>
    <t>5.</t>
  </si>
  <si>
    <t>6.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</si>
  <si>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</si>
  <si>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</si>
  <si>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</si>
  <si>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</si>
  <si>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</si>
  <si>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</si>
  <si>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</si>
  <si>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</si>
  <si>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</si>
  <si>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</si>
  <si>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</si>
  <si>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</si>
  <si>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</si>
  <si>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</si>
  <si>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</si>
  <si>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SZV</t>
  </si>
  <si>
    <t>SZÁMONKÉRÉSEK ÖSSZESÍTŐ</t>
  </si>
  <si>
    <t>Szakmai gyakorlat 1.</t>
  </si>
  <si>
    <t>Szakmai gyakorlat 2.</t>
  </si>
  <si>
    <t>FÉLÉVENKÉNT SZÁMONKÉRÉSEK ÖSSZESEN: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</si>
  <si>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</si>
  <si>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</si>
  <si>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</si>
  <si>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</si>
  <si>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</si>
  <si>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</si>
  <si>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</si>
  <si>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</si>
  <si>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</si>
  <si>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</si>
  <si>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</si>
  <si>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</si>
  <si>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</si>
  <si>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</si>
  <si>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</si>
  <si>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</si>
  <si>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</si>
  <si>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</si>
  <si>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</si>
  <si>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</si>
  <si>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</si>
  <si>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</si>
  <si>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</si>
  <si>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</si>
  <si>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</si>
  <si>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</si>
  <si>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</si>
  <si>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</si>
  <si>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</si>
  <si>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</si>
  <si>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</si>
  <si>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</si>
  <si>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</si>
  <si>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</si>
  <si>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</si>
  <si>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</si>
  <si>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</si>
  <si>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</si>
  <si>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RRVTB01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</si>
  <si>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</si>
  <si>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</si>
  <si>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</si>
  <si>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</si>
  <si>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</si>
  <si>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</si>
  <si>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</si>
  <si>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</si>
  <si>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</si>
  <si>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</si>
  <si>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</si>
  <si>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</si>
  <si>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</si>
  <si>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</si>
  <si>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</si>
  <si>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</si>
  <si>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</si>
  <si>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</si>
  <si>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</si>
  <si>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</si>
  <si>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</si>
  <si>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</si>
  <si>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Informatika 1.</t>
  </si>
  <si>
    <t>RKNIB08</t>
  </si>
  <si>
    <t>Robotzsaru 1.</t>
  </si>
  <si>
    <t>RKNIB09</t>
  </si>
  <si>
    <t>Robotzsaru 2.</t>
  </si>
  <si>
    <t>RKNIB10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</si>
  <si>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</si>
  <si>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</si>
  <si>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</si>
  <si>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</si>
  <si>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</si>
  <si>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</si>
  <si>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</si>
  <si>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</si>
  <si>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</si>
  <si>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</si>
  <si>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</si>
  <si>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</si>
  <si>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</si>
  <si>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RBGVB08</t>
  </si>
  <si>
    <t>Bűnügyi szolgálati ismeretek 2.</t>
  </si>
  <si>
    <t>RBGVB07</t>
  </si>
  <si>
    <t xml:space="preserve"> Bűnügyi szolgálati ismeretek 1.</t>
  </si>
  <si>
    <t>RBGV09</t>
  </si>
  <si>
    <t>Bűnügyi szolgálati ismeretek 3.</t>
  </si>
  <si>
    <t>RBGVB13</t>
  </si>
  <si>
    <t>Gazdaságvédelmi ismeretek 2.</t>
  </si>
  <si>
    <t>RBGVB10</t>
  </si>
  <si>
    <t>Gazdaságvédelmi ismeretek 1.</t>
  </si>
  <si>
    <t>RBGVB04</t>
  </si>
  <si>
    <t>Bűnügyi együttműködés</t>
  </si>
  <si>
    <t>BŰNÜGYI NYOMOZÓ SZAKIRÁNY</t>
  </si>
  <si>
    <t>BŰNÜGYI IGAZGATÁSI ALAPKÉPZÉSI SZAK</t>
  </si>
  <si>
    <t>RKNIB01</t>
  </si>
  <si>
    <t>Általános szolgálati ismeretek</t>
  </si>
  <si>
    <t>RKBTB81</t>
  </si>
  <si>
    <t>Közrendvédelem</t>
  </si>
  <si>
    <t>RARTB06</t>
  </si>
  <si>
    <t>Jogi ismeretek</t>
  </si>
  <si>
    <t>Rendészeti hatósági eljárásjog 1.</t>
  </si>
  <si>
    <t>Szakmai gyakorlat 3.</t>
  </si>
  <si>
    <t>RHRTB16</t>
  </si>
  <si>
    <t>Útiokmányok vizsgálata</t>
  </si>
  <si>
    <t>Határrendészeti szervek időszerű feladatai</t>
  </si>
  <si>
    <t>RKBTB26</t>
  </si>
  <si>
    <t>Közlekedési büntetőjog</t>
  </si>
  <si>
    <t>RKBTB25</t>
  </si>
  <si>
    <t>RVPTB53</t>
  </si>
  <si>
    <t>RVPTB65</t>
  </si>
  <si>
    <t>Vámok és adók, mint a gazdaság-szabályozó eszközök</t>
  </si>
  <si>
    <t>RVPTB56</t>
  </si>
  <si>
    <t>RBÜEB06</t>
  </si>
  <si>
    <t>A büntető tárgyalási rendszerek</t>
  </si>
  <si>
    <t>RBÜEB07</t>
  </si>
  <si>
    <t>A vallomás műszeres ellenőrzése</t>
  </si>
  <si>
    <t>RKNIB19</t>
  </si>
  <si>
    <t>RBGVB45</t>
  </si>
  <si>
    <t>RBGVB38</t>
  </si>
  <si>
    <t>RBGVB46</t>
  </si>
  <si>
    <t>KV</t>
  </si>
  <si>
    <t>Rendőrségi gazdálkodás</t>
  </si>
  <si>
    <t>KR</t>
  </si>
  <si>
    <t>RBGVB28</t>
  </si>
  <si>
    <t>Szakmatörténet</t>
  </si>
  <si>
    <t>BÜNTETŐELJÁRÁS JOG SZIGORLAT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</si>
  <si>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</si>
  <si>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</si>
  <si>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</si>
  <si>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</si>
  <si>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</si>
  <si>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</si>
  <si>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</si>
  <si>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</si>
  <si>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</si>
  <si>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</si>
  <si>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</si>
  <si>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Bűnügyi szolgálati ismeretek 1.</t>
  </si>
  <si>
    <t>RBGVB09</t>
  </si>
  <si>
    <t>RBGVB29</t>
  </si>
  <si>
    <t>Szakterületi vezetői ismeretek</t>
  </si>
  <si>
    <t>RBGVB05</t>
  </si>
  <si>
    <t>Bűnügyi elemző-értékelő ismeretek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</si>
  <si>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</si>
  <si>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</si>
  <si>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</si>
  <si>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</si>
  <si>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</si>
  <si>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</si>
  <si>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A</t>
  </si>
  <si>
    <t>X</t>
  </si>
  <si>
    <t>Kollokvium (K)</t>
  </si>
  <si>
    <t>Kollokvium (((zárvizsga tárgy((K(Z)))</t>
  </si>
  <si>
    <t>BŰNÜGYI IGAZGATÁSI  ALAPKÉPZÉSI SZAK BŰNÜGYI NYOMOZÓ SZAKIRÁNY</t>
  </si>
  <si>
    <t xml:space="preserve">Krimináltechnika 1. </t>
  </si>
  <si>
    <t>RKBTB55</t>
  </si>
  <si>
    <t xml:space="preserve">A rendőrség társadalmi kontrollja </t>
  </si>
  <si>
    <t>RBÜEB08</t>
  </si>
  <si>
    <t>A rendészeti tevékenység kurrens alkotmányjogi és emberi jogi kérdései</t>
  </si>
  <si>
    <t>A vám és a nemzetközi szervezetek kapcsolata</t>
  </si>
  <si>
    <t>Vámellenőrzés a gyakorlatban - Záhonytól Brüsszelig</t>
  </si>
  <si>
    <t>A büntetőeljárás aktuális kihívásai</t>
  </si>
  <si>
    <t>RRETB01</t>
  </si>
  <si>
    <t>RBGVB35</t>
  </si>
  <si>
    <t>Bűnelemzési alapismeretek</t>
  </si>
  <si>
    <t>RBÜEB10</t>
  </si>
  <si>
    <t>RBATB27</t>
  </si>
  <si>
    <t>Biztonságpolitika és migráció</t>
  </si>
  <si>
    <t>RBGVB52</t>
  </si>
  <si>
    <t>A szellemi tulajdon védelme</t>
  </si>
  <si>
    <t>RBÜAB11</t>
  </si>
  <si>
    <t>A bűnhalmazatok gyakorlati problémái</t>
  </si>
  <si>
    <t>RBÜAB14</t>
  </si>
  <si>
    <t>RBGVB50</t>
  </si>
  <si>
    <t>Gazdaságvédelmi büntetőeljárások ítélkezési gyakorlata</t>
  </si>
  <si>
    <t>RBGVB51</t>
  </si>
  <si>
    <t>RKBTB56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</si>
  <si>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</si>
  <si>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</si>
  <si>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</si>
  <si>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</si>
  <si>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</si>
  <si>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</si>
  <si>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</si>
  <si>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RRETB08</t>
  </si>
  <si>
    <t>RRETB09</t>
  </si>
  <si>
    <t xml:space="preserve">Sportrendészet </t>
  </si>
  <si>
    <t>RBGVB72</t>
  </si>
  <si>
    <t xml:space="preserve">Híres bűnügyek felderítése </t>
  </si>
  <si>
    <t>RKETB01</t>
  </si>
  <si>
    <t>RKETB02</t>
  </si>
  <si>
    <t>RKETB03</t>
  </si>
  <si>
    <t>RJITB07</t>
  </si>
  <si>
    <t>Értékpapírjogi és tőkepiaci ismeretek</t>
  </si>
  <si>
    <t>RJITB06</t>
  </si>
  <si>
    <t>Vagyonjogi kérdések a rendészeti tevékenységben</t>
  </si>
  <si>
    <t>RBÜAB15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</si>
  <si>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</si>
  <si>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</si>
  <si>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</si>
  <si>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</si>
  <si>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RHRTB42</t>
  </si>
  <si>
    <t>Külföldiek ellenőrzése a schengeni térségben</t>
  </si>
  <si>
    <t>HHH1M07</t>
  </si>
  <si>
    <t>Ludovika Szabadegyetem</t>
  </si>
  <si>
    <t>Igazságügyi orvostan</t>
  </si>
  <si>
    <t xml:space="preserve">számonkérés   </t>
  </si>
  <si>
    <t xml:space="preserve">számonkérés    </t>
  </si>
  <si>
    <t>elmélet + gyakorlat heti összes tanóra</t>
  </si>
  <si>
    <t>Törzsanyag tárgyai</t>
  </si>
  <si>
    <t>ÉÉ</t>
  </si>
  <si>
    <t>GYJ</t>
  </si>
  <si>
    <t>RKNIB23</t>
  </si>
  <si>
    <t>RJITB10</t>
  </si>
  <si>
    <t>Szabálysértési alapismeretek</t>
  </si>
  <si>
    <t>RRETB05</t>
  </si>
  <si>
    <t>Rendészettörténet</t>
  </si>
  <si>
    <t>Anthologia Philosophico-Politica</t>
  </si>
  <si>
    <t>Anthologia Historica</t>
  </si>
  <si>
    <t>Anthologia Hungarica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</si>
  <si>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</si>
  <si>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</si>
  <si>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</si>
  <si>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</si>
  <si>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</si>
  <si>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</si>
  <si>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</si>
  <si>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új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</si>
  <si>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</si>
  <si>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</si>
  <si>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</si>
  <si>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</si>
  <si>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</si>
  <si>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</si>
  <si>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ÉÉ(Z)</t>
  </si>
  <si>
    <t>K(SZG)</t>
  </si>
  <si>
    <t>ÉÉ(SZG)</t>
  </si>
  <si>
    <t>RKRIB19</t>
  </si>
  <si>
    <t>RKPTB03</t>
  </si>
  <si>
    <t>Kriminálpszichológia 1.</t>
  </si>
  <si>
    <t>RKPTB04</t>
  </si>
  <si>
    <t>Kriminálpszichológia 2.</t>
  </si>
  <si>
    <t>Vezetés- és szervezéselmélet</t>
  </si>
  <si>
    <t>Rendészeti kommunikáció tréning</t>
  </si>
  <si>
    <t>Irányítói, vezetői kompetenciafejlesztő tréning</t>
  </si>
  <si>
    <t>konfliktuskezelési tréning</t>
  </si>
  <si>
    <t/>
  </si>
  <si>
    <t>TÖRZSANYAG ÖSSZESEN</t>
  </si>
  <si>
    <t>VKMTB91</t>
  </si>
  <si>
    <t>Elsősegélynyújtás</t>
  </si>
  <si>
    <t xml:space="preserve">SZG </t>
  </si>
  <si>
    <t>ZV</t>
  </si>
  <si>
    <t>Szakdolgozat/Diplomamunka tantárgya</t>
  </si>
  <si>
    <t>RRETB02</t>
  </si>
  <si>
    <t>Szakdolgozat módszertan</t>
  </si>
  <si>
    <t>RTOSB03</t>
  </si>
  <si>
    <t>Szakdolgozat konzultáció</t>
  </si>
  <si>
    <t>Szakdolgozat/Diplomamunka tantárgyak összesen:</t>
  </si>
  <si>
    <t>Szabadon választható tantárgyak (lista)</t>
  </si>
  <si>
    <t>Jogok, kötelezettségek és a biztonság a virtuális térben</t>
  </si>
  <si>
    <t xml:space="preserve">RHRTB18 </t>
  </si>
  <si>
    <t xml:space="preserve">Forgalomellenőrzés és balesetmegelőzés Európában </t>
  </si>
  <si>
    <t>RMORB56</t>
  </si>
  <si>
    <t>Személyvédelem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</si>
  <si>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</si>
  <si>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</si>
  <si>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</si>
  <si>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</si>
  <si>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</si>
  <si>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</si>
  <si>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</si>
  <si>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</si>
  <si>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 xml:space="preserve">A politikai demonstrációk demokratikus rendőri tömegkezelése </t>
  </si>
  <si>
    <t xml:space="preserve">A bűnirodalom rendőrei, rendőrségei és a történelmi felelősség </t>
  </si>
  <si>
    <t xml:space="preserve">Megszépített valóságok: az emlékezetpolitika útvesztőjében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</si>
  <si>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</si>
  <si>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</si>
  <si>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</si>
  <si>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</si>
  <si>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</si>
  <si>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</si>
  <si>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 xml:space="preserve">Kiberbűnözés és nyomozása </t>
  </si>
  <si>
    <t>Kiberbűnözés informatikai alapjai</t>
  </si>
  <si>
    <t xml:space="preserve">Etikus hekker a bűnüldözésben </t>
  </si>
  <si>
    <t>A bűntető jogszabály értelmezése</t>
  </si>
  <si>
    <t>Büntetőjog a jogalkalmazásban</t>
  </si>
  <si>
    <t>RFTTB01</t>
  </si>
  <si>
    <t>Környezet- és természet elleni bűncselekmények kriminálmetodikája</t>
  </si>
  <si>
    <t>RMTTB15</t>
  </si>
  <si>
    <t>Gyermekvédelem/Child Protection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</si>
  <si>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</si>
  <si>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</si>
  <si>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</si>
  <si>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</si>
  <si>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</si>
  <si>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</si>
  <si>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</si>
  <si>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</si>
  <si>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</si>
  <si>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</si>
  <si>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</si>
  <si>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</si>
  <si>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</si>
  <si>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</si>
  <si>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</si>
  <si>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</si>
  <si>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Egy mindenkiért mindenki egyért - tréning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</si>
  <si>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</si>
  <si>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</si>
  <si>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</si>
  <si>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</si>
  <si>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</si>
  <si>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</si>
  <si>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RNYTB01   </t>
  </si>
  <si>
    <t xml:space="preserve"> A szolgálati kutya alkalmazása</t>
  </si>
  <si>
    <t>RKNIB36</t>
  </si>
  <si>
    <t>Kiscsoportok vezetése rendészeti közegben</t>
  </si>
  <si>
    <t>Rendészeti menedzsment</t>
  </si>
  <si>
    <t>Tudatos adózás</t>
  </si>
  <si>
    <t>Az emberi erőforrás mint érték a rendészetben</t>
  </si>
  <si>
    <t>Kockázatkezelés a rendvédelem területén</t>
  </si>
  <si>
    <t>Narkológia</t>
  </si>
  <si>
    <t>Rendészeti önkéntes gyakorlat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</si>
  <si>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</si>
  <si>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</si>
  <si>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</si>
  <si>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</si>
  <si>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Táblázat- és prezentáció készítési ismeretek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</si>
  <si>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</si>
  <si>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</si>
  <si>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</si>
  <si>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</si>
  <si>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</si>
  <si>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</si>
  <si>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</si>
  <si>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részidejű képzésben, levelező munkarend szerint tanuló hallgatók részére</t>
  </si>
  <si>
    <t>ÖSSZES TANÓRA</t>
  </si>
  <si>
    <t>Szakirány/specializáció tárgyai</t>
  </si>
  <si>
    <t>Szakirány/specializáció összesen</t>
  </si>
  <si>
    <t xml:space="preserve"> SZAKON ÖSSZESEN</t>
  </si>
  <si>
    <t>ÖSSZES TANÓRARENDI KONTAKTÓRA</t>
  </si>
  <si>
    <t xml:space="preserve"> részidejű képzésben, levelező munkarend szerint tanuló hallgatók részére</t>
  </si>
  <si>
    <t xml:space="preserve"> </t>
  </si>
  <si>
    <t>Összesen</t>
  </si>
  <si>
    <t>BŰNÜGYI IGAZGATÁSI  ALAPKÉPZÉSI SZAK</t>
  </si>
  <si>
    <t xml:space="preserve"> GAZDASÁGVÉDELMI NYOMOZÓ SZAKIRÁNY</t>
  </si>
  <si>
    <t>számonkérés</t>
  </si>
  <si>
    <t>félévi összes</t>
  </si>
  <si>
    <t>összes</t>
  </si>
  <si>
    <t xml:space="preserve">B </t>
  </si>
  <si>
    <t>Gazdaságvédelmi pénzügyi jog 1.</t>
  </si>
  <si>
    <t>BŰNÜGYI ÉS GV SZOLGÁLATI ISMERETEK ZV</t>
  </si>
  <si>
    <t>BŰNÜGYI HÍRSZERZŐ SZAKIRÁNY</t>
  </si>
  <si>
    <t>Bűnügyi hírszerzési ismeretek 1.</t>
  </si>
  <si>
    <t>Bűnügyi hírszerzési ismeretek 2.</t>
  </si>
  <si>
    <t>Bűnügyi hírszerzési ismeretek 3.</t>
  </si>
  <si>
    <t>RBGVB34</t>
  </si>
  <si>
    <t>Titok és adatvédelem</t>
  </si>
  <si>
    <t>A bűnügyi hírszerzés elemzői támogatása 1.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</si>
  <si>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</si>
  <si>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</si>
  <si>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</si>
  <si>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</si>
  <si>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</si>
  <si>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RBGVB30</t>
  </si>
  <si>
    <t>RBGVB31</t>
  </si>
  <si>
    <t>T-ellátmány gazdálkodás</t>
  </si>
  <si>
    <t>RBGVB32</t>
  </si>
  <si>
    <t>Titkos ügyiratkezelés 1.</t>
  </si>
  <si>
    <t>BŰNÜGYI ÉS HÍRSZERZŐ SZOLGÁLATI ISMERETEK ZV</t>
  </si>
  <si>
    <t>INFORMATIKAI NYOMOZÓ SZAKIRÁNY</t>
  </si>
  <si>
    <t>Infokommunikációs eszközök</t>
  </si>
  <si>
    <t>Információbiztonság alapjai</t>
  </si>
  <si>
    <t>Infokommunikációs hálózatok és távközlési rendszerek</t>
  </si>
  <si>
    <t>A kiberbűnözés kriminológiai jellemzői</t>
  </si>
  <si>
    <t>A kiberbűnözés büntetőjogi sajátosságai</t>
  </si>
  <si>
    <t>Kibernyomozói munka terepen</t>
  </si>
  <si>
    <t>Nyílt és titkos információgyűjtés kibertérben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</si>
  <si>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</si>
  <si>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</si>
  <si>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</si>
  <si>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</si>
  <si>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Az információs társadalom világa</t>
  </si>
  <si>
    <t>BŰNÜGYI ÉS INFO SZOLGÁLATI ISMERETEK ZV</t>
  </si>
  <si>
    <t>BŰNÜGYI IGAZGATÁSI  ALAPKÉPZÉSI  SZAK</t>
  </si>
  <si>
    <t>PÉNZÜGYI NYOMOZÓ SZAKIRÁNY</t>
  </si>
  <si>
    <t>Bűnügyi szolgálati szakismeret 1.</t>
  </si>
  <si>
    <t>Bűnügyi szolgálati szakismeret 2.</t>
  </si>
  <si>
    <t>Bűnügyi értékelő-elemző ismeretek</t>
  </si>
  <si>
    <t>RVPTB31</t>
  </si>
  <si>
    <t>Gazdasági szakismeretek (pny.) 1.</t>
  </si>
  <si>
    <t>RVPTB32</t>
  </si>
  <si>
    <t>Gazdasági szakismeretek (pny.) 2.</t>
  </si>
  <si>
    <t>RVPTB33</t>
  </si>
  <si>
    <t>Gazdasági szakismeretek (pny.) 3.</t>
  </si>
  <si>
    <t>RVPTB34</t>
  </si>
  <si>
    <t>Gazdasági szakismeretek (pny.) 4.</t>
  </si>
  <si>
    <t>RVPTB44</t>
  </si>
  <si>
    <t>Adóztatás (pny.) 1.</t>
  </si>
  <si>
    <t>RVPTB45</t>
  </si>
  <si>
    <t>Adóztatás (pny.) 2.</t>
  </si>
  <si>
    <t>RVPTB46</t>
  </si>
  <si>
    <t>Adóztatás (pny.) 3.</t>
  </si>
  <si>
    <t>RVPTB47</t>
  </si>
  <si>
    <t>Adóztatás (pny.) 4.</t>
  </si>
  <si>
    <t>RVPTB35</t>
  </si>
  <si>
    <t>Vámjog és külkereskedelmi technika 1.</t>
  </si>
  <si>
    <t>RVPTB36</t>
  </si>
  <si>
    <t>Vámjog és külkereskedelmi technika 2.</t>
  </si>
  <si>
    <t xml:space="preserve">Jövedéki és adójog </t>
  </si>
  <si>
    <t>Vámtarifa 1.</t>
  </si>
  <si>
    <t>Vámtarifa 2.</t>
  </si>
  <si>
    <t>RVPTB48</t>
  </si>
  <si>
    <t>Szabályzatismeret (pny.) 1.</t>
  </si>
  <si>
    <t>RVPTB49</t>
  </si>
  <si>
    <t>Szabályzatismeret (pny.) 2.</t>
  </si>
  <si>
    <t>RVPTB42</t>
  </si>
  <si>
    <t>NAV informatika (pny.)</t>
  </si>
  <si>
    <t>RVPTB50</t>
  </si>
  <si>
    <t xml:space="preserve">Intézkedés módszertan (pny., vj) </t>
  </si>
  <si>
    <t>RVPTB43</t>
  </si>
  <si>
    <t xml:space="preserve">Pénzügyi nyomozói komplex ismeretek </t>
  </si>
  <si>
    <t>RVPTB66</t>
  </si>
  <si>
    <t>VÁMJOG ÉS KÜLKERESKEDELMI TECHNIKA SZIGORLAT</t>
  </si>
  <si>
    <t>Gazdasági szakimseret és Adóztatás ZV</t>
  </si>
  <si>
    <t>TÁRGYFELELŐS SZERVEZETI EGYSÉG</t>
  </si>
  <si>
    <t>TÁRGYFELELŐS SZEMÉLY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</si>
  <si>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</si>
  <si>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</si>
  <si>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</si>
  <si>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</si>
  <si>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</si>
  <si>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Közjogi és Rendészeti Jogi Tanszék</t>
  </si>
  <si>
    <t>Rendészeti Magatartástudományi Tanszék</t>
  </si>
  <si>
    <t>Dr. Hegedűs Judit</t>
  </si>
  <si>
    <t>Fekete Zsuzsanna</t>
  </si>
  <si>
    <t>Rendészetelméleti és -történeti Tanszék</t>
  </si>
  <si>
    <t>Dr. Sallai János</t>
  </si>
  <si>
    <t>Közbiztonsági Tanszék</t>
  </si>
  <si>
    <t>Papp Dávid</t>
  </si>
  <si>
    <t>Dr. Nagyernyei Szabó Ádám</t>
  </si>
  <si>
    <t>Dr. Kis Norbert</t>
  </si>
  <si>
    <t>Dr. Ördögh Tibor</t>
  </si>
  <si>
    <t>Dr. Baranyai Gábor</t>
  </si>
  <si>
    <t>Rendészeti Vezetéstudományi Tanszék</t>
  </si>
  <si>
    <t>Dr. Kovács Gábor</t>
  </si>
  <si>
    <t>Dr. Chronowski Nóra</t>
  </si>
  <si>
    <t>Büntetőjogi Tanszék</t>
  </si>
  <si>
    <t>Dr. Polt Péter</t>
  </si>
  <si>
    <t>Dr. Pallagi Anikó</t>
  </si>
  <si>
    <t>Büntető-eljárásjogi Tanszék</t>
  </si>
  <si>
    <t>Dr. Fantoly Zsanett</t>
  </si>
  <si>
    <t>Kriminológiai Tanszék</t>
  </si>
  <si>
    <t>Dr. Barabás Andrea Tünde</t>
  </si>
  <si>
    <t>Forenzikus Tudományok Tanszék</t>
  </si>
  <si>
    <t>Nyomozáselméleti Tanszék</t>
  </si>
  <si>
    <t>dr. Schubauerné dr. Hargitai Vera</t>
  </si>
  <si>
    <t>Bevándorlási Tanszék</t>
  </si>
  <si>
    <t>Dr. Hautzinger Zoltán</t>
  </si>
  <si>
    <t>Kriminálpszichológiai Tanszék</t>
  </si>
  <si>
    <t xml:space="preserve">Dr. Haller József </t>
  </si>
  <si>
    <t xml:space="preserve">Dr. Molnár Katalin </t>
  </si>
  <si>
    <t xml:space="preserve">Dr. Hegedűs Judit </t>
  </si>
  <si>
    <t>RKNI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</si>
  <si>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</si>
  <si>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</si>
  <si>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</si>
  <si>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</si>
  <si>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</si>
  <si>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Határrendészeti Tanszék</t>
  </si>
  <si>
    <t xml:space="preserve">Dr. Balla József </t>
  </si>
  <si>
    <t>Kui László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</si>
  <si>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</si>
  <si>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</si>
  <si>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</si>
  <si>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</si>
  <si>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</si>
  <si>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Rendészetelméleti- és történeti Tanszék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</si>
  <si>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</si>
  <si>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</si>
  <si>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</si>
  <si>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</si>
  <si>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</si>
  <si>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</si>
  <si>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Tarján Gábor </t>
  </si>
  <si>
    <t xml:space="preserve">Dr. Tóth Nikolett Ágnes </t>
  </si>
  <si>
    <t>Dr. Mészáros Bence</t>
  </si>
  <si>
    <t>Dr. Gyaraki Réka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</si>
  <si>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</si>
  <si>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</si>
  <si>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</si>
  <si>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</si>
  <si>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 Amberg Erzsébet</t>
  </si>
  <si>
    <t>dr.Schubauer László</t>
  </si>
  <si>
    <t xml:space="preserve">Farkasné Dr. Halász Henrietta </t>
  </si>
  <si>
    <t>Sportszervezési és Együttműködési Osztály, Lovarda</t>
  </si>
  <si>
    <t>Kollár Csaba</t>
  </si>
  <si>
    <t>Dr. Kovács István</t>
  </si>
  <si>
    <t>Dr. Farkas Johanna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</si>
  <si>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</si>
  <si>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</si>
  <si>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</si>
  <si>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</si>
  <si>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</si>
  <si>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</si>
  <si>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</si>
  <si>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Magasvári Adrienn</t>
  </si>
  <si>
    <t>Dr. Csaba Zágon</t>
  </si>
  <si>
    <t>Erdős Ákos</t>
  </si>
  <si>
    <t>Senor Tamás</t>
  </si>
  <si>
    <t>Erdős Ágnes</t>
  </si>
  <si>
    <t>Dr. Szendrei Ferenc</t>
  </si>
  <si>
    <t>dr. Simon Béla</t>
  </si>
  <si>
    <t>Dr. Nyeste Péter</t>
  </si>
  <si>
    <t>dr. Gál Erika</t>
  </si>
  <si>
    <t>Dr. Balláné Dr. Füszter Erzsébet</t>
  </si>
  <si>
    <t>dr. Zsigmond Csaba</t>
  </si>
  <si>
    <t>Polgári Nemzetbiztonsági Tanszék</t>
  </si>
  <si>
    <t>Dr. Dobák Imre</t>
  </si>
  <si>
    <t>Szűcs Bálint</t>
  </si>
  <si>
    <t>Dr. Muha Lajos</t>
  </si>
  <si>
    <t>Dr. Nagy Zoltán András</t>
  </si>
  <si>
    <t>dr. Kovács Zoltán</t>
  </si>
  <si>
    <t>Vám- és Pénzügyőri Tanszék</t>
  </si>
  <si>
    <t>Dr. Szabó Andrea</t>
  </si>
  <si>
    <t xml:space="preserve">Magasvári Adrienn </t>
  </si>
  <si>
    <t>dr. Czene-Polgár Viktória</t>
  </si>
  <si>
    <t xml:space="preserve">dr. Suba László </t>
  </si>
  <si>
    <t xml:space="preserve">Zsámbokiné dr. Ficskovszky Ágnes </t>
  </si>
  <si>
    <t>RVPTB64</t>
  </si>
  <si>
    <t>RBGVB106</t>
  </si>
  <si>
    <t>Együttműködés a bűnügyi munkában</t>
  </si>
  <si>
    <t>Rendészeti jogállástan</t>
  </si>
  <si>
    <t>Nemzetközi rendészet  b.</t>
  </si>
  <si>
    <t>Nemzetközi rendészet b.</t>
  </si>
  <si>
    <t>Dr. Nagy Judit</t>
  </si>
  <si>
    <t>RBGVB99</t>
  </si>
  <si>
    <t>Bűnügyi hírszerzési smeretek 1.</t>
  </si>
  <si>
    <t>RBGVB100</t>
  </si>
  <si>
    <t>Bűnügyi hírszerzési smeretek 2.</t>
  </si>
  <si>
    <t>RBGVB101</t>
  </si>
  <si>
    <t>Bűnügyi hírszerzési smeretek 3.</t>
  </si>
  <si>
    <t>RBGVB116</t>
  </si>
  <si>
    <t>RBGVB15</t>
  </si>
  <si>
    <t>RBGVB77</t>
  </si>
  <si>
    <t>RBGVB78</t>
  </si>
  <si>
    <t>RBGVB119</t>
  </si>
  <si>
    <t>RBGVB79</t>
  </si>
  <si>
    <t>RBGVB80</t>
  </si>
  <si>
    <t>RBGVB81</t>
  </si>
  <si>
    <t>RBGVB117</t>
  </si>
  <si>
    <t>RBGVB105</t>
  </si>
  <si>
    <t>RBGVB86</t>
  </si>
  <si>
    <t>RBGVB102</t>
  </si>
  <si>
    <t>RJITB01</t>
  </si>
  <si>
    <t xml:space="preserve"> RNETB02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</si>
  <si>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</si>
  <si>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</si>
  <si>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</si>
  <si>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</si>
  <si>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</si>
  <si>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</si>
  <si>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</si>
  <si>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</si>
  <si>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dr. Szilvásy György Péter</t>
  </si>
  <si>
    <t>ÁNTK - Kormányzástani és Közpolitikai Tanszék</t>
  </si>
  <si>
    <t>ÁNTK - Állam- és Jogtörténeti Tanszék</t>
  </si>
  <si>
    <t>ÁNTK - Alkotmányjogi és Összehasonlító Közjogi Tanszék</t>
  </si>
  <si>
    <t>HHK - Összhaderőnemi Műveleti Tanszék</t>
  </si>
  <si>
    <t>ÁNTK - Európa Tanulmányok Tanszék</t>
  </si>
  <si>
    <t>ÁNTK - Nemzetközi Biztonságok Tanulmányok Tanszék</t>
  </si>
  <si>
    <t>Víztudományi Kar - Fenntartható Fejlődés Tanulmányok Intézet</t>
  </si>
  <si>
    <t>ÁNTK - Társadalmi Kommunikáció Tanszék</t>
  </si>
  <si>
    <t>RKRJB15</t>
  </si>
  <si>
    <t>Dr. Zsolt Péter</t>
  </si>
  <si>
    <t>ÁTKTB08</t>
  </si>
  <si>
    <t>RKRJB16</t>
  </si>
  <si>
    <t>RRMTB04</t>
  </si>
  <si>
    <t>RRMTB07</t>
  </si>
  <si>
    <t>RRMTB06</t>
  </si>
  <si>
    <t>Fekete Márta</t>
  </si>
  <si>
    <t>Idegennyelvi és Szaknyelvi Lektorátus</t>
  </si>
  <si>
    <t>Ürmösné Dr. Simon Gabriella</t>
  </si>
  <si>
    <t>Dr. Deák József</t>
  </si>
  <si>
    <t>NPNBB31</t>
  </si>
  <si>
    <t>RVPTB136</t>
  </si>
  <si>
    <t>Dr. Hörcher Ferenc</t>
  </si>
  <si>
    <t>Dr. Remek Éva</t>
  </si>
  <si>
    <t>VKMTB70</t>
  </si>
  <si>
    <t>Dr. Vass Gyula</t>
  </si>
  <si>
    <t>Katasztrófavédelmi Intézet</t>
  </si>
  <si>
    <t>NPNBB32</t>
  </si>
  <si>
    <t>RRETB13</t>
  </si>
  <si>
    <t>RKRIB20</t>
  </si>
  <si>
    <t>dr. Tirts Tibor</t>
  </si>
  <si>
    <t>dr. Anti Csaba</t>
  </si>
  <si>
    <t>Gazdaságvédemi közgazdaságtan (BIASZ)</t>
  </si>
  <si>
    <t>Gazdaságvédelmi pénzügyi jog 2. (BIASZ)</t>
  </si>
  <si>
    <t>Gazdaságvédelmi pénzügyi jog 3. (BIASZ)</t>
  </si>
  <si>
    <t>Gazdaságvédelmi pénzügyi jog 4. (BIASZ)</t>
  </si>
  <si>
    <t>Gazdaságvédelmi szakismeretek 1. (BIASZ)</t>
  </si>
  <si>
    <t>Gazdaságvédelmi szakismeretek 2. (BIASZ)</t>
  </si>
  <si>
    <t>Gazdaságvédelmi szakismeretek 3. (BIASZ)</t>
  </si>
  <si>
    <t>Gazdaságvédelmi szakismeretek 4. (BIASZ)</t>
  </si>
  <si>
    <t>RBGVB120</t>
  </si>
  <si>
    <t>Humán eszközök a bűnügyi munkában 1.</t>
  </si>
  <si>
    <t>RBGVB121</t>
  </si>
  <si>
    <t>Humán eszközök a bűnügyi munkában 2.</t>
  </si>
  <si>
    <t>RBGVB76</t>
  </si>
  <si>
    <t>RBGVB113</t>
  </si>
  <si>
    <t>HKKNBB16</t>
  </si>
  <si>
    <t>Nemzetbiztonsági Intézet</t>
  </si>
  <si>
    <t>Dr. Magyar Sándor</t>
  </si>
  <si>
    <t>RBGVB122</t>
  </si>
  <si>
    <t>RBGVB124</t>
  </si>
  <si>
    <t>RBGVB123</t>
  </si>
  <si>
    <t>RBGVB87</t>
  </si>
  <si>
    <t>RBGVB88</t>
  </si>
  <si>
    <t>RBGVB125</t>
  </si>
  <si>
    <t>RBGVB129</t>
  </si>
  <si>
    <t>RBGVB130</t>
  </si>
  <si>
    <t>RBGVB92</t>
  </si>
  <si>
    <t>RBGVB104</t>
  </si>
  <si>
    <t>RBGVB94</t>
  </si>
  <si>
    <t>RVPTB133</t>
  </si>
  <si>
    <t>RVPTB134</t>
  </si>
  <si>
    <t>RVPTB135</t>
  </si>
  <si>
    <t>RRMTB03</t>
  </si>
  <si>
    <t>Társadalmi és kommunikációs ismeretek alapjai</t>
  </si>
  <si>
    <t>Szabadon választható tantárgyak</t>
  </si>
  <si>
    <t>Vajkai Edina</t>
  </si>
  <si>
    <t>RBGVB140</t>
  </si>
  <si>
    <t>Csúcstechnológiai bűnözés informatikai alapjai</t>
  </si>
  <si>
    <t xml:space="preserve">Dr. Gyaraki Réka </t>
  </si>
  <si>
    <t>RBGVB141</t>
  </si>
  <si>
    <t>A csúcstechnológiai bűnözés és nyomozása</t>
  </si>
  <si>
    <t>RBGVB36</t>
  </si>
  <si>
    <t>Bűnelemzés a modern bűnüldözésben</t>
  </si>
  <si>
    <t xml:space="preserve">dr. Németh Ágota </t>
  </si>
  <si>
    <t>RBGVB134</t>
  </si>
  <si>
    <t>Bűnügyi hírszerzés gyakorlata 1.</t>
  </si>
  <si>
    <t xml:space="preserve">Dr. Nyeste Péter </t>
  </si>
  <si>
    <t>RBGVB135</t>
  </si>
  <si>
    <t>RBGVB136</t>
  </si>
  <si>
    <t>Bűnügyi hírszerzés gyakorlata 3.</t>
  </si>
  <si>
    <t>RBGVB138</t>
  </si>
  <si>
    <t>Bankok biztonsága, védelmi megoldásai</t>
  </si>
  <si>
    <t>RBGVB139</t>
  </si>
  <si>
    <t xml:space="preserve">Kiberbűnözés elleni rendészeti fellépés </t>
  </si>
  <si>
    <t>A gazdaságvédelmi büntetőeljárások ítélkezési gyakorlata</t>
  </si>
  <si>
    <t xml:space="preserve">dr. Zsigmond Csaba </t>
  </si>
  <si>
    <t>RBGVB137</t>
  </si>
  <si>
    <t>A környezeti bűncselekmények elleni nemzetközi és hazai fellépés</t>
  </si>
  <si>
    <t>Dr. Budaházi Árpád</t>
  </si>
  <si>
    <t>A büntető igazságszolgáltatási rendszerek</t>
  </si>
  <si>
    <t> A bűnözés legújabb tendenciáinak büntetőjogi kihívásai</t>
  </si>
  <si>
    <t xml:space="preserve">dr. Amberg Erzsébet 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</si>
  <si>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</si>
  <si>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</si>
  <si>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</si>
  <si>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</si>
  <si>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</si>
  <si>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Bönde Zsolt</t>
  </si>
  <si>
    <t>RBVTB70</t>
  </si>
  <si>
    <t>„Egy mindenkiért, mindenki egyért!” csapatépítő tréning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</si>
  <si>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</si>
  <si>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</si>
  <si>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</si>
  <si>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</si>
  <si>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 xml:space="preserve">Lehoczki Ágnes </t>
  </si>
  <si>
    <t>RHRTB65</t>
  </si>
  <si>
    <t xml:space="preserve">Úti okmányok vizsgálata </t>
  </si>
  <si>
    <t xml:space="preserve">Határrendészeti Tanszék </t>
  </si>
  <si>
    <t>RHRTB22</t>
  </si>
  <si>
    <t xml:space="preserve">Dr. Kiss Lajos </t>
  </si>
  <si>
    <t>RHRTB66</t>
  </si>
  <si>
    <t>Határrendészeti Szervek időszerű feladatai</t>
  </si>
  <si>
    <t>A politikai demonstrációk demokratikus rendőri tömegkezelése</t>
  </si>
  <si>
    <t xml:space="preserve">Dr. Less Ferenc </t>
  </si>
  <si>
    <t xml:space="preserve">Közlekedési büntetőjog </t>
  </si>
  <si>
    <t>Dr. Major Róbert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</si>
  <si>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</si>
  <si>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</si>
  <si>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</si>
  <si>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</si>
  <si>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</si>
  <si>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</si>
  <si>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</si>
  <si>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</si>
  <si>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</si>
  <si>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</si>
  <si>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</si>
  <si>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Kommunikáció és bűnmegelőzés</t>
  </si>
  <si>
    <t>Kriminálpszichológia tanszék</t>
  </si>
  <si>
    <t xml:space="preserve">Dr. Garamvölgyi László </t>
  </si>
  <si>
    <t>Kriminálpszichológia Tanszék</t>
  </si>
  <si>
    <t>Farkas Johanna</t>
  </si>
  <si>
    <t>Született gyilkosok?</t>
  </si>
  <si>
    <t>RMORB79</t>
  </si>
  <si>
    <t>Egyetemi Polgárőrség</t>
  </si>
  <si>
    <t>MÖRT</t>
  </si>
  <si>
    <t xml:space="preserve">dr. Kovács Sándor </t>
  </si>
  <si>
    <t>RMORB04</t>
  </si>
  <si>
    <t xml:space="preserve">dr. Rottler Violetta 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</si>
  <si>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</si>
  <si>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</si>
  <si>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</si>
  <si>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</si>
  <si>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</si>
  <si>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</si>
  <si>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</si>
  <si>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</si>
  <si>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</si>
  <si>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</si>
  <si>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</si>
  <si>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</si>
  <si>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</si>
  <si>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</si>
  <si>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</si>
  <si>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</si>
  <si>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</si>
  <si>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</si>
  <si>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</si>
  <si>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</si>
  <si>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</si>
  <si>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</si>
  <si>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</si>
  <si>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RVPTB142</t>
  </si>
  <si>
    <t>Bevételi hatóságok nemzetközi együttműködése</t>
  </si>
  <si>
    <t>RVPTB143</t>
  </si>
  <si>
    <t>Vámellenőrzés a gyakorlatban – Záhonytól Brüsszelig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</si>
  <si>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</si>
  <si>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</si>
  <si>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</si>
  <si>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</si>
  <si>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</si>
  <si>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>B2 nyelvvizsga</t>
  </si>
  <si>
    <t>Konfliktuskezelési tréning</t>
  </si>
  <si>
    <t>Gazdaságvédelmi pénzügyi jog 2. biasz.</t>
  </si>
  <si>
    <t>Gazdaságvédelmi pénzügyi jog 3. biasz.</t>
  </si>
  <si>
    <t>Gazdaságvédelmi pénzügyi jog 4. biasz.</t>
  </si>
  <si>
    <t>Gazdaságvédelmi szakismeretek 2. biasz.</t>
  </si>
  <si>
    <t>Gazdaságvédelmi szakismeretek 1. biasz.</t>
  </si>
  <si>
    <t>Gazdaságvédelmi szakismeretek 3. biasz.</t>
  </si>
  <si>
    <t>Gazdaságvédelmi szakismeretek 4. biasz.</t>
  </si>
  <si>
    <t>Bűnügyi hírszerzési ismertek 1.</t>
  </si>
  <si>
    <t>Bűnügyi hírszerzés gyakorlata 2.</t>
  </si>
  <si>
    <t>RMTTB03</t>
  </si>
  <si>
    <t>SZG</t>
  </si>
  <si>
    <t>K(Z</t>
  </si>
  <si>
    <t>K(Z)</t>
  </si>
  <si>
    <t>B(Z)</t>
  </si>
  <si>
    <t>1K(Z)</t>
  </si>
  <si>
    <t>Idegennyelvi és Szaknyelvi Lektotátus</t>
  </si>
  <si>
    <t>RBÜEB15</t>
  </si>
  <si>
    <t>RBVTB72</t>
  </si>
  <si>
    <t>Pszichopaták a filmvásznon: tények és tévhitek</t>
  </si>
  <si>
    <t xml:space="preserve">Atomerőművek biztonsága </t>
  </si>
  <si>
    <t>RVPTB145</t>
  </si>
  <si>
    <t>RFTTB02</t>
  </si>
  <si>
    <t>Technikai bűnügyi hírszerzés</t>
  </si>
  <si>
    <t>Dr.Balla Zoltán</t>
  </si>
  <si>
    <t>RBVTB73</t>
  </si>
  <si>
    <t>Intézkedéslélektan intenzív stresszhelyzetben</t>
  </si>
  <si>
    <t>RNYTB05</t>
  </si>
  <si>
    <t>Rendészet és turizmusbiztonság</t>
  </si>
  <si>
    <t>Igazgatásrendészeti és Nemzetközi Rendészeti Tanszék</t>
  </si>
  <si>
    <t>Dr. Mátyás Szabolcs</t>
  </si>
  <si>
    <t>Dr. Balláné  Dr. Füszter Erzsébet</t>
  </si>
  <si>
    <t>Dr. Hatos Pál</t>
  </si>
  <si>
    <t>Dr.Jobbágy Zoltán</t>
  </si>
  <si>
    <t>RBGVB143</t>
  </si>
  <si>
    <t>Dr. Buzás Gábor</t>
  </si>
  <si>
    <t>RBATB49</t>
  </si>
  <si>
    <t>Híres magyarok – az állampolgárság megállapítása és az államérdekű honosítás speciális szabályai</t>
  </si>
  <si>
    <t>Mágó Barabar</t>
  </si>
  <si>
    <t>érvényes 2022/2023-as tanévtől felmenő rendszerben</t>
  </si>
  <si>
    <t>érvényes 2022/2023-as tanévtől felmenő rendszerben.</t>
  </si>
  <si>
    <t>Dr. Bartóki-Gönczy Balázs</t>
  </si>
  <si>
    <t xml:space="preserve"> A schengeni egyezménnyel kapcsolatos rendészeti és biztonsági tanulmányok </t>
  </si>
  <si>
    <t>Németh Gábor</t>
  </si>
  <si>
    <t>RINYB35</t>
  </si>
  <si>
    <t>Angol B2 nylvvizsga felkészítő</t>
  </si>
  <si>
    <t>Idegennyelvi Lektoráus</t>
  </si>
  <si>
    <t>Kudar Mariann</t>
  </si>
  <si>
    <t>Girhiny Kornél</t>
  </si>
  <si>
    <t>dr. Bói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</si>
</sst>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\ _F_t_-;\-* #,##0\ _F_t_-;_-* \-??\ _F_t_-;_-@_-"/>
  </numFmts>
  <fonts count="49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trike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3"/>
      <name val="Arial"/>
      <family val="2"/>
      <charset val="238"/>
    </font>
    <font>
      <b/>
      <sz val="16"/>
      <name val="Arial"/>
      <family val="2"/>
      <charset val="238"/>
    </font>
    <font>
      <b/>
      <i/>
      <sz val="14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</fills>
  <borders count="2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2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  <xf numFmtId="9" fontId="23" fillId="0" borderId="0" applyFont="0" applyFill="0" applyBorder="0" applyAlignment="0" applyProtection="0"/>
    <xf numFmtId="0" fontId="2" fillId="0" borderId="0"/>
  </cellStyleXfs>
  <cellXfs count="892">
    <xf numFmtId="0" fontId="0" fillId="0" borderId="0" xfId="0"/>
    <xf numFmtId="0" fontId="13" fillId="0" borderId="0" xfId="0" applyFont="1"/>
    <xf numFmtId="0" fontId="32" fillId="25" borderId="78" xfId="41" applyFont="1" applyFill="1" applyBorder="1" applyAlignment="1" applyProtection="1">
      <alignment horizontal="center"/>
    </xf>
    <xf numFmtId="0" fontId="33" fillId="25" borderId="79" xfId="41" applyFont="1" applyFill="1" applyBorder="1" applyProtection="1"/>
    <xf numFmtId="0" fontId="32" fillId="25" borderId="68" xfId="41" applyFont="1" applyFill="1" applyBorder="1" applyAlignment="1" applyProtection="1">
      <alignment horizontal="center"/>
    </xf>
    <xf numFmtId="0" fontId="34" fillId="25" borderId="79" xfId="41" applyFont="1" applyFill="1" applyBorder="1" applyProtection="1"/>
    <xf numFmtId="0" fontId="34" fillId="25" borderId="82" xfId="41" applyFont="1" applyFill="1" applyBorder="1" applyProtection="1"/>
    <xf numFmtId="0" fontId="34" fillId="0" borderId="15" xfId="41" applyFont="1" applyBorder="1" applyAlignment="1" applyProtection="1">
      <alignment horizontal="center" vertical="center"/>
      <protection locked="0"/>
    </xf>
    <xf numFmtId="0" fontId="34" fillId="0" borderId="12" xfId="41" applyFont="1" applyBorder="1" applyProtection="1">
      <protection locked="0"/>
    </xf>
    <xf numFmtId="1" fontId="34" fillId="25" borderId="221" xfId="41" applyNumberFormat="1" applyFont="1" applyFill="1" applyBorder="1" applyAlignment="1">
      <alignment horizontal="center"/>
    </xf>
    <xf numFmtId="0" fontId="34" fillId="0" borderId="121" xfId="40" applyFont="1" applyBorder="1" applyAlignment="1" applyProtection="1">
      <alignment horizontal="center"/>
      <protection locked="0"/>
    </xf>
    <xf numFmtId="1" fontId="34" fillId="25" borderId="144" xfId="41" applyNumberFormat="1" applyFont="1" applyFill="1" applyBorder="1" applyAlignment="1">
      <alignment horizontal="center"/>
    </xf>
    <xf numFmtId="0" fontId="13" fillId="0" borderId="21" xfId="41" applyFont="1" applyBorder="1"/>
    <xf numFmtId="0" fontId="13" fillId="0" borderId="10" xfId="41" applyFont="1" applyBorder="1"/>
    <xf numFmtId="0" fontId="13" fillId="0" borderId="0" xfId="41" applyFont="1"/>
    <xf numFmtId="0" fontId="34" fillId="24" borderId="10" xfId="41" applyFont="1" applyFill="1" applyBorder="1" applyAlignment="1">
      <alignment horizontal="center"/>
    </xf>
    <xf numFmtId="0" fontId="13" fillId="0" borderId="10" xfId="0" applyFont="1" applyBorder="1"/>
    <xf numFmtId="1" fontId="34" fillId="25" borderId="144" xfId="41" applyNumberFormat="1" applyFont="1" applyFill="1" applyBorder="1" applyAlignment="1" applyProtection="1">
      <alignment horizontal="center"/>
    </xf>
    <xf numFmtId="0" fontId="34" fillId="0" borderId="187" xfId="40" applyFont="1" applyBorder="1" applyAlignment="1" applyProtection="1">
      <alignment horizontal="center"/>
      <protection locked="0"/>
    </xf>
    <xf numFmtId="0" fontId="34" fillId="0" borderId="54" xfId="41" applyFont="1" applyBorder="1" applyProtection="1">
      <protection locked="0"/>
    </xf>
    <xf numFmtId="0" fontId="34" fillId="0" borderId="34" xfId="41" applyFont="1" applyBorder="1" applyAlignment="1" applyProtection="1">
      <alignment horizontal="center" vertical="center"/>
      <protection locked="0"/>
    </xf>
    <xf numFmtId="0" fontId="34" fillId="0" borderId="12" xfId="41" applyFont="1" applyBorder="1" applyAlignment="1" applyProtection="1">
      <alignment horizontal="left"/>
      <protection locked="0"/>
    </xf>
    <xf numFmtId="0" fontId="13" fillId="0" borderId="219" xfId="41" applyFont="1" applyFill="1" applyBorder="1"/>
    <xf numFmtId="0" fontId="13" fillId="0" borderId="24" xfId="41" applyFont="1" applyFill="1" applyBorder="1"/>
    <xf numFmtId="0" fontId="34" fillId="24" borderId="88" xfId="41" applyFont="1" applyFill="1" applyBorder="1" applyAlignment="1">
      <alignment horizontal="center"/>
    </xf>
    <xf numFmtId="0" fontId="13" fillId="0" borderId="15" xfId="41" applyFont="1" applyFill="1" applyBorder="1"/>
    <xf numFmtId="0" fontId="13" fillId="0" borderId="10" xfId="41" applyFont="1" applyFill="1" applyBorder="1"/>
    <xf numFmtId="0" fontId="13" fillId="0" borderId="220" xfId="41" applyFont="1" applyFill="1" applyBorder="1"/>
    <xf numFmtId="0" fontId="13" fillId="0" borderId="0" xfId="41" applyFont="1" applyFill="1" applyBorder="1"/>
    <xf numFmtId="0" fontId="33" fillId="25" borderId="91" xfId="41" applyFont="1" applyFill="1" applyBorder="1" applyAlignment="1" applyProtection="1">
      <alignment horizontal="left"/>
    </xf>
    <xf numFmtId="0" fontId="33" fillId="25" borderId="72" xfId="41" applyFont="1" applyFill="1" applyBorder="1" applyProtection="1"/>
    <xf numFmtId="0" fontId="29" fillId="25" borderId="92" xfId="41" applyFont="1" applyFill="1" applyBorder="1" applyAlignment="1" applyProtection="1">
      <alignment horizontal="center"/>
    </xf>
    <xf numFmtId="1" fontId="27" fillId="25" borderId="76" xfId="41" applyNumberFormat="1" applyFont="1" applyFill="1" applyBorder="1" applyAlignment="1" applyProtection="1">
      <alignment horizontal="center"/>
    </xf>
    <xf numFmtId="0" fontId="27" fillId="25" borderId="185" xfId="41" applyFont="1" applyFill="1" applyBorder="1" applyAlignment="1" applyProtection="1">
      <alignment horizontal="center"/>
    </xf>
    <xf numFmtId="1" fontId="27" fillId="25" borderId="223" xfId="41" applyNumberFormat="1" applyFont="1" applyFill="1" applyBorder="1" applyAlignment="1" applyProtection="1">
      <alignment horizontal="center"/>
    </xf>
    <xf numFmtId="0" fontId="27" fillId="25" borderId="93" xfId="41" applyFont="1" applyFill="1" applyBorder="1" applyAlignment="1" applyProtection="1">
      <alignment horizontal="center"/>
    </xf>
    <xf numFmtId="1" fontId="27" fillId="25" borderId="94" xfId="41" applyNumberFormat="1" applyFont="1" applyFill="1" applyBorder="1" applyAlignment="1" applyProtection="1">
      <alignment horizontal="center"/>
    </xf>
    <xf numFmtId="0" fontId="27" fillId="25" borderId="95" xfId="41" applyFont="1" applyFill="1" applyBorder="1" applyAlignment="1" applyProtection="1">
      <alignment horizontal="center"/>
    </xf>
    <xf numFmtId="0" fontId="36" fillId="25" borderId="96" xfId="41" applyFont="1" applyFill="1" applyBorder="1" applyProtection="1"/>
    <xf numFmtId="0" fontId="27" fillId="25" borderId="0" xfId="41" applyFont="1" applyFill="1" applyBorder="1" applyAlignment="1" applyProtection="1">
      <alignment horizontal="center"/>
    </xf>
    <xf numFmtId="0" fontId="27" fillId="25" borderId="55" xfId="41" applyFont="1" applyFill="1" applyBorder="1" applyAlignment="1" applyProtection="1">
      <alignment horizontal="center"/>
    </xf>
    <xf numFmtId="0" fontId="34" fillId="25" borderId="97" xfId="0" applyFont="1" applyFill="1" applyBorder="1" applyAlignment="1">
      <alignment horizontal="center" vertical="center" wrapText="1"/>
    </xf>
    <xf numFmtId="0" fontId="34" fillId="25" borderId="98" xfId="0" applyFont="1" applyFill="1" applyBorder="1" applyAlignment="1">
      <alignment horizontal="center" vertical="center" wrapText="1"/>
    </xf>
    <xf numFmtId="1" fontId="34" fillId="0" borderId="121" xfId="41" applyNumberFormat="1" applyFont="1" applyBorder="1" applyAlignment="1" applyProtection="1">
      <alignment horizontal="center"/>
      <protection locked="0"/>
    </xf>
    <xf numFmtId="1" fontId="34" fillId="0" borderId="121" xfId="41" applyNumberFormat="1" applyFont="1" applyFill="1" applyBorder="1" applyAlignment="1" applyProtection="1">
      <alignment horizontal="center"/>
      <protection locked="0"/>
    </xf>
    <xf numFmtId="0" fontId="13" fillId="0" borderId="270" xfId="0" applyFont="1" applyBorder="1"/>
    <xf numFmtId="1" fontId="27" fillId="25" borderId="102" xfId="41" applyNumberFormat="1" applyFont="1" applyFill="1" applyBorder="1" applyAlignment="1" applyProtection="1">
      <alignment horizontal="center"/>
    </xf>
    <xf numFmtId="1" fontId="27" fillId="25" borderId="104" xfId="41" applyNumberFormat="1" applyFont="1" applyFill="1" applyBorder="1" applyAlignment="1" applyProtection="1">
      <alignment horizontal="center"/>
    </xf>
    <xf numFmtId="0" fontId="27" fillId="25" borderId="105" xfId="41" applyFont="1" applyFill="1" applyBorder="1" applyAlignment="1" applyProtection="1">
      <alignment horizontal="center"/>
    </xf>
    <xf numFmtId="1" fontId="34" fillId="25" borderId="102" xfId="41" applyNumberFormat="1" applyFont="1" applyFill="1" applyBorder="1" applyAlignment="1" applyProtection="1">
      <alignment horizontal="center"/>
    </xf>
    <xf numFmtId="1" fontId="27" fillId="25" borderId="106" xfId="41" applyNumberFormat="1" applyFont="1" applyFill="1" applyBorder="1" applyAlignment="1" applyProtection="1">
      <alignment horizontal="center"/>
    </xf>
    <xf numFmtId="0" fontId="29" fillId="31" borderId="104" xfId="41" applyFont="1" applyFill="1" applyBorder="1" applyAlignment="1" applyProtection="1">
      <alignment horizontal="center" vertical="center"/>
    </xf>
    <xf numFmtId="1" fontId="27" fillId="31" borderId="102" xfId="0" applyNumberFormat="1" applyFont="1" applyFill="1" applyBorder="1" applyAlignment="1">
      <alignment horizontal="center" vertical="center"/>
    </xf>
    <xf numFmtId="0" fontId="27" fillId="32" borderId="93" xfId="41" applyFont="1" applyFill="1" applyBorder="1" applyAlignment="1" applyProtection="1">
      <alignment horizontal="center" vertical="center"/>
    </xf>
    <xf numFmtId="1" fontId="27" fillId="31" borderId="106" xfId="0" applyNumberFormat="1" applyFont="1" applyFill="1" applyBorder="1" applyAlignment="1">
      <alignment horizontal="center" vertical="center"/>
    </xf>
    <xf numFmtId="0" fontId="34" fillId="0" borderId="230" xfId="42" applyFont="1" applyFill="1" applyBorder="1" applyAlignment="1" applyProtection="1">
      <alignment horizontal="center" vertical="center"/>
      <protection locked="0"/>
    </xf>
    <xf numFmtId="1" fontId="34" fillId="25" borderId="90" xfId="41" applyNumberFormat="1" applyFont="1" applyFill="1" applyBorder="1" applyAlignment="1" applyProtection="1">
      <alignment horizontal="center"/>
    </xf>
    <xf numFmtId="0" fontId="36" fillId="24" borderId="10" xfId="42" applyFont="1" applyFill="1" applyBorder="1" applyAlignment="1" applyProtection="1">
      <alignment horizontal="center"/>
    </xf>
    <xf numFmtId="0" fontId="38" fillId="0" borderId="21" xfId="41" applyFont="1" applyBorder="1"/>
    <xf numFmtId="0" fontId="38" fillId="0" borderId="10" xfId="41" applyFont="1" applyBorder="1"/>
    <xf numFmtId="0" fontId="38" fillId="0" borderId="0" xfId="0" applyFont="1"/>
    <xf numFmtId="0" fontId="34" fillId="0" borderId="0" xfId="41" applyFont="1" applyFill="1" applyBorder="1"/>
    <xf numFmtId="0" fontId="34" fillId="0" borderId="0" xfId="41" applyFont="1" applyFill="1" applyBorder="1" applyAlignment="1">
      <alignment vertical="center"/>
    </xf>
    <xf numFmtId="0" fontId="13" fillId="0" borderId="15" xfId="41" applyFont="1" applyBorder="1" applyAlignment="1" applyProtection="1">
      <alignment horizontal="center" vertical="center"/>
      <protection locked="0"/>
    </xf>
    <xf numFmtId="0" fontId="13" fillId="24" borderId="21" xfId="41" applyFont="1" applyFill="1" applyBorder="1" applyAlignment="1">
      <alignment horizontal="center"/>
    </xf>
    <xf numFmtId="0" fontId="13" fillId="0" borderId="12" xfId="41" applyFont="1" applyBorder="1" applyProtection="1">
      <protection locked="0"/>
    </xf>
    <xf numFmtId="0" fontId="13" fillId="0" borderId="15" xfId="41" applyFont="1" applyFill="1" applyBorder="1" applyAlignment="1" applyProtection="1">
      <alignment horizontal="center" vertical="center"/>
      <protection locked="0"/>
    </xf>
    <xf numFmtId="0" fontId="13" fillId="24" borderId="21" xfId="41" applyFont="1" applyFill="1" applyBorder="1" applyAlignment="1" applyProtection="1">
      <alignment horizontal="center"/>
    </xf>
    <xf numFmtId="0" fontId="13" fillId="0" borderId="12" xfId="41" applyFont="1" applyFill="1" applyBorder="1" applyAlignment="1" applyProtection="1">
      <protection locked="0"/>
    </xf>
    <xf numFmtId="0" fontId="13" fillId="0" borderId="232" xfId="41" applyFont="1" applyBorder="1" applyAlignment="1" applyProtection="1">
      <alignment horizontal="center" vertical="center"/>
      <protection locked="0"/>
    </xf>
    <xf numFmtId="0" fontId="13" fillId="0" borderId="230" xfId="41" applyFont="1" applyFill="1" applyBorder="1" applyAlignment="1" applyProtection="1">
      <alignment horizontal="center" vertical="center"/>
      <protection locked="0"/>
    </xf>
    <xf numFmtId="0" fontId="13" fillId="24" borderId="88" xfId="41" applyFont="1" applyFill="1" applyBorder="1" applyAlignment="1" applyProtection="1">
      <alignment horizontal="center"/>
    </xf>
    <xf numFmtId="0" fontId="13" fillId="0" borderId="231" xfId="41" applyFont="1" applyFill="1" applyBorder="1" applyAlignment="1" applyProtection="1">
      <alignment horizontal="left"/>
      <protection locked="0"/>
    </xf>
    <xf numFmtId="0" fontId="13" fillId="0" borderId="53" xfId="41" applyFont="1" applyBorder="1" applyProtection="1">
      <protection locked="0"/>
    </xf>
    <xf numFmtId="0" fontId="13" fillId="26" borderId="232" xfId="41" applyFont="1" applyFill="1" applyBorder="1" applyAlignment="1" applyProtection="1">
      <alignment horizontal="center" vertical="center"/>
      <protection locked="0"/>
    </xf>
    <xf numFmtId="0" fontId="13" fillId="26" borderId="53" xfId="41" applyFont="1" applyFill="1" applyBorder="1" applyAlignment="1" applyProtection="1">
      <protection locked="0"/>
    </xf>
    <xf numFmtId="0" fontId="13" fillId="24" borderId="10" xfId="41" applyFont="1" applyFill="1" applyBorder="1" applyAlignment="1">
      <alignment horizontal="center"/>
    </xf>
    <xf numFmtId="0" fontId="13" fillId="26" borderId="12" xfId="41" applyFont="1" applyFill="1" applyBorder="1" applyAlignment="1" applyProtection="1">
      <protection locked="0"/>
    </xf>
    <xf numFmtId="0" fontId="13" fillId="26" borderId="140" xfId="0" applyFont="1" applyFill="1" applyBorder="1"/>
    <xf numFmtId="0" fontId="13" fillId="26" borderId="12" xfId="0" applyFont="1" applyFill="1" applyBorder="1"/>
    <xf numFmtId="0" fontId="13" fillId="28" borderId="15" xfId="41" applyFont="1" applyFill="1" applyBorder="1" applyAlignment="1" applyProtection="1">
      <alignment horizontal="center" vertical="center"/>
      <protection locked="0"/>
    </xf>
    <xf numFmtId="0" fontId="13" fillId="28" borderId="12" xfId="41" applyFont="1" applyFill="1" applyBorder="1" applyProtection="1">
      <protection locked="0"/>
    </xf>
    <xf numFmtId="0" fontId="13" fillId="24" borderId="10" xfId="41" applyFont="1" applyFill="1" applyBorder="1" applyAlignment="1" applyProtection="1">
      <alignment horizontal="center"/>
    </xf>
    <xf numFmtId="0" fontId="13" fillId="0" borderId="54" xfId="41" applyFont="1" applyBorder="1" applyProtection="1">
      <protection locked="0"/>
    </xf>
    <xf numFmtId="0" fontId="13" fillId="0" borderId="34" xfId="4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55" xfId="41" applyFont="1" applyBorder="1" applyProtection="1">
      <protection locked="0"/>
    </xf>
    <xf numFmtId="0" fontId="13" fillId="0" borderId="232" xfId="41" applyFont="1" applyFill="1" applyBorder="1" applyAlignment="1" applyProtection="1">
      <alignment horizontal="center" vertical="center"/>
      <protection locked="0"/>
    </xf>
    <xf numFmtId="0" fontId="13" fillId="0" borderId="233" xfId="41" applyFont="1" applyFill="1" applyBorder="1" applyAlignment="1" applyProtection="1">
      <protection locked="0"/>
    </xf>
    <xf numFmtId="0" fontId="13" fillId="0" borderId="12" xfId="41" applyFont="1" applyBorder="1" applyAlignment="1" applyProtection="1">
      <alignment horizontal="left"/>
      <protection locked="0"/>
    </xf>
    <xf numFmtId="0" fontId="13" fillId="0" borderId="56" xfId="41" applyFont="1" applyBorder="1" applyProtection="1">
      <protection locked="0"/>
    </xf>
    <xf numFmtId="0" fontId="13" fillId="24" borderId="88" xfId="41" applyFont="1" applyFill="1" applyBorder="1" applyAlignment="1">
      <alignment horizontal="center"/>
    </xf>
    <xf numFmtId="0" fontId="13" fillId="0" borderId="54" xfId="41" applyFont="1" applyFill="1" applyBorder="1" applyAlignment="1" applyProtection="1">
      <protection locked="0"/>
    </xf>
    <xf numFmtId="0" fontId="13" fillId="0" borderId="11" xfId="41" applyFont="1" applyBorder="1" applyAlignment="1" applyProtection="1">
      <alignment horizontal="center"/>
      <protection locked="0"/>
    </xf>
    <xf numFmtId="1" fontId="13" fillId="0" borderId="10" xfId="41" applyNumberFormat="1" applyFont="1" applyFill="1" applyBorder="1" applyAlignment="1" applyProtection="1">
      <alignment horizontal="center"/>
      <protection locked="0"/>
    </xf>
    <xf numFmtId="0" fontId="13" fillId="0" borderId="10" xfId="41" applyFont="1" applyBorder="1" applyAlignment="1" applyProtection="1">
      <alignment horizontal="center"/>
      <protection locked="0"/>
    </xf>
    <xf numFmtId="0" fontId="13" fillId="0" borderId="140" xfId="41" applyFont="1" applyBorder="1" applyAlignment="1" applyProtection="1">
      <alignment horizontal="center"/>
      <protection locked="0"/>
    </xf>
    <xf numFmtId="1" fontId="13" fillId="25" borderId="221" xfId="41" applyNumberFormat="1" applyFont="1" applyFill="1" applyBorder="1" applyAlignment="1">
      <alignment horizontal="center"/>
    </xf>
    <xf numFmtId="1" fontId="13" fillId="25" borderId="71" xfId="41" applyNumberFormat="1" applyFont="1" applyFill="1" applyBorder="1" applyAlignment="1">
      <alignment horizontal="center"/>
    </xf>
    <xf numFmtId="0" fontId="13" fillId="0" borderId="83" xfId="40" applyFont="1" applyBorder="1" applyAlignment="1" applyProtection="1">
      <alignment horizontal="center"/>
      <protection locked="0"/>
    </xf>
    <xf numFmtId="0" fontId="13" fillId="0" borderId="85" xfId="40" applyFont="1" applyBorder="1" applyAlignment="1" applyProtection="1">
      <alignment horizontal="center"/>
      <protection locked="0"/>
    </xf>
    <xf numFmtId="0" fontId="13" fillId="0" borderId="121" xfId="40" applyFont="1" applyBorder="1" applyAlignment="1" applyProtection="1">
      <alignment horizontal="center"/>
      <protection locked="0"/>
    </xf>
    <xf numFmtId="1" fontId="13" fillId="25" borderId="144" xfId="41" applyNumberFormat="1" applyFont="1" applyFill="1" applyBorder="1" applyAlignment="1">
      <alignment horizontal="center"/>
    </xf>
    <xf numFmtId="0" fontId="13" fillId="0" borderId="84" xfId="40" applyFont="1" applyBorder="1" applyAlignment="1" applyProtection="1">
      <alignment horizontal="center"/>
      <protection locked="0"/>
    </xf>
    <xf numFmtId="1" fontId="13" fillId="25" borderId="83" xfId="41" applyNumberFormat="1" applyFont="1" applyFill="1" applyBorder="1" applyAlignment="1">
      <alignment horizontal="center"/>
    </xf>
    <xf numFmtId="1" fontId="13" fillId="25" borderId="86" xfId="41" applyNumberFormat="1" applyFont="1" applyFill="1" applyBorder="1" applyAlignment="1">
      <alignment horizontal="center" vertical="center" shrinkToFit="1"/>
    </xf>
    <xf numFmtId="0" fontId="13" fillId="0" borderId="10" xfId="41" applyFont="1" applyFill="1" applyBorder="1" applyAlignment="1" applyProtection="1">
      <alignment horizontal="center"/>
      <protection locked="0"/>
    </xf>
    <xf numFmtId="0" fontId="13" fillId="0" borderId="140" xfId="41" applyFont="1" applyFill="1" applyBorder="1" applyAlignment="1" applyProtection="1">
      <alignment horizontal="center"/>
      <protection locked="0"/>
    </xf>
    <xf numFmtId="0" fontId="13" fillId="0" borderId="12" xfId="41" applyFont="1" applyBorder="1" applyAlignment="1" applyProtection="1">
      <alignment horizontal="center"/>
      <protection locked="0"/>
    </xf>
    <xf numFmtId="0" fontId="13" fillId="0" borderId="191" xfId="41" applyFont="1" applyBorder="1" applyAlignment="1" applyProtection="1">
      <alignment horizontal="center"/>
      <protection locked="0"/>
    </xf>
    <xf numFmtId="0" fontId="13" fillId="0" borderId="71" xfId="41" applyFont="1" applyBorder="1" applyAlignment="1" applyProtection="1">
      <alignment horizontal="center"/>
      <protection locked="0"/>
    </xf>
    <xf numFmtId="0" fontId="13" fillId="0" borderId="87" xfId="41" applyFont="1" applyBorder="1" applyAlignment="1" applyProtection="1">
      <alignment horizontal="center"/>
      <protection locked="0"/>
    </xf>
    <xf numFmtId="1" fontId="13" fillId="27" borderId="71" xfId="41" applyNumberFormat="1" applyFont="1" applyFill="1" applyBorder="1" applyAlignment="1">
      <alignment horizontal="center"/>
    </xf>
    <xf numFmtId="0" fontId="13" fillId="26" borderId="71" xfId="41" applyFont="1" applyFill="1" applyBorder="1" applyAlignment="1" applyProtection="1">
      <alignment horizontal="center"/>
      <protection locked="0"/>
    </xf>
    <xf numFmtId="0" fontId="13" fillId="26" borderId="87" xfId="41" applyFont="1" applyFill="1" applyBorder="1" applyAlignment="1" applyProtection="1">
      <alignment horizontal="center"/>
      <protection locked="0"/>
    </xf>
    <xf numFmtId="1" fontId="13" fillId="27" borderId="221" xfId="41" applyNumberFormat="1" applyFont="1" applyFill="1" applyBorder="1" applyAlignment="1">
      <alignment horizontal="center"/>
    </xf>
    <xf numFmtId="0" fontId="13" fillId="26" borderId="61" xfId="41" applyFont="1" applyFill="1" applyBorder="1" applyAlignment="1" applyProtection="1">
      <alignment horizontal="center"/>
      <protection locked="0"/>
    </xf>
    <xf numFmtId="0" fontId="13" fillId="26" borderId="121" xfId="41" applyFont="1" applyFill="1" applyBorder="1" applyAlignment="1" applyProtection="1">
      <alignment horizontal="center"/>
      <protection locked="0"/>
    </xf>
    <xf numFmtId="1" fontId="13" fillId="27" borderId="144" xfId="41" applyNumberFormat="1" applyFont="1" applyFill="1" applyBorder="1" applyAlignment="1">
      <alignment horizontal="center"/>
    </xf>
    <xf numFmtId="0" fontId="13" fillId="26" borderId="71" xfId="40" applyFont="1" applyFill="1" applyBorder="1" applyAlignment="1" applyProtection="1">
      <alignment horizontal="center"/>
      <protection locked="0"/>
    </xf>
    <xf numFmtId="1" fontId="13" fillId="27" borderId="225" xfId="41" applyNumberFormat="1" applyFont="1" applyFill="1" applyBorder="1" applyAlignment="1">
      <alignment horizontal="center"/>
    </xf>
    <xf numFmtId="1" fontId="13" fillId="27" borderId="11" xfId="41" applyNumberFormat="1" applyFont="1" applyFill="1" applyBorder="1" applyAlignment="1">
      <alignment horizontal="center"/>
    </xf>
    <xf numFmtId="1" fontId="39" fillId="25" borderId="221" xfId="41" applyNumberFormat="1" applyFont="1" applyFill="1" applyBorder="1" applyAlignment="1">
      <alignment horizontal="center"/>
    </xf>
    <xf numFmtId="1" fontId="39" fillId="25" borderId="71" xfId="41" applyNumberFormat="1" applyFont="1" applyFill="1" applyBorder="1" applyAlignment="1">
      <alignment horizontal="center"/>
    </xf>
    <xf numFmtId="0" fontId="39" fillId="0" borderId="83" xfId="40" applyFont="1" applyBorder="1" applyAlignment="1" applyProtection="1">
      <alignment horizontal="center"/>
      <protection locked="0"/>
    </xf>
    <xf numFmtId="0" fontId="39" fillId="0" borderId="85" xfId="40" applyFont="1" applyBorder="1" applyAlignment="1" applyProtection="1">
      <alignment horizontal="center"/>
      <protection locked="0"/>
    </xf>
    <xf numFmtId="1" fontId="13" fillId="27" borderId="222" xfId="41" applyNumberFormat="1" applyFont="1" applyFill="1" applyBorder="1" applyAlignment="1">
      <alignment horizontal="center"/>
    </xf>
    <xf numFmtId="1" fontId="40" fillId="25" borderId="71" xfId="41" applyNumberFormat="1" applyFont="1" applyFill="1" applyBorder="1" applyAlignment="1">
      <alignment horizontal="center"/>
    </xf>
    <xf numFmtId="0" fontId="40" fillId="0" borderId="83" xfId="40" applyFont="1" applyBorder="1" applyAlignment="1" applyProtection="1">
      <alignment horizontal="center"/>
      <protection locked="0"/>
    </xf>
    <xf numFmtId="0" fontId="40" fillId="0" borderId="84" xfId="40" applyFont="1" applyBorder="1" applyAlignment="1" applyProtection="1">
      <alignment horizontal="center"/>
      <protection locked="0"/>
    </xf>
    <xf numFmtId="1" fontId="13" fillId="29" borderId="71" xfId="41" applyNumberFormat="1" applyFont="1" applyFill="1" applyBorder="1" applyAlignment="1">
      <alignment horizontal="center"/>
    </xf>
    <xf numFmtId="0" fontId="13" fillId="28" borderId="83" xfId="40" applyFont="1" applyFill="1" applyBorder="1" applyAlignment="1" applyProtection="1">
      <alignment horizontal="center"/>
      <protection locked="0"/>
    </xf>
    <xf numFmtId="0" fontId="13" fillId="28" borderId="61" xfId="40" applyFont="1" applyFill="1" applyBorder="1" applyAlignment="1" applyProtection="1">
      <alignment horizontal="center"/>
      <protection locked="0"/>
    </xf>
    <xf numFmtId="0" fontId="13" fillId="28" borderId="121" xfId="40" applyFont="1" applyFill="1" applyBorder="1" applyAlignment="1" applyProtection="1">
      <alignment horizontal="center"/>
      <protection locked="0"/>
    </xf>
    <xf numFmtId="1" fontId="13" fillId="29" borderId="144" xfId="41" applyNumberFormat="1" applyFont="1" applyFill="1" applyBorder="1" applyAlignment="1">
      <alignment horizontal="center"/>
    </xf>
    <xf numFmtId="0" fontId="13" fillId="28" borderId="84" xfId="40" applyFont="1" applyFill="1" applyBorder="1" applyAlignment="1" applyProtection="1">
      <alignment horizontal="center"/>
      <protection locked="0"/>
    </xf>
    <xf numFmtId="1" fontId="39" fillId="29" borderId="221" xfId="41" applyNumberFormat="1" applyFont="1" applyFill="1" applyBorder="1" applyAlignment="1">
      <alignment horizontal="center"/>
    </xf>
    <xf numFmtId="1" fontId="39" fillId="29" borderId="71" xfId="41" applyNumberFormat="1" applyFont="1" applyFill="1" applyBorder="1" applyAlignment="1">
      <alignment horizontal="center"/>
    </xf>
    <xf numFmtId="0" fontId="39" fillId="28" borderId="83" xfId="40" applyFont="1" applyFill="1" applyBorder="1" applyAlignment="1" applyProtection="1">
      <alignment horizontal="center"/>
      <protection locked="0"/>
    </xf>
    <xf numFmtId="0" fontId="39" fillId="28" borderId="61" xfId="40" applyFont="1" applyFill="1" applyBorder="1" applyAlignment="1" applyProtection="1">
      <alignment horizontal="center"/>
      <protection locked="0"/>
    </xf>
    <xf numFmtId="1" fontId="13" fillId="25" borderId="87" xfId="41" applyNumberFormat="1" applyFont="1" applyFill="1" applyBorder="1" applyAlignment="1">
      <alignment horizontal="center" vertical="center" shrinkToFit="1"/>
    </xf>
    <xf numFmtId="1" fontId="13" fillId="29" borderId="221" xfId="41" applyNumberFormat="1" applyFont="1" applyFill="1" applyBorder="1" applyAlignment="1">
      <alignment horizontal="center"/>
    </xf>
    <xf numFmtId="1" fontId="40" fillId="29" borderId="71" xfId="41" applyNumberFormat="1" applyFont="1" applyFill="1" applyBorder="1" applyAlignment="1">
      <alignment horizontal="center"/>
    </xf>
    <xf numFmtId="0" fontId="40" fillId="28" borderId="83" xfId="40" applyFont="1" applyFill="1" applyBorder="1" applyAlignment="1" applyProtection="1">
      <alignment horizontal="center"/>
      <protection locked="0"/>
    </xf>
    <xf numFmtId="1" fontId="13" fillId="25" borderId="71" xfId="41" applyNumberFormat="1" applyFont="1" applyFill="1" applyBorder="1" applyAlignment="1" applyProtection="1">
      <alignment horizontal="center"/>
    </xf>
    <xf numFmtId="0" fontId="13" fillId="0" borderId="83" xfId="40" applyNumberFormat="1" applyFont="1" applyBorder="1" applyAlignment="1" applyProtection="1">
      <alignment horizontal="center"/>
      <protection locked="0"/>
    </xf>
    <xf numFmtId="0" fontId="13" fillId="0" borderId="187" xfId="40" applyNumberFormat="1" applyFont="1" applyBorder="1" applyAlignment="1" applyProtection="1">
      <alignment horizontal="center"/>
      <protection locked="0"/>
    </xf>
    <xf numFmtId="1" fontId="13" fillId="25" borderId="144" xfId="41" applyNumberFormat="1" applyFont="1" applyFill="1" applyBorder="1" applyAlignment="1" applyProtection="1">
      <alignment horizontal="center"/>
    </xf>
    <xf numFmtId="0" fontId="13" fillId="0" borderId="85" xfId="40" applyNumberFormat="1" applyFont="1" applyFill="1" applyBorder="1" applyAlignment="1" applyProtection="1">
      <alignment horizontal="center"/>
      <protection locked="0"/>
    </xf>
    <xf numFmtId="0" fontId="13" fillId="0" borderId="121" xfId="40" applyNumberFormat="1" applyFont="1" applyBorder="1" applyAlignment="1" applyProtection="1">
      <alignment horizontal="center"/>
      <protection locked="0"/>
    </xf>
    <xf numFmtId="0" fontId="13" fillId="0" borderId="85" xfId="40" applyNumberFormat="1" applyFont="1" applyBorder="1" applyAlignment="1" applyProtection="1">
      <alignment horizontal="center"/>
      <protection locked="0"/>
    </xf>
    <xf numFmtId="0" fontId="13" fillId="0" borderId="71" xfId="40" applyNumberFormat="1" applyFont="1" applyBorder="1" applyAlignment="1" applyProtection="1">
      <alignment horizontal="center"/>
      <protection locked="0"/>
    </xf>
    <xf numFmtId="0" fontId="13" fillId="0" borderId="61" xfId="40" applyNumberFormat="1" applyFont="1" applyBorder="1" applyAlignment="1" applyProtection="1">
      <alignment horizontal="center"/>
      <protection locked="0"/>
    </xf>
    <xf numFmtId="0" fontId="13" fillId="0" borderId="160" xfId="40" applyNumberFormat="1" applyFont="1" applyBorder="1" applyAlignment="1" applyProtection="1">
      <alignment horizontal="center"/>
      <protection locked="0"/>
    </xf>
    <xf numFmtId="1" fontId="13" fillId="25" borderId="221" xfId="41" applyNumberFormat="1" applyFont="1" applyFill="1" applyBorder="1" applyAlignment="1" applyProtection="1">
      <alignment horizontal="center"/>
    </xf>
    <xf numFmtId="1" fontId="13" fillId="25" borderId="83" xfId="41" applyNumberFormat="1" applyFont="1" applyFill="1" applyBorder="1" applyAlignment="1" applyProtection="1">
      <alignment horizontal="center"/>
    </xf>
    <xf numFmtId="1" fontId="13" fillId="25" borderId="86" xfId="41" applyNumberFormat="1" applyFont="1" applyFill="1" applyBorder="1" applyAlignment="1" applyProtection="1">
      <alignment horizontal="center" vertical="center" shrinkToFit="1"/>
    </xf>
    <xf numFmtId="0" fontId="13" fillId="0" borderId="187" xfId="40" applyFont="1" applyBorder="1" applyAlignment="1" applyProtection="1">
      <alignment horizontal="center"/>
      <protection locked="0"/>
    </xf>
    <xf numFmtId="0" fontId="13" fillId="0" borderId="71" xfId="40" applyFont="1" applyBorder="1" applyAlignment="1" applyProtection="1">
      <alignment horizontal="center"/>
      <protection locked="0"/>
    </xf>
    <xf numFmtId="0" fontId="13" fillId="0" borderId="61" xfId="40" applyFont="1" applyBorder="1" applyAlignment="1" applyProtection="1">
      <alignment horizontal="center"/>
      <protection locked="0"/>
    </xf>
    <xf numFmtId="1" fontId="41" fillId="25" borderId="71" xfId="41" applyNumberFormat="1" applyFont="1" applyFill="1" applyBorder="1" applyAlignment="1">
      <alignment horizontal="center"/>
    </xf>
    <xf numFmtId="0" fontId="41" fillId="0" borderId="83" xfId="40" applyFont="1" applyBorder="1" applyAlignment="1" applyProtection="1">
      <alignment horizontal="center"/>
      <protection locked="0"/>
    </xf>
    <xf numFmtId="0" fontId="41" fillId="0" borderId="121" xfId="40" applyFont="1" applyBorder="1" applyAlignment="1" applyProtection="1">
      <alignment horizontal="center"/>
      <protection locked="0"/>
    </xf>
    <xf numFmtId="0" fontId="13" fillId="0" borderId="89" xfId="40" applyFont="1" applyBorder="1" applyAlignment="1" applyProtection="1">
      <alignment horizontal="center"/>
      <protection locked="0"/>
    </xf>
    <xf numFmtId="1" fontId="13" fillId="25" borderId="87" xfId="41" applyNumberFormat="1" applyFont="1" applyFill="1" applyBorder="1" applyAlignment="1" applyProtection="1">
      <alignment horizontal="center"/>
    </xf>
    <xf numFmtId="0" fontId="13" fillId="0" borderId="90" xfId="40" applyFont="1" applyBorder="1" applyAlignment="1" applyProtection="1">
      <alignment horizontal="center"/>
      <protection locked="0"/>
    </xf>
    <xf numFmtId="0" fontId="13" fillId="0" borderId="83" xfId="40" applyNumberFormat="1" applyFont="1" applyFill="1" applyBorder="1" applyAlignment="1" applyProtection="1">
      <alignment horizontal="center"/>
      <protection locked="0"/>
    </xf>
    <xf numFmtId="0" fontId="13" fillId="0" borderId="187" xfId="40" applyNumberFormat="1" applyFont="1" applyFill="1" applyBorder="1" applyAlignment="1" applyProtection="1">
      <alignment horizontal="center"/>
      <protection locked="0"/>
    </xf>
    <xf numFmtId="1" fontId="13" fillId="25" borderId="87" xfId="41" applyNumberFormat="1" applyFont="1" applyFill="1" applyBorder="1" applyAlignment="1" applyProtection="1">
      <alignment horizontal="center" vertical="center" shrinkToFit="1"/>
    </xf>
    <xf numFmtId="0" fontId="13" fillId="0" borderId="84" xfId="40" applyNumberFormat="1" applyFont="1" applyBorder="1" applyAlignment="1" applyProtection="1">
      <alignment horizontal="center"/>
      <protection locked="0"/>
    </xf>
    <xf numFmtId="0" fontId="30" fillId="25" borderId="64" xfId="41" applyFont="1" applyFill="1" applyBorder="1" applyAlignment="1" applyProtection="1">
      <alignment horizontal="center" vertical="center"/>
    </xf>
    <xf numFmtId="0" fontId="30" fillId="25" borderId="70" xfId="41" applyFont="1" applyFill="1" applyBorder="1" applyAlignment="1" applyProtection="1">
      <alignment horizontal="center" vertical="center"/>
    </xf>
    <xf numFmtId="0" fontId="30" fillId="25" borderId="71" xfId="41" applyFont="1" applyFill="1" applyBorder="1" applyAlignment="1" applyProtection="1">
      <alignment horizontal="center" vertical="center"/>
    </xf>
    <xf numFmtId="0" fontId="30" fillId="25" borderId="72" xfId="41" applyFont="1" applyFill="1" applyBorder="1" applyAlignment="1" applyProtection="1">
      <alignment horizontal="center" textRotation="90"/>
    </xf>
    <xf numFmtId="0" fontId="13" fillId="25" borderId="71" xfId="41" applyFont="1" applyFill="1" applyBorder="1" applyAlignment="1">
      <alignment horizontal="center"/>
    </xf>
    <xf numFmtId="1" fontId="13" fillId="0" borderId="121" xfId="41" applyNumberFormat="1" applyFont="1" applyBorder="1" applyAlignment="1" applyProtection="1">
      <alignment horizontal="center"/>
      <protection locked="0"/>
    </xf>
    <xf numFmtId="1" fontId="13" fillId="0" borderId="61" xfId="41" applyNumberFormat="1" applyFont="1" applyBorder="1" applyAlignment="1" applyProtection="1">
      <alignment horizontal="center"/>
      <protection locked="0"/>
    </xf>
    <xf numFmtId="0" fontId="13" fillId="25" borderId="71" xfId="41" applyFont="1" applyFill="1" applyBorder="1" applyAlignment="1" applyProtection="1">
      <alignment horizontal="center"/>
    </xf>
    <xf numFmtId="1" fontId="13" fillId="0" borderId="121" xfId="41" applyNumberFormat="1" applyFont="1" applyFill="1" applyBorder="1" applyAlignment="1" applyProtection="1">
      <alignment horizontal="center"/>
      <protection locked="0"/>
    </xf>
    <xf numFmtId="1" fontId="13" fillId="0" borderId="61" xfId="41" applyNumberFormat="1" applyFont="1" applyFill="1" applyBorder="1" applyAlignment="1" applyProtection="1">
      <alignment horizontal="center"/>
      <protection locked="0"/>
    </xf>
    <xf numFmtId="1" fontId="13" fillId="0" borderId="87" xfId="41" applyNumberFormat="1" applyFont="1" applyFill="1" applyBorder="1" applyAlignment="1" applyProtection="1">
      <alignment horizontal="center"/>
      <protection locked="0"/>
    </xf>
    <xf numFmtId="1" fontId="13" fillId="25" borderId="269" xfId="41" applyNumberFormat="1" applyFont="1" applyFill="1" applyBorder="1" applyAlignment="1" applyProtection="1">
      <alignment horizontal="center" vertical="center" shrinkToFit="1"/>
    </xf>
    <xf numFmtId="1" fontId="13" fillId="0" borderId="87" xfId="41" applyNumberFormat="1" applyFont="1" applyBorder="1" applyAlignment="1" applyProtection="1">
      <alignment horizontal="center"/>
      <protection locked="0"/>
    </xf>
    <xf numFmtId="1" fontId="13" fillId="25" borderId="100" xfId="41" applyNumberFormat="1" applyFont="1" applyFill="1" applyBorder="1" applyAlignment="1">
      <alignment horizontal="center"/>
    </xf>
    <xf numFmtId="0" fontId="13" fillId="0" borderId="160" xfId="40" applyFont="1" applyBorder="1" applyAlignment="1" applyProtection="1">
      <alignment horizontal="center"/>
      <protection locked="0"/>
    </xf>
    <xf numFmtId="1" fontId="13" fillId="25" borderId="224" xfId="41" applyNumberFormat="1" applyFont="1" applyFill="1" applyBorder="1" applyAlignment="1">
      <alignment horizontal="center"/>
    </xf>
    <xf numFmtId="0" fontId="13" fillId="25" borderId="101" xfId="41" applyFont="1" applyFill="1" applyBorder="1" applyAlignment="1" applyProtection="1">
      <alignment horizontal="left" vertical="center" wrapText="1"/>
    </xf>
    <xf numFmtId="0" fontId="13" fillId="25" borderId="102" xfId="41" applyFont="1" applyFill="1" applyBorder="1" applyAlignment="1" applyProtection="1">
      <alignment horizontal="center"/>
    </xf>
    <xf numFmtId="0" fontId="30" fillId="25" borderId="95" xfId="41" applyFont="1" applyFill="1" applyBorder="1" applyAlignment="1" applyProtection="1">
      <alignment horizontal="center"/>
    </xf>
    <xf numFmtId="0" fontId="13" fillId="25" borderId="96" xfId="41" applyFont="1" applyFill="1" applyBorder="1" applyProtection="1"/>
    <xf numFmtId="0" fontId="30" fillId="25" borderId="0" xfId="41" applyFont="1" applyFill="1" applyBorder="1" applyAlignment="1" applyProtection="1">
      <alignment horizontal="center"/>
    </xf>
    <xf numFmtId="0" fontId="13" fillId="25" borderId="97" xfId="0" applyFont="1" applyFill="1" applyBorder="1" applyAlignment="1">
      <alignment horizontal="center" vertical="center" wrapText="1"/>
    </xf>
    <xf numFmtId="0" fontId="13" fillId="25" borderId="98" xfId="0" applyFont="1" applyFill="1" applyBorder="1" applyAlignment="1">
      <alignment horizontal="center" vertical="center" wrapText="1"/>
    </xf>
    <xf numFmtId="1" fontId="13" fillId="25" borderId="269" xfId="41" applyNumberFormat="1" applyFont="1" applyFill="1" applyBorder="1" applyAlignment="1">
      <alignment horizontal="center" vertical="center" shrinkToFit="1"/>
    </xf>
    <xf numFmtId="0" fontId="13" fillId="30" borderId="101" xfId="41" applyFont="1" applyFill="1" applyBorder="1" applyAlignment="1" applyProtection="1">
      <alignment horizontal="left" vertical="center" wrapText="1"/>
    </xf>
    <xf numFmtId="0" fontId="13" fillId="30" borderId="102" xfId="41" applyFont="1" applyFill="1" applyBorder="1" applyAlignment="1" applyProtection="1">
      <alignment horizontal="center"/>
    </xf>
    <xf numFmtId="0" fontId="30" fillId="25" borderId="101" xfId="41" applyFont="1" applyFill="1" applyBorder="1" applyAlignment="1" applyProtection="1">
      <alignment horizontal="center"/>
    </xf>
    <xf numFmtId="0" fontId="30" fillId="25" borderId="104" xfId="41" applyFont="1" applyFill="1" applyBorder="1" applyAlignment="1" applyProtection="1">
      <alignment horizontal="center"/>
    </xf>
    <xf numFmtId="0" fontId="13" fillId="25" borderId="0" xfId="0" applyFont="1" applyFill="1" applyBorder="1" applyAlignment="1">
      <alignment horizontal="center" vertical="center" wrapText="1"/>
    </xf>
    <xf numFmtId="0" fontId="13" fillId="25" borderId="109" xfId="0" applyFont="1" applyFill="1" applyBorder="1" applyAlignment="1">
      <alignment horizontal="center" vertical="center" wrapText="1"/>
    </xf>
    <xf numFmtId="0" fontId="13" fillId="0" borderId="110" xfId="0" applyFont="1" applyBorder="1" applyAlignment="1">
      <alignment horizontal="center" vertical="center"/>
    </xf>
    <xf numFmtId="0" fontId="13" fillId="24" borderId="57" xfId="41" applyFont="1" applyFill="1" applyBorder="1" applyAlignment="1" applyProtection="1">
      <alignment horizontal="center"/>
    </xf>
    <xf numFmtId="0" fontId="13" fillId="0" borderId="111" xfId="0" applyFont="1" applyBorder="1" applyAlignment="1">
      <alignment horizontal="left" vertical="center"/>
    </xf>
    <xf numFmtId="1" fontId="13" fillId="25" borderId="79" xfId="41" applyNumberFormat="1" applyFont="1" applyFill="1" applyBorder="1" applyAlignment="1" applyProtection="1">
      <alignment horizontal="center"/>
    </xf>
    <xf numFmtId="1" fontId="13" fillId="0" borderId="79" xfId="41" applyNumberFormat="1" applyFont="1" applyFill="1" applyBorder="1" applyAlignment="1" applyProtection="1">
      <alignment horizontal="center"/>
      <protection locked="0"/>
    </xf>
    <xf numFmtId="1" fontId="13" fillId="0" borderId="112" xfId="41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" fontId="13" fillId="25" borderId="90" xfId="41" applyNumberFormat="1" applyFont="1" applyFill="1" applyBorder="1" applyAlignment="1" applyProtection="1">
      <alignment horizontal="center"/>
    </xf>
    <xf numFmtId="1" fontId="13" fillId="0" borderId="90" xfId="41" applyNumberFormat="1" applyFont="1" applyFill="1" applyBorder="1" applyAlignment="1" applyProtection="1">
      <alignment horizontal="center"/>
      <protection locked="0"/>
    </xf>
    <xf numFmtId="1" fontId="13" fillId="0" borderId="118" xfId="41" applyNumberFormat="1" applyFont="1" applyFill="1" applyBorder="1" applyAlignment="1" applyProtection="1">
      <alignment horizontal="center"/>
      <protection locked="0"/>
    </xf>
    <xf numFmtId="0" fontId="13" fillId="24" borderId="19" xfId="41" applyFont="1" applyFill="1" applyBorder="1" applyAlignment="1" applyProtection="1">
      <alignment horizontal="center"/>
    </xf>
    <xf numFmtId="0" fontId="13" fillId="0" borderId="29" xfId="0" applyFont="1" applyBorder="1" applyAlignment="1">
      <alignment horizontal="left" vertical="center"/>
    </xf>
    <xf numFmtId="1" fontId="13" fillId="0" borderId="120" xfId="41" applyNumberFormat="1" applyFont="1" applyFill="1" applyBorder="1" applyAlignment="1" applyProtection="1">
      <alignment horizontal="center"/>
      <protection locked="0"/>
    </xf>
    <xf numFmtId="0" fontId="13" fillId="24" borderId="10" xfId="41" applyFont="1" applyFill="1" applyBorder="1" applyAlignment="1" applyProtection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24" borderId="10" xfId="42" applyFont="1" applyFill="1" applyBorder="1" applyAlignment="1" applyProtection="1">
      <alignment horizontal="center"/>
    </xf>
    <xf numFmtId="1" fontId="13" fillId="0" borderId="71" xfId="41" applyNumberFormat="1" applyFont="1" applyFill="1" applyBorder="1" applyAlignment="1" applyProtection="1">
      <alignment horizontal="center"/>
      <protection locked="0"/>
    </xf>
    <xf numFmtId="0" fontId="43" fillId="0" borderId="29" xfId="0" applyFont="1" applyBorder="1" applyAlignment="1">
      <alignment horizontal="justify" vertical="center"/>
    </xf>
    <xf numFmtId="0" fontId="13" fillId="0" borderId="29" xfId="0" applyFont="1" applyBorder="1" applyAlignment="1">
      <alignment horizontal="justify" vertical="center"/>
    </xf>
    <xf numFmtId="1" fontId="30" fillId="25" borderId="84" xfId="41" applyNumberFormat="1" applyFont="1" applyFill="1" applyBorder="1" applyAlignment="1" applyProtection="1">
      <alignment horizontal="center" vertical="center" shrinkToFit="1"/>
    </xf>
    <xf numFmtId="1" fontId="30" fillId="25" borderId="83" xfId="41" applyNumberFormat="1" applyFont="1" applyFill="1" applyBorder="1" applyAlignment="1" applyProtection="1">
      <alignment horizontal="center" vertical="center" shrinkToFit="1"/>
    </xf>
    <xf numFmtId="164" fontId="30" fillId="25" borderId="87" xfId="26" applyFont="1" applyFill="1" applyBorder="1" applyAlignment="1" applyProtection="1">
      <alignment horizontal="center" vertical="center"/>
    </xf>
    <xf numFmtId="164" fontId="30" fillId="25" borderId="119" xfId="26" applyFont="1" applyFill="1" applyBorder="1" applyAlignment="1" applyProtection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24" borderId="22" xfId="42" applyFont="1" applyFill="1" applyBorder="1" applyAlignment="1" applyProtection="1">
      <alignment horizontal="center"/>
    </xf>
    <xf numFmtId="0" fontId="13" fillId="0" borderId="33" xfId="0" applyFont="1" applyBorder="1" applyAlignment="1">
      <alignment horizontal="justify" vertical="center"/>
    </xf>
    <xf numFmtId="1" fontId="13" fillId="25" borderId="100" xfId="41" applyNumberFormat="1" applyFont="1" applyFill="1" applyBorder="1" applyAlignment="1" applyProtection="1">
      <alignment horizontal="center"/>
    </xf>
    <xf numFmtId="1" fontId="13" fillId="0" borderId="100" xfId="41" applyNumberFormat="1" applyFont="1" applyFill="1" applyBorder="1" applyAlignment="1" applyProtection="1">
      <alignment horizontal="center"/>
      <protection locked="0"/>
    </xf>
    <xf numFmtId="1" fontId="13" fillId="0" borderId="122" xfId="41" applyNumberFormat="1" applyFont="1" applyFill="1" applyBorder="1" applyAlignment="1" applyProtection="1">
      <alignment horizontal="center"/>
      <protection locked="0"/>
    </xf>
    <xf numFmtId="1" fontId="13" fillId="25" borderId="10" xfId="41" applyNumberFormat="1" applyFont="1" applyFill="1" applyBorder="1" applyAlignment="1" applyProtection="1">
      <alignment horizontal="center"/>
    </xf>
    <xf numFmtId="1" fontId="13" fillId="0" borderId="12" xfId="41" applyNumberFormat="1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>
      <alignment horizontal="center" vertical="center"/>
    </xf>
    <xf numFmtId="0" fontId="38" fillId="24" borderId="22" xfId="42" applyFont="1" applyFill="1" applyBorder="1" applyAlignment="1" applyProtection="1">
      <alignment horizontal="center"/>
    </xf>
    <xf numFmtId="0" fontId="38" fillId="0" borderId="29" xfId="0" applyFont="1" applyBorder="1" applyAlignment="1">
      <alignment horizontal="justify" vertical="center"/>
    </xf>
    <xf numFmtId="1" fontId="38" fillId="25" borderId="10" xfId="41" applyNumberFormat="1" applyFont="1" applyFill="1" applyBorder="1" applyAlignment="1" applyProtection="1">
      <alignment horizontal="center"/>
    </xf>
    <xf numFmtId="1" fontId="38" fillId="0" borderId="10" xfId="41" applyNumberFormat="1" applyFont="1" applyFill="1" applyBorder="1" applyAlignment="1" applyProtection="1">
      <alignment horizontal="center"/>
      <protection locked="0"/>
    </xf>
    <xf numFmtId="1" fontId="38" fillId="0" borderId="12" xfId="41" applyNumberFormat="1" applyFont="1" applyFill="1" applyBorder="1" applyAlignment="1" applyProtection="1">
      <alignment horizontal="center"/>
      <protection locked="0"/>
    </xf>
    <xf numFmtId="1" fontId="38" fillId="25" borderId="79" xfId="41" applyNumberFormat="1" applyFont="1" applyFill="1" applyBorder="1" applyAlignment="1" applyProtection="1">
      <alignment horizontal="center"/>
    </xf>
    <xf numFmtId="1" fontId="38" fillId="0" borderId="79" xfId="41" applyNumberFormat="1" applyFont="1" applyFill="1" applyBorder="1" applyAlignment="1" applyProtection="1">
      <alignment horizontal="center"/>
      <protection locked="0"/>
    </xf>
    <xf numFmtId="1" fontId="38" fillId="0" borderId="112" xfId="41" applyNumberFormat="1" applyFont="1" applyFill="1" applyBorder="1" applyAlignment="1" applyProtection="1">
      <alignment horizontal="center"/>
      <protection locked="0"/>
    </xf>
    <xf numFmtId="1" fontId="44" fillId="25" borderId="84" xfId="41" applyNumberFormat="1" applyFont="1" applyFill="1" applyBorder="1" applyAlignment="1" applyProtection="1">
      <alignment horizontal="center" vertical="center" shrinkToFit="1"/>
    </xf>
    <xf numFmtId="1" fontId="44" fillId="25" borderId="83" xfId="41" applyNumberFormat="1" applyFont="1" applyFill="1" applyBorder="1" applyAlignment="1" applyProtection="1">
      <alignment horizontal="center" vertical="center" shrinkToFit="1"/>
    </xf>
    <xf numFmtId="164" fontId="44" fillId="25" borderId="87" xfId="26" applyFont="1" applyFill="1" applyBorder="1" applyAlignment="1" applyProtection="1">
      <alignment horizontal="center" vertical="center"/>
    </xf>
    <xf numFmtId="164" fontId="44" fillId="25" borderId="119" xfId="26" applyFont="1" applyFill="1" applyBorder="1" applyAlignment="1" applyProtection="1">
      <alignment horizontal="center" vertical="center"/>
    </xf>
    <xf numFmtId="164" fontId="30" fillId="25" borderId="160" xfId="26" applyFont="1" applyFill="1" applyBorder="1" applyAlignment="1" applyProtection="1">
      <alignment horizontal="center" vertical="center"/>
    </xf>
    <xf numFmtId="1" fontId="13" fillId="25" borderId="22" xfId="41" applyNumberFormat="1" applyFont="1" applyFill="1" applyBorder="1" applyAlignment="1" applyProtection="1">
      <alignment horizontal="center"/>
    </xf>
    <xf numFmtId="1" fontId="13" fillId="0" borderId="22" xfId="41" applyNumberFormat="1" applyFont="1" applyFill="1" applyBorder="1" applyAlignment="1" applyProtection="1">
      <alignment horizontal="center"/>
      <protection locked="0"/>
    </xf>
    <xf numFmtId="1" fontId="13" fillId="0" borderId="13" xfId="41" applyNumberFormat="1" applyFont="1" applyFill="1" applyBorder="1" applyAlignment="1" applyProtection="1">
      <alignment horizontal="center"/>
      <protection locked="0"/>
    </xf>
    <xf numFmtId="0" fontId="13" fillId="0" borderId="41" xfId="0" applyFont="1" applyBorder="1" applyAlignment="1">
      <alignment horizontal="center" vertical="center"/>
    </xf>
    <xf numFmtId="0" fontId="13" fillId="24" borderId="14" xfId="42" applyFont="1" applyFill="1" applyBorder="1" applyAlignment="1" applyProtection="1">
      <alignment horizontal="center"/>
    </xf>
    <xf numFmtId="0" fontId="13" fillId="0" borderId="38" xfId="0" applyFont="1" applyBorder="1" applyAlignment="1">
      <alignment horizontal="justify" vertical="center"/>
    </xf>
    <xf numFmtId="1" fontId="13" fillId="25" borderId="14" xfId="41" applyNumberFormat="1" applyFont="1" applyFill="1" applyBorder="1" applyAlignment="1" applyProtection="1">
      <alignment horizontal="center"/>
    </xf>
    <xf numFmtId="1" fontId="13" fillId="0" borderId="14" xfId="41" applyNumberFormat="1" applyFont="1" applyFill="1" applyBorder="1" applyAlignment="1" applyProtection="1">
      <alignment horizontal="center"/>
      <protection locked="0"/>
    </xf>
    <xf numFmtId="1" fontId="13" fillId="0" borderId="42" xfId="41" applyNumberFormat="1" applyFont="1" applyFill="1" applyBorder="1" applyAlignment="1" applyProtection="1">
      <alignment horizontal="center"/>
      <protection locked="0"/>
    </xf>
    <xf numFmtId="0" fontId="13" fillId="0" borderId="36" xfId="0" applyFont="1" applyBorder="1" applyAlignment="1">
      <alignment horizontal="left" vertical="center"/>
    </xf>
    <xf numFmtId="0" fontId="13" fillId="0" borderId="84" xfId="40" applyNumberFormat="1" applyFont="1" applyFill="1" applyBorder="1" applyAlignment="1" applyProtection="1">
      <alignment horizontal="center"/>
      <protection locked="0"/>
    </xf>
    <xf numFmtId="1" fontId="30" fillId="25" borderId="97" xfId="41" applyNumberFormat="1" applyFont="1" applyFill="1" applyBorder="1" applyAlignment="1" applyProtection="1">
      <alignment horizontal="center" vertical="center" shrinkToFit="1"/>
    </xf>
    <xf numFmtId="1" fontId="30" fillId="25" borderId="123" xfId="41" applyNumberFormat="1" applyFont="1" applyFill="1" applyBorder="1" applyAlignment="1" applyProtection="1">
      <alignment horizontal="center" vertical="center" shrinkToFit="1"/>
    </xf>
    <xf numFmtId="164" fontId="30" fillId="25" borderId="118" xfId="26" applyFont="1" applyFill="1" applyBorder="1" applyAlignment="1" applyProtection="1">
      <alignment horizontal="center" vertical="center"/>
    </xf>
    <xf numFmtId="164" fontId="30" fillId="25" borderId="98" xfId="26" applyFont="1" applyFill="1" applyBorder="1" applyAlignment="1" applyProtection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24" borderId="22" xfId="42" applyFont="1" applyFill="1" applyBorder="1" applyAlignment="1" applyProtection="1">
      <alignment horizontal="center"/>
    </xf>
    <xf numFmtId="0" fontId="41" fillId="0" borderId="33" xfId="0" applyFont="1" applyBorder="1" applyAlignment="1">
      <alignment horizontal="justify" vertical="center"/>
    </xf>
    <xf numFmtId="1" fontId="41" fillId="25" borderId="22" xfId="41" applyNumberFormat="1" applyFont="1" applyFill="1" applyBorder="1" applyAlignment="1" applyProtection="1">
      <alignment horizontal="center"/>
    </xf>
    <xf numFmtId="1" fontId="41" fillId="0" borderId="22" xfId="41" applyNumberFormat="1" applyFont="1" applyFill="1" applyBorder="1" applyAlignment="1" applyProtection="1">
      <alignment horizontal="center"/>
      <protection locked="0"/>
    </xf>
    <xf numFmtId="1" fontId="41" fillId="0" borderId="13" xfId="41" applyNumberFormat="1" applyFont="1" applyFill="1" applyBorder="1" applyAlignment="1" applyProtection="1">
      <alignment horizontal="center"/>
      <protection locked="0"/>
    </xf>
    <xf numFmtId="164" fontId="30" fillId="25" borderId="97" xfId="26" applyFont="1" applyFill="1" applyBorder="1" applyAlignment="1" applyProtection="1">
      <alignment horizontal="center" vertical="center"/>
    </xf>
    <xf numFmtId="0" fontId="41" fillId="24" borderId="22" xfId="42" applyFont="1" applyFill="1" applyBorder="1" applyAlignment="1" applyProtection="1">
      <alignment horizontal="center" vertical="center"/>
    </xf>
    <xf numFmtId="0" fontId="13" fillId="0" borderId="23" xfId="42" applyFont="1" applyFill="1" applyBorder="1" applyAlignment="1" applyProtection="1">
      <alignment horizontal="center" vertical="center"/>
      <protection locked="0"/>
    </xf>
    <xf numFmtId="0" fontId="13" fillId="25" borderId="90" xfId="0" applyFont="1" applyFill="1" applyBorder="1" applyAlignment="1" applyProtection="1">
      <alignment horizontal="center" vertical="center" wrapText="1"/>
    </xf>
    <xf numFmtId="0" fontId="13" fillId="25" borderId="90" xfId="41" applyFont="1" applyFill="1" applyBorder="1" applyProtection="1"/>
    <xf numFmtId="0" fontId="13" fillId="0" borderId="90" xfId="0" applyFont="1" applyFill="1" applyBorder="1" applyAlignment="1" applyProtection="1">
      <alignment horizontal="left" vertical="center" wrapText="1"/>
      <protection locked="0"/>
    </xf>
    <xf numFmtId="1" fontId="13" fillId="0" borderId="19" xfId="41" applyNumberFormat="1" applyFont="1" applyFill="1" applyBorder="1" applyAlignment="1" applyProtection="1">
      <alignment horizontal="center"/>
      <protection locked="0"/>
    </xf>
    <xf numFmtId="0" fontId="13" fillId="0" borderId="19" xfId="41" applyFont="1" applyFill="1" applyBorder="1" applyAlignment="1" applyProtection="1">
      <alignment horizontal="center"/>
      <protection locked="0"/>
    </xf>
    <xf numFmtId="0" fontId="13" fillId="25" borderId="125" xfId="41" applyFont="1" applyFill="1" applyBorder="1" applyProtection="1"/>
    <xf numFmtId="0" fontId="13" fillId="25" borderId="126" xfId="41" applyFont="1" applyFill="1" applyBorder="1" applyProtection="1"/>
    <xf numFmtId="0" fontId="13" fillId="25" borderId="114" xfId="41" applyFont="1" applyFill="1" applyBorder="1" applyProtection="1"/>
    <xf numFmtId="0" fontId="13" fillId="25" borderId="117" xfId="41" applyFont="1" applyFill="1" applyBorder="1" applyProtection="1"/>
    <xf numFmtId="0" fontId="13" fillId="25" borderId="60" xfId="41" applyFont="1" applyFill="1" applyBorder="1" applyAlignment="1" applyProtection="1">
      <alignment horizontal="center"/>
    </xf>
    <xf numFmtId="0" fontId="13" fillId="25" borderId="71" xfId="41" applyFont="1" applyFill="1" applyBorder="1" applyProtection="1"/>
    <xf numFmtId="1" fontId="13" fillId="25" borderId="84" xfId="41" applyNumberFormat="1" applyFont="1" applyFill="1" applyBorder="1" applyAlignment="1" applyProtection="1">
      <alignment horizontal="center"/>
    </xf>
    <xf numFmtId="1" fontId="13" fillId="25" borderId="61" xfId="41" applyNumberFormat="1" applyFont="1" applyFill="1" applyBorder="1" applyAlignment="1" applyProtection="1">
      <alignment horizontal="center"/>
    </xf>
    <xf numFmtId="0" fontId="13" fillId="25" borderId="60" xfId="41" applyFont="1" applyFill="1" applyBorder="1" applyAlignment="1" applyProtection="1">
      <alignment horizontal="left"/>
    </xf>
    <xf numFmtId="0" fontId="13" fillId="25" borderId="84" xfId="41" applyFont="1" applyFill="1" applyBorder="1" applyProtection="1"/>
    <xf numFmtId="0" fontId="13" fillId="25" borderId="83" xfId="41" applyFont="1" applyFill="1" applyBorder="1" applyProtection="1"/>
    <xf numFmtId="0" fontId="13" fillId="25" borderId="99" xfId="41" applyFont="1" applyFill="1" applyBorder="1" applyAlignment="1" applyProtection="1">
      <alignment horizontal="left"/>
    </xf>
    <xf numFmtId="0" fontId="13" fillId="25" borderId="100" xfId="41" applyFont="1" applyFill="1" applyBorder="1" applyAlignment="1" applyProtection="1">
      <alignment horizontal="center"/>
    </xf>
    <xf numFmtId="0" fontId="13" fillId="25" borderId="100" xfId="41" applyFont="1" applyFill="1" applyBorder="1" applyProtection="1"/>
    <xf numFmtId="1" fontId="13" fillId="25" borderId="127" xfId="41" applyNumberFormat="1" applyFont="1" applyFill="1" applyBorder="1" applyAlignment="1" applyProtection="1">
      <alignment horizontal="center"/>
    </xf>
    <xf numFmtId="1" fontId="13" fillId="25" borderId="89" xfId="41" applyNumberFormat="1" applyFont="1" applyFill="1" applyBorder="1" applyAlignment="1" applyProtection="1">
      <alignment horizontal="center"/>
    </xf>
    <xf numFmtId="0" fontId="13" fillId="25" borderId="128" xfId="41" applyFont="1" applyFill="1" applyBorder="1" applyAlignment="1" applyProtection="1">
      <alignment horizontal="left"/>
    </xf>
    <xf numFmtId="0" fontId="13" fillId="25" borderId="129" xfId="41" applyFont="1" applyFill="1" applyBorder="1" applyAlignment="1" applyProtection="1">
      <alignment horizontal="center"/>
    </xf>
    <xf numFmtId="0" fontId="13" fillId="25" borderId="129" xfId="41" applyFont="1" applyFill="1" applyBorder="1" applyProtection="1"/>
    <xf numFmtId="1" fontId="13" fillId="25" borderId="130" xfId="41" applyNumberFormat="1" applyFont="1" applyFill="1" applyBorder="1" applyAlignment="1" applyProtection="1">
      <alignment horizontal="center"/>
    </xf>
    <xf numFmtId="1" fontId="13" fillId="25" borderId="131" xfId="41" applyNumberFormat="1" applyFont="1" applyFill="1" applyBorder="1" applyAlignment="1" applyProtection="1">
      <alignment horizontal="center"/>
    </xf>
    <xf numFmtId="1" fontId="13" fillId="25" borderId="132" xfId="41" applyNumberFormat="1" applyFont="1" applyFill="1" applyBorder="1" applyAlignment="1" applyProtection="1">
      <alignment horizontal="center"/>
    </xf>
    <xf numFmtId="0" fontId="13" fillId="42" borderId="253" xfId="41" applyFont="1" applyFill="1" applyBorder="1" applyAlignment="1" applyProtection="1">
      <alignment horizontal="left"/>
    </xf>
    <xf numFmtId="0" fontId="13" fillId="42" borderId="254" xfId="41" applyFont="1" applyFill="1" applyBorder="1" applyAlignment="1" applyProtection="1">
      <alignment horizontal="center"/>
    </xf>
    <xf numFmtId="1" fontId="13" fillId="42" borderId="254" xfId="41" applyNumberFormat="1" applyFont="1" applyFill="1" applyBorder="1" applyAlignment="1" applyProtection="1">
      <alignment horizontal="center"/>
    </xf>
    <xf numFmtId="1" fontId="13" fillId="42" borderId="255" xfId="41" applyNumberFormat="1" applyFont="1" applyFill="1" applyBorder="1" applyAlignment="1" applyProtection="1">
      <alignment horizontal="center"/>
    </xf>
    <xf numFmtId="1" fontId="13" fillId="42" borderId="256" xfId="41" applyNumberFormat="1" applyFont="1" applyFill="1" applyBorder="1" applyAlignment="1" applyProtection="1">
      <alignment horizontal="center"/>
    </xf>
    <xf numFmtId="1" fontId="13" fillId="42" borderId="257" xfId="41" applyNumberFormat="1" applyFont="1" applyFill="1" applyBorder="1" applyProtection="1"/>
    <xf numFmtId="0" fontId="13" fillId="0" borderId="230" xfId="42" applyFont="1" applyFill="1" applyBorder="1" applyAlignment="1" applyProtection="1">
      <alignment horizontal="center" vertical="center"/>
      <protection locked="0"/>
    </xf>
    <xf numFmtId="0" fontId="13" fillId="43" borderId="88" xfId="41" applyFont="1" applyFill="1" applyBorder="1" applyAlignment="1" applyProtection="1">
      <alignment horizontal="center"/>
    </xf>
    <xf numFmtId="0" fontId="13" fillId="0" borderId="88" xfId="0" applyFont="1" applyFill="1" applyBorder="1" applyAlignment="1">
      <alignment wrapText="1"/>
    </xf>
    <xf numFmtId="1" fontId="13" fillId="42" borderId="258" xfId="41" applyNumberFormat="1" applyFont="1" applyFill="1" applyBorder="1" applyAlignment="1" applyProtection="1">
      <alignment horizontal="center"/>
    </xf>
    <xf numFmtId="0" fontId="13" fillId="0" borderId="259" xfId="40" applyNumberFormat="1" applyFont="1" applyFill="1" applyBorder="1" applyAlignment="1" applyProtection="1">
      <alignment horizontal="center"/>
      <protection locked="0"/>
    </xf>
    <xf numFmtId="0" fontId="13" fillId="0" borderId="263" xfId="40" applyNumberFormat="1" applyFont="1" applyFill="1" applyBorder="1" applyAlignment="1" applyProtection="1">
      <alignment horizontal="center"/>
      <protection locked="0"/>
    </xf>
    <xf numFmtId="1" fontId="13" fillId="42" borderId="259" xfId="41" applyNumberFormat="1" applyFont="1" applyFill="1" applyBorder="1" applyAlignment="1" applyProtection="1">
      <alignment horizontal="center"/>
    </xf>
    <xf numFmtId="0" fontId="13" fillId="0" borderId="260" xfId="40" applyNumberFormat="1" applyFont="1" applyFill="1" applyBorder="1" applyAlignment="1" applyProtection="1">
      <alignment horizontal="center"/>
      <protection locked="0"/>
    </xf>
    <xf numFmtId="1" fontId="13" fillId="42" borderId="261" xfId="41" applyNumberFormat="1" applyFont="1" applyFill="1" applyBorder="1" applyAlignment="1" applyProtection="1">
      <alignment horizontal="center"/>
    </xf>
    <xf numFmtId="0" fontId="13" fillId="42" borderId="258" xfId="41" applyFont="1" applyFill="1" applyBorder="1" applyAlignment="1" applyProtection="1">
      <alignment horizontal="center"/>
    </xf>
    <xf numFmtId="1" fontId="13" fillId="42" borderId="262" xfId="41" applyNumberFormat="1" applyFont="1" applyFill="1" applyBorder="1" applyAlignment="1" applyProtection="1">
      <alignment horizontal="center" vertical="center" shrinkToFit="1"/>
    </xf>
    <xf numFmtId="0" fontId="13" fillId="0" borderId="88" xfId="0" applyFont="1" applyFill="1" applyBorder="1"/>
    <xf numFmtId="0" fontId="13" fillId="43" borderId="88" xfId="41" applyFont="1" applyFill="1" applyBorder="1" applyAlignment="1" applyProtection="1">
      <alignment horizontal="center" vertical="center"/>
    </xf>
    <xf numFmtId="0" fontId="13" fillId="0" borderId="88" xfId="0" applyFont="1" applyFill="1" applyBorder="1" applyAlignment="1">
      <alignment vertical="center" wrapText="1"/>
    </xf>
    <xf numFmtId="1" fontId="13" fillId="42" borderId="258" xfId="41" applyNumberFormat="1" applyFont="1" applyFill="1" applyBorder="1" applyAlignment="1" applyProtection="1">
      <alignment horizontal="center" vertical="center"/>
    </xf>
    <xf numFmtId="0" fontId="13" fillId="0" borderId="259" xfId="40" applyNumberFormat="1" applyFont="1" applyFill="1" applyBorder="1" applyAlignment="1" applyProtection="1">
      <alignment horizontal="center" vertical="center"/>
      <protection locked="0"/>
    </xf>
    <xf numFmtId="0" fontId="13" fillId="0" borderId="263" xfId="40" applyNumberFormat="1" applyFont="1" applyFill="1" applyBorder="1" applyAlignment="1" applyProtection="1">
      <alignment horizontal="center" vertical="center"/>
      <protection locked="0"/>
    </xf>
    <xf numFmtId="1" fontId="13" fillId="42" borderId="259" xfId="41" applyNumberFormat="1" applyFont="1" applyFill="1" applyBorder="1" applyAlignment="1" applyProtection="1">
      <alignment horizontal="center" vertical="center"/>
    </xf>
    <xf numFmtId="0" fontId="13" fillId="0" borderId="260" xfId="40" applyNumberFormat="1" applyFont="1" applyFill="1" applyBorder="1" applyAlignment="1" applyProtection="1">
      <alignment horizontal="center" vertical="center"/>
      <protection locked="0"/>
    </xf>
    <xf numFmtId="0" fontId="13" fillId="34" borderId="260" xfId="40" applyNumberFormat="1" applyFont="1" applyFill="1" applyBorder="1" applyAlignment="1" applyProtection="1">
      <alignment horizontal="center" vertical="center" wrapText="1"/>
      <protection locked="0"/>
    </xf>
    <xf numFmtId="1" fontId="13" fillId="42" borderId="261" xfId="41" applyNumberFormat="1" applyFont="1" applyFill="1" applyBorder="1" applyAlignment="1" applyProtection="1">
      <alignment horizontal="center" vertical="center"/>
    </xf>
    <xf numFmtId="0" fontId="13" fillId="42" borderId="258" xfId="41" applyFont="1" applyFill="1" applyBorder="1" applyAlignment="1" applyProtection="1">
      <alignment horizontal="center" vertical="center"/>
    </xf>
    <xf numFmtId="0" fontId="13" fillId="0" borderId="88" xfId="0" applyFont="1" applyFill="1" applyBorder="1" applyAlignment="1">
      <alignment vertical="center"/>
    </xf>
    <xf numFmtId="0" fontId="13" fillId="0" borderId="88" xfId="0" applyFont="1" applyFill="1" applyBorder="1" applyAlignment="1">
      <alignment horizontal="left"/>
    </xf>
    <xf numFmtId="0" fontId="13" fillId="0" borderId="34" xfId="42" applyFont="1" applyFill="1" applyBorder="1" applyAlignment="1" applyProtection="1">
      <alignment horizontal="center" vertical="center"/>
      <protection locked="0"/>
    </xf>
    <xf numFmtId="0" fontId="13" fillId="0" borderId="270" xfId="41" applyFont="1" applyFill="1" applyBorder="1" applyAlignment="1" applyProtection="1">
      <alignment horizontal="center"/>
    </xf>
    <xf numFmtId="0" fontId="13" fillId="0" borderId="270" xfId="0" applyFont="1" applyFill="1" applyBorder="1" applyAlignment="1">
      <alignment wrapText="1"/>
    </xf>
    <xf numFmtId="0" fontId="13" fillId="0" borderId="270" xfId="0" applyFont="1" applyFill="1" applyBorder="1"/>
    <xf numFmtId="1" fontId="13" fillId="42" borderId="264" xfId="41" applyNumberFormat="1" applyFont="1" applyFill="1" applyBorder="1" applyAlignment="1" applyProtection="1">
      <alignment horizontal="center"/>
    </xf>
    <xf numFmtId="0" fontId="13" fillId="0" borderId="265" xfId="40" applyNumberFormat="1" applyFont="1" applyFill="1" applyBorder="1" applyAlignment="1" applyProtection="1">
      <alignment horizontal="center"/>
      <protection locked="0"/>
    </xf>
    <xf numFmtId="0" fontId="13" fillId="0" borderId="266" xfId="40" applyNumberFormat="1" applyFont="1" applyFill="1" applyBorder="1" applyAlignment="1" applyProtection="1">
      <alignment horizontal="center"/>
      <protection locked="0"/>
    </xf>
    <xf numFmtId="1" fontId="13" fillId="42" borderId="265" xfId="41" applyNumberFormat="1" applyFont="1" applyFill="1" applyBorder="1" applyAlignment="1" applyProtection="1">
      <alignment horizontal="center"/>
    </xf>
    <xf numFmtId="0" fontId="13" fillId="0" borderId="267" xfId="40" applyNumberFormat="1" applyFont="1" applyFill="1" applyBorder="1" applyAlignment="1" applyProtection="1">
      <alignment horizontal="center"/>
      <protection locked="0"/>
    </xf>
    <xf numFmtId="0" fontId="13" fillId="42" borderId="264" xfId="41" applyFont="1" applyFill="1" applyBorder="1" applyAlignment="1" applyProtection="1">
      <alignment horizontal="center"/>
    </xf>
    <xf numFmtId="1" fontId="13" fillId="42" borderId="268" xfId="41" applyNumberFormat="1" applyFont="1" applyFill="1" applyBorder="1" applyAlignment="1" applyProtection="1">
      <alignment horizontal="center" vertical="center" shrinkToFit="1"/>
    </xf>
    <xf numFmtId="0" fontId="29" fillId="25" borderId="103" xfId="41" applyFont="1" applyFill="1" applyBorder="1" applyAlignment="1" applyProtection="1">
      <alignment horizontal="center"/>
    </xf>
    <xf numFmtId="0" fontId="29" fillId="25" borderId="0" xfId="41" applyFont="1" applyFill="1" applyBorder="1" applyAlignment="1" applyProtection="1">
      <alignment horizontal="center"/>
    </xf>
    <xf numFmtId="0" fontId="29" fillId="42" borderId="254" xfId="41" applyFont="1" applyFill="1" applyBorder="1" applyProtection="1"/>
    <xf numFmtId="0" fontId="29" fillId="24" borderId="80" xfId="42" applyFont="1" applyFill="1" applyBorder="1" applyAlignment="1" applyProtection="1">
      <alignment horizontal="center"/>
    </xf>
    <xf numFmtId="0" fontId="33" fillId="33" borderId="25" xfId="42" applyFont="1" applyFill="1" applyBorder="1" applyAlignment="1" applyProtection="1">
      <alignment horizontal="left"/>
    </xf>
    <xf numFmtId="0" fontId="33" fillId="33" borderId="26" xfId="42" applyFont="1" applyFill="1" applyBorder="1" applyProtection="1"/>
    <xf numFmtId="0" fontId="32" fillId="33" borderId="49" xfId="42" applyFont="1" applyFill="1" applyBorder="1" applyAlignment="1" applyProtection="1">
      <alignment horizontal="center"/>
    </xf>
    <xf numFmtId="1" fontId="32" fillId="33" borderId="47" xfId="42" applyNumberFormat="1" applyFont="1" applyFill="1" applyBorder="1" applyAlignment="1" applyProtection="1">
      <alignment horizontal="center"/>
    </xf>
    <xf numFmtId="0" fontId="33" fillId="0" borderId="10" xfId="41" applyFont="1" applyBorder="1"/>
    <xf numFmtId="0" fontId="32" fillId="24" borderId="23" xfId="42" applyFont="1" applyFill="1" applyBorder="1" applyAlignment="1" applyProtection="1">
      <alignment horizontal="center"/>
    </xf>
    <xf numFmtId="0" fontId="33" fillId="24" borderId="134" xfId="42" applyFont="1" applyFill="1" applyBorder="1" applyProtection="1"/>
    <xf numFmtId="0" fontId="32" fillId="24" borderId="37" xfId="42" applyFont="1" applyFill="1" applyBorder="1" applyAlignment="1" applyProtection="1">
      <alignment horizontal="center"/>
    </xf>
    <xf numFmtId="1" fontId="45" fillId="24" borderId="28" xfId="42" applyNumberFormat="1" applyFont="1" applyFill="1" applyBorder="1" applyAlignment="1" applyProtection="1">
      <alignment horizontal="center"/>
    </xf>
    <xf numFmtId="1" fontId="32" fillId="24" borderId="28" xfId="42" applyNumberFormat="1" applyFont="1" applyFill="1" applyBorder="1" applyAlignment="1" applyProtection="1">
      <alignment horizontal="center"/>
    </xf>
    <xf numFmtId="0" fontId="32" fillId="24" borderId="28" xfId="42" applyFont="1" applyFill="1" applyBorder="1" applyProtection="1"/>
    <xf numFmtId="0" fontId="32" fillId="24" borderId="52" xfId="42" applyFont="1" applyFill="1" applyBorder="1" applyProtection="1"/>
    <xf numFmtId="1" fontId="32" fillId="24" borderId="0" xfId="42" applyNumberFormat="1" applyFont="1" applyFill="1" applyBorder="1" applyAlignment="1" applyProtection="1">
      <alignment horizontal="center"/>
    </xf>
    <xf numFmtId="0" fontId="32" fillId="24" borderId="27" xfId="42" applyFont="1" applyFill="1" applyBorder="1" applyProtection="1"/>
    <xf numFmtId="0" fontId="39" fillId="0" borderId="10" xfId="41" applyFont="1" applyBorder="1"/>
    <xf numFmtId="0" fontId="33" fillId="0" borderId="0" xfId="41" applyFont="1"/>
    <xf numFmtId="0" fontId="34" fillId="0" borderId="34" xfId="42" applyFont="1" applyBorder="1" applyAlignment="1" applyProtection="1">
      <alignment horizontal="center" vertical="center"/>
      <protection locked="0"/>
    </xf>
    <xf numFmtId="0" fontId="34" fillId="0" borderId="12" xfId="42" applyFont="1" applyBorder="1" applyProtection="1">
      <protection locked="0"/>
    </xf>
    <xf numFmtId="0" fontId="34" fillId="0" borderId="12" xfId="42" applyFont="1" applyBorder="1" applyAlignment="1" applyProtection="1">
      <alignment horizontal="left"/>
      <protection locked="0"/>
    </xf>
    <xf numFmtId="1" fontId="34" fillId="25" borderId="60" xfId="41" applyNumberFormat="1" applyFont="1" applyFill="1" applyBorder="1" applyAlignment="1">
      <alignment horizontal="center"/>
    </xf>
    <xf numFmtId="0" fontId="33" fillId="25" borderId="135" xfId="41" applyFont="1" applyFill="1" applyBorder="1" applyAlignment="1" applyProtection="1">
      <alignment horizontal="left"/>
    </xf>
    <xf numFmtId="0" fontId="33" fillId="25" borderId="136" xfId="41" applyFont="1" applyFill="1" applyBorder="1" applyProtection="1"/>
    <xf numFmtId="0" fontId="33" fillId="0" borderId="0" xfId="42" applyFont="1"/>
    <xf numFmtId="0" fontId="33" fillId="24" borderId="25" xfId="42" applyFont="1" applyFill="1" applyBorder="1" applyAlignment="1" applyProtection="1">
      <alignment horizontal="left"/>
    </xf>
    <xf numFmtId="0" fontId="33" fillId="24" borderId="26" xfId="42" applyFont="1" applyFill="1" applyBorder="1" applyProtection="1"/>
    <xf numFmtId="0" fontId="32" fillId="33" borderId="138" xfId="42" applyFont="1" applyFill="1" applyBorder="1" applyAlignment="1" applyProtection="1">
      <alignment horizontal="center"/>
    </xf>
    <xf numFmtId="1" fontId="32" fillId="33" borderId="25" xfId="42" applyNumberFormat="1" applyFont="1" applyFill="1" applyBorder="1" applyAlignment="1" applyProtection="1">
      <alignment horizontal="center"/>
    </xf>
    <xf numFmtId="1" fontId="32" fillId="33" borderId="46" xfId="42" applyNumberFormat="1" applyFont="1" applyFill="1" applyBorder="1" applyAlignment="1" applyProtection="1">
      <alignment horizontal="center"/>
    </xf>
    <xf numFmtId="0" fontId="27" fillId="24" borderId="23" xfId="42" applyFont="1" applyFill="1" applyBorder="1" applyAlignment="1" applyProtection="1">
      <alignment horizontal="center"/>
    </xf>
    <xf numFmtId="0" fontId="36" fillId="24" borderId="24" xfId="42" applyFont="1" applyFill="1" applyBorder="1" applyProtection="1"/>
    <xf numFmtId="0" fontId="27" fillId="24" borderId="0" xfId="42" applyFont="1" applyFill="1" applyBorder="1" applyAlignment="1" applyProtection="1">
      <alignment horizontal="center"/>
    </xf>
    <xf numFmtId="0" fontId="13" fillId="41" borderId="10" xfId="42" applyFont="1" applyFill="1" applyBorder="1"/>
    <xf numFmtId="1" fontId="34" fillId="25" borderId="141" xfId="41" applyNumberFormat="1" applyFont="1" applyFill="1" applyBorder="1" applyAlignment="1">
      <alignment horizontal="center"/>
    </xf>
    <xf numFmtId="0" fontId="34" fillId="25" borderId="141" xfId="41" applyFont="1" applyFill="1" applyBorder="1" applyAlignment="1">
      <alignment horizontal="center"/>
    </xf>
    <xf numFmtId="1" fontId="34" fillId="0" borderId="142" xfId="41" applyNumberFormat="1" applyFont="1" applyBorder="1" applyAlignment="1" applyProtection="1">
      <alignment horizontal="center"/>
      <protection locked="0"/>
    </xf>
    <xf numFmtId="1" fontId="34" fillId="25" borderId="143" xfId="41" applyNumberFormat="1" applyFont="1" applyFill="1" applyBorder="1" applyAlignment="1">
      <alignment horizontal="center" vertical="center" shrinkToFit="1"/>
    </xf>
    <xf numFmtId="0" fontId="13" fillId="0" borderId="245" xfId="41" applyFont="1" applyBorder="1"/>
    <xf numFmtId="1" fontId="34" fillId="0" borderId="146" xfId="41" applyNumberFormat="1" applyFont="1" applyBorder="1" applyAlignment="1" applyProtection="1">
      <alignment horizontal="center"/>
      <protection locked="0"/>
    </xf>
    <xf numFmtId="0" fontId="34" fillId="0" borderId="144" xfId="40" applyFont="1" applyBorder="1" applyAlignment="1" applyProtection="1">
      <alignment horizontal="center"/>
      <protection locked="0"/>
    </xf>
    <xf numFmtId="1" fontId="34" fillId="25" borderId="149" xfId="41" applyNumberFormat="1" applyFont="1" applyFill="1" applyBorder="1" applyAlignment="1">
      <alignment horizontal="center" vertical="center" shrinkToFit="1"/>
    </xf>
    <xf numFmtId="0" fontId="34" fillId="24" borderId="25" xfId="42" applyFont="1" applyFill="1" applyBorder="1" applyAlignment="1" applyProtection="1">
      <alignment horizontal="left" vertical="center" wrapText="1"/>
    </xf>
    <xf numFmtId="0" fontId="34" fillId="24" borderId="26" xfId="42" applyFont="1" applyFill="1" applyBorder="1" applyAlignment="1" applyProtection="1">
      <alignment horizontal="center"/>
    </xf>
    <xf numFmtId="0" fontId="27" fillId="24" borderId="138" xfId="42" applyFont="1" applyFill="1" applyBorder="1" applyAlignment="1" applyProtection="1">
      <alignment horizontal="center"/>
    </xf>
    <xf numFmtId="1" fontId="45" fillId="24" borderId="26" xfId="42" applyNumberFormat="1" applyFont="1" applyFill="1" applyBorder="1" applyAlignment="1" applyProtection="1">
      <alignment horizontal="center"/>
    </xf>
    <xf numFmtId="1" fontId="36" fillId="24" borderId="26" xfId="42" applyNumberFormat="1" applyFont="1" applyFill="1" applyBorder="1" applyAlignment="1" applyProtection="1">
      <alignment horizontal="center"/>
    </xf>
    <xf numFmtId="0" fontId="36" fillId="24" borderId="138" xfId="42" applyFont="1" applyFill="1" applyBorder="1" applyAlignment="1" applyProtection="1">
      <alignment horizontal="center"/>
    </xf>
    <xf numFmtId="0" fontId="36" fillId="24" borderId="26" xfId="42" applyFont="1" applyFill="1" applyBorder="1" applyAlignment="1" applyProtection="1">
      <alignment horizontal="center"/>
    </xf>
    <xf numFmtId="1" fontId="34" fillId="25" borderId="150" xfId="41" applyNumberFormat="1" applyFont="1" applyFill="1" applyBorder="1" applyAlignment="1" applyProtection="1">
      <alignment horizontal="center"/>
    </xf>
    <xf numFmtId="1" fontId="34" fillId="25" borderId="151" xfId="41" applyNumberFormat="1" applyFont="1" applyFill="1" applyBorder="1" applyAlignment="1" applyProtection="1">
      <alignment horizontal="center"/>
    </xf>
    <xf numFmtId="0" fontId="34" fillId="24" borderId="48" xfId="42" applyFont="1" applyFill="1" applyBorder="1" applyAlignment="1" applyProtection="1">
      <alignment horizontal="center"/>
    </xf>
    <xf numFmtId="0" fontId="34" fillId="24" borderId="23" xfId="42" applyFont="1" applyFill="1" applyBorder="1" applyAlignment="1" applyProtection="1">
      <alignment horizontal="left" vertical="center" wrapText="1"/>
    </xf>
    <xf numFmtId="0" fontId="34" fillId="24" borderId="24" xfId="42" applyFont="1" applyFill="1" applyBorder="1" applyAlignment="1" applyProtection="1">
      <alignment horizontal="center"/>
    </xf>
    <xf numFmtId="1" fontId="45" fillId="24" borderId="153" xfId="42" applyNumberFormat="1" applyFont="1" applyFill="1" applyBorder="1" applyAlignment="1" applyProtection="1">
      <alignment horizontal="center"/>
    </xf>
    <xf numFmtId="1" fontId="36" fillId="24" borderId="153" xfId="42" applyNumberFormat="1" applyFont="1" applyFill="1" applyBorder="1" applyAlignment="1" applyProtection="1">
      <alignment horizontal="center"/>
    </xf>
    <xf numFmtId="0" fontId="36" fillId="24" borderId="154" xfId="42" applyFont="1" applyFill="1" applyBorder="1" applyAlignment="1" applyProtection="1">
      <alignment horizontal="center"/>
    </xf>
    <xf numFmtId="0" fontId="36" fillId="24" borderId="153" xfId="42" applyFont="1" applyFill="1" applyBorder="1" applyAlignment="1" applyProtection="1">
      <alignment horizontal="center"/>
    </xf>
    <xf numFmtId="1" fontId="34" fillId="24" borderId="20" xfId="42" applyNumberFormat="1" applyFont="1" applyFill="1" applyBorder="1" applyAlignment="1" applyProtection="1">
      <alignment horizontal="center"/>
    </xf>
    <xf numFmtId="0" fontId="27" fillId="24" borderId="155" xfId="42" applyFont="1" applyFill="1" applyBorder="1" applyAlignment="1" applyProtection="1">
      <alignment horizontal="center"/>
    </xf>
    <xf numFmtId="0" fontId="36" fillId="24" borderId="156" xfId="42" applyFont="1" applyFill="1" applyBorder="1" applyProtection="1"/>
    <xf numFmtId="0" fontId="28" fillId="24" borderId="36" xfId="42" applyFont="1" applyFill="1" applyBorder="1" applyAlignment="1" applyProtection="1">
      <alignment horizontal="center"/>
    </xf>
    <xf numFmtId="0" fontId="13" fillId="0" borderId="211" xfId="41" applyFont="1" applyBorder="1"/>
    <xf numFmtId="0" fontId="34" fillId="0" borderId="58" xfId="42" applyFont="1" applyBorder="1" applyAlignment="1" applyProtection="1">
      <alignment horizontal="center" vertical="center"/>
      <protection locked="0"/>
    </xf>
    <xf numFmtId="0" fontId="34" fillId="25" borderId="157" xfId="0" applyFont="1" applyFill="1" applyBorder="1" applyAlignment="1">
      <alignment horizontal="center" vertical="center" wrapText="1"/>
    </xf>
    <xf numFmtId="0" fontId="34" fillId="25" borderId="157" xfId="41" applyFont="1" applyFill="1" applyBorder="1"/>
    <xf numFmtId="0" fontId="34" fillId="0" borderId="157" xfId="0" applyFont="1" applyBorder="1" applyAlignment="1" applyProtection="1">
      <alignment horizontal="left" vertical="center" wrapText="1"/>
      <protection locked="0"/>
    </xf>
    <xf numFmtId="0" fontId="34" fillId="0" borderId="157" xfId="0" applyFont="1" applyBorder="1" applyAlignment="1" applyProtection="1">
      <alignment horizontal="center" vertical="center" wrapText="1"/>
      <protection locked="0"/>
    </xf>
    <xf numFmtId="0" fontId="34" fillId="0" borderId="116" xfId="0" applyFont="1" applyBorder="1" applyAlignment="1" applyProtection="1">
      <alignment horizontal="left" vertical="center" wrapText="1"/>
      <protection locked="0"/>
    </xf>
    <xf numFmtId="0" fontId="13" fillId="24" borderId="212" xfId="42" applyFont="1" applyFill="1" applyBorder="1"/>
    <xf numFmtId="0" fontId="13" fillId="24" borderId="18" xfId="42" applyFont="1" applyFill="1" applyBorder="1"/>
    <xf numFmtId="0" fontId="34" fillId="0" borderId="59" xfId="42" applyFont="1" applyBorder="1" applyAlignment="1" applyProtection="1">
      <alignment horizontal="center" vertical="center"/>
      <protection locked="0"/>
    </xf>
    <xf numFmtId="0" fontId="34" fillId="25" borderId="148" xfId="41" applyFont="1" applyFill="1" applyBorder="1" applyAlignment="1">
      <alignment horizontal="center"/>
    </xf>
    <xf numFmtId="0" fontId="34" fillId="25" borderId="148" xfId="41" applyFont="1" applyFill="1" applyBorder="1"/>
    <xf numFmtId="1" fontId="34" fillId="0" borderId="148" xfId="41" applyNumberFormat="1" applyFont="1" applyBorder="1" applyAlignment="1" applyProtection="1">
      <alignment horizontal="center"/>
      <protection locked="0"/>
    </xf>
    <xf numFmtId="0" fontId="34" fillId="0" borderId="148" xfId="41" applyFont="1" applyBorder="1" applyAlignment="1" applyProtection="1">
      <alignment horizontal="center"/>
      <protection locked="0"/>
    </xf>
    <xf numFmtId="1" fontId="34" fillId="0" borderId="19" xfId="41" applyNumberFormat="1" applyFont="1" applyBorder="1" applyAlignment="1" applyProtection="1">
      <alignment horizontal="center"/>
      <protection locked="0"/>
    </xf>
    <xf numFmtId="0" fontId="34" fillId="0" borderId="19" xfId="41" applyFont="1" applyBorder="1" applyAlignment="1" applyProtection="1">
      <alignment horizontal="center"/>
      <protection locked="0"/>
    </xf>
    <xf numFmtId="1" fontId="34" fillId="0" borderId="141" xfId="41" applyNumberFormat="1" applyFont="1" applyBorder="1" applyAlignment="1" applyProtection="1">
      <alignment horizontal="center"/>
      <protection locked="0"/>
    </xf>
    <xf numFmtId="0" fontId="34" fillId="0" borderId="141" xfId="41" applyFont="1" applyBorder="1" applyAlignment="1" applyProtection="1">
      <alignment horizontal="center"/>
      <protection locked="0"/>
    </xf>
    <xf numFmtId="0" fontId="34" fillId="0" borderId="143" xfId="41" applyFont="1" applyBorder="1" applyAlignment="1" applyProtection="1">
      <alignment horizontal="center"/>
      <protection locked="0"/>
    </xf>
    <xf numFmtId="0" fontId="34" fillId="0" borderId="50" xfId="42" applyFont="1" applyBorder="1" applyAlignment="1" applyProtection="1">
      <alignment horizontal="center" vertical="center"/>
      <protection locked="0"/>
    </xf>
    <xf numFmtId="0" fontId="34" fillId="25" borderId="158" xfId="41" applyFont="1" applyFill="1" applyBorder="1" applyAlignment="1">
      <alignment horizontal="center"/>
    </xf>
    <xf numFmtId="0" fontId="34" fillId="25" borderId="158" xfId="41" applyFont="1" applyFill="1" applyBorder="1"/>
    <xf numFmtId="1" fontId="34" fillId="0" borderId="158" xfId="41" applyNumberFormat="1" applyFont="1" applyBorder="1" applyAlignment="1" applyProtection="1">
      <alignment horizontal="center"/>
      <protection locked="0"/>
    </xf>
    <xf numFmtId="0" fontId="34" fillId="0" borderId="158" xfId="41" applyFont="1" applyBorder="1" applyAlignment="1" applyProtection="1">
      <alignment horizontal="center"/>
      <protection locked="0"/>
    </xf>
    <xf numFmtId="0" fontId="13" fillId="24" borderId="34" xfId="42" applyFont="1" applyFill="1" applyBorder="1"/>
    <xf numFmtId="0" fontId="13" fillId="24" borderId="145" xfId="50" applyFont="1" applyFill="1" applyBorder="1" applyAlignment="1" applyProtection="1">
      <alignment horizontal="left" vertical="center" wrapText="1"/>
    </xf>
    <xf numFmtId="0" fontId="13" fillId="24" borderId="18" xfId="50" applyFont="1" applyFill="1" applyBorder="1" applyAlignment="1" applyProtection="1">
      <alignment horizontal="left" vertical="center" wrapText="1"/>
    </xf>
    <xf numFmtId="0" fontId="13" fillId="24" borderId="145" xfId="42" applyFont="1" applyFill="1" applyBorder="1" applyProtection="1"/>
    <xf numFmtId="0" fontId="13" fillId="24" borderId="159" xfId="42" applyFont="1" applyFill="1" applyBorder="1" applyProtection="1"/>
    <xf numFmtId="1" fontId="27" fillId="24" borderId="145" xfId="42" applyNumberFormat="1" applyFont="1" applyFill="1" applyBorder="1" applyAlignment="1" applyProtection="1">
      <alignment horizontal="center" vertical="center"/>
    </xf>
    <xf numFmtId="0" fontId="34" fillId="24" borderId="15" xfId="42" applyFont="1" applyFill="1" applyBorder="1" applyAlignment="1" applyProtection="1">
      <alignment horizontal="left"/>
    </xf>
    <xf numFmtId="0" fontId="34" fillId="24" borderId="10" xfId="42" applyFont="1" applyFill="1" applyBorder="1" applyProtection="1"/>
    <xf numFmtId="1" fontId="34" fillId="25" borderId="160" xfId="41" applyNumberFormat="1" applyFont="1" applyFill="1" applyBorder="1" applyAlignment="1" applyProtection="1">
      <alignment horizontal="center"/>
    </xf>
    <xf numFmtId="1" fontId="34" fillId="25" borderId="142" xfId="41" applyNumberFormat="1" applyFont="1" applyFill="1" applyBorder="1" applyAlignment="1" applyProtection="1">
      <alignment horizontal="center"/>
    </xf>
    <xf numFmtId="0" fontId="34" fillId="25" borderId="160" xfId="41" applyFont="1" applyFill="1" applyBorder="1" applyProtection="1"/>
    <xf numFmtId="0" fontId="34" fillId="25" borderId="144" xfId="41" applyFont="1" applyFill="1" applyBorder="1" applyProtection="1"/>
    <xf numFmtId="0" fontId="36" fillId="24" borderId="10" xfId="42" applyFont="1" applyFill="1" applyBorder="1" applyProtection="1"/>
    <xf numFmtId="0" fontId="34" fillId="25" borderId="141" xfId="41" applyFont="1" applyFill="1" applyBorder="1" applyProtection="1"/>
    <xf numFmtId="1" fontId="34" fillId="25" borderId="161" xfId="41" applyNumberFormat="1" applyFont="1" applyFill="1" applyBorder="1" applyAlignment="1" applyProtection="1">
      <alignment horizontal="center"/>
    </xf>
    <xf numFmtId="1" fontId="34" fillId="25" borderId="147" xfId="41" applyNumberFormat="1" applyFont="1" applyFill="1" applyBorder="1" applyAlignment="1" applyProtection="1">
      <alignment horizontal="center"/>
    </xf>
    <xf numFmtId="0" fontId="34" fillId="25" borderId="205" xfId="41" applyFont="1" applyFill="1" applyBorder="1" applyAlignment="1" applyProtection="1">
      <alignment horizontal="left"/>
    </xf>
    <xf numFmtId="0" fontId="36" fillId="25" borderId="206" xfId="41" applyFont="1" applyFill="1" applyBorder="1" applyAlignment="1" applyProtection="1">
      <alignment horizontal="center"/>
    </xf>
    <xf numFmtId="1" fontId="34" fillId="25" borderId="207" xfId="41" applyNumberFormat="1" applyFont="1" applyFill="1" applyBorder="1" applyAlignment="1" applyProtection="1">
      <alignment horizontal="center"/>
    </xf>
    <xf numFmtId="1" fontId="34" fillId="25" borderId="208" xfId="41" applyNumberFormat="1" applyFont="1" applyFill="1" applyBorder="1" applyAlignment="1" applyProtection="1">
      <alignment horizontal="center"/>
    </xf>
    <xf numFmtId="0" fontId="34" fillId="0" borderId="0" xfId="41" applyFont="1" applyFill="1" applyBorder="1" applyAlignment="1" applyProtection="1">
      <alignment horizontal="center" vertical="center"/>
      <protection locked="0"/>
    </xf>
    <xf numFmtId="0" fontId="34" fillId="0" borderId="0" xfId="41" applyFont="1" applyFill="1" applyBorder="1" applyAlignment="1" applyProtection="1">
      <alignment horizontal="center"/>
    </xf>
    <xf numFmtId="0" fontId="34" fillId="0" borderId="0" xfId="41" applyFont="1" applyFill="1" applyBorder="1" applyAlignment="1" applyProtection="1">
      <protection locked="0"/>
    </xf>
    <xf numFmtId="1" fontId="34" fillId="0" borderId="0" xfId="41" applyNumberFormat="1" applyFont="1" applyFill="1" applyBorder="1" applyAlignment="1" applyProtection="1">
      <alignment horizontal="center"/>
      <protection locked="0"/>
    </xf>
    <xf numFmtId="0" fontId="36" fillId="0" borderId="0" xfId="41" applyFont="1" applyFill="1" applyBorder="1" applyAlignment="1" applyProtection="1">
      <alignment horizontal="center"/>
      <protection locked="0"/>
    </xf>
    <xf numFmtId="0" fontId="34" fillId="0" borderId="0" xfId="41" applyFont="1" applyFill="1" applyBorder="1" applyAlignment="1" applyProtection="1">
      <alignment horizontal="center"/>
      <protection locked="0"/>
    </xf>
    <xf numFmtId="1" fontId="34" fillId="0" borderId="0" xfId="41" applyNumberFormat="1" applyFont="1" applyFill="1" applyBorder="1" applyAlignment="1" applyProtection="1">
      <alignment horizontal="center"/>
    </xf>
    <xf numFmtId="1" fontId="34" fillId="0" borderId="0" xfId="41" applyNumberFormat="1" applyFont="1" applyFill="1" applyBorder="1" applyAlignment="1" applyProtection="1">
      <alignment horizontal="center" vertical="center" shrinkToFit="1"/>
    </xf>
    <xf numFmtId="0" fontId="34" fillId="0" borderId="0" xfId="41" applyFont="1" applyFill="1" applyBorder="1" applyProtection="1">
      <protection locked="0"/>
    </xf>
    <xf numFmtId="0" fontId="34" fillId="0" borderId="0" xfId="41" applyFont="1" applyFill="1" applyBorder="1" applyAlignment="1" applyProtection="1">
      <alignment horizontal="left"/>
      <protection locked="0"/>
    </xf>
    <xf numFmtId="0" fontId="33" fillId="0" borderId="0" xfId="41" applyFont="1" applyFill="1" applyBorder="1" applyAlignment="1" applyProtection="1">
      <alignment horizontal="left"/>
    </xf>
    <xf numFmtId="0" fontId="33" fillId="0" borderId="0" xfId="41" applyFont="1" applyFill="1" applyBorder="1" applyProtection="1"/>
    <xf numFmtId="0" fontId="32" fillId="0" borderId="0" xfId="41" applyFont="1" applyFill="1" applyBorder="1" applyAlignment="1" applyProtection="1">
      <alignment horizontal="center"/>
    </xf>
    <xf numFmtId="1" fontId="32" fillId="0" borderId="0" xfId="41" applyNumberFormat="1" applyFont="1" applyFill="1" applyBorder="1" applyAlignment="1" applyProtection="1">
      <alignment horizontal="center"/>
    </xf>
    <xf numFmtId="0" fontId="46" fillId="0" borderId="0" xfId="41" applyFont="1" applyFill="1" applyBorder="1" applyAlignment="1" applyProtection="1">
      <alignment horizontal="center"/>
    </xf>
    <xf numFmtId="0" fontId="33" fillId="0" borderId="0" xfId="41" applyFont="1" applyFill="1" applyBorder="1"/>
    <xf numFmtId="0" fontId="32" fillId="0" borderId="0" xfId="41" applyFont="1" applyFill="1" applyBorder="1" applyProtection="1"/>
    <xf numFmtId="0" fontId="34" fillId="0" borderId="0" xfId="42" applyFont="1" applyFill="1" applyBorder="1" applyAlignment="1" applyProtection="1">
      <alignment horizontal="center" vertical="center"/>
      <protection locked="0"/>
    </xf>
    <xf numFmtId="0" fontId="34" fillId="0" borderId="0" xfId="42" applyFont="1" applyFill="1" applyBorder="1" applyProtection="1">
      <protection locked="0"/>
    </xf>
    <xf numFmtId="0" fontId="34" fillId="0" borderId="0" xfId="42" applyFont="1" applyFill="1" applyBorder="1" applyAlignment="1" applyProtection="1">
      <alignment horizontal="left"/>
      <protection locked="0"/>
    </xf>
    <xf numFmtId="0" fontId="34" fillId="0" borderId="0" xfId="42" applyFont="1" applyFill="1" applyBorder="1" applyAlignment="1" applyProtection="1">
      <alignment horizontal="left" wrapText="1"/>
      <protection locked="0"/>
    </xf>
    <xf numFmtId="1" fontId="34" fillId="0" borderId="0" xfId="41" applyNumberFormat="1" applyFont="1" applyFill="1" applyBorder="1" applyAlignment="1" applyProtection="1">
      <alignment horizontal="center" vertical="center"/>
      <protection locked="0"/>
    </xf>
    <xf numFmtId="0" fontId="36" fillId="0" borderId="0" xfId="41" applyFont="1" applyFill="1" applyBorder="1" applyAlignment="1" applyProtection="1">
      <alignment horizontal="center" vertical="center"/>
      <protection locked="0"/>
    </xf>
    <xf numFmtId="1" fontId="34" fillId="0" borderId="0" xfId="41" applyNumberFormat="1" applyFont="1" applyFill="1" applyBorder="1" applyAlignment="1" applyProtection="1">
      <alignment horizontal="center" vertical="center"/>
    </xf>
    <xf numFmtId="0" fontId="47" fillId="0" borderId="0" xfId="41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47" fillId="0" borderId="0" xfId="41" applyFont="1" applyFill="1" applyBorder="1"/>
    <xf numFmtId="0" fontId="27" fillId="0" borderId="0" xfId="41" applyFont="1" applyFill="1" applyBorder="1" applyAlignment="1" applyProtection="1">
      <alignment horizontal="center"/>
    </xf>
    <xf numFmtId="0" fontId="36" fillId="0" borderId="0" xfId="41" applyFont="1" applyFill="1" applyBorder="1" applyProtection="1"/>
    <xf numFmtId="0" fontId="13" fillId="0" borderId="0" xfId="0" applyFont="1" applyFill="1" applyBorder="1" applyAlignment="1">
      <alignment horizontal="center" vertical="center" wrapText="1"/>
    </xf>
    <xf numFmtId="0" fontId="36" fillId="0" borderId="0" xfId="4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vertical="center" shrinkToFit="1"/>
      <protection locked="0"/>
    </xf>
    <xf numFmtId="0" fontId="34" fillId="0" borderId="0" xfId="41" applyFont="1" applyFill="1" applyBorder="1" applyAlignment="1" applyProtection="1">
      <alignment horizontal="left" vertical="center" wrapText="1"/>
    </xf>
    <xf numFmtId="1" fontId="36" fillId="0" borderId="0" xfId="41" applyNumberFormat="1" applyFont="1" applyFill="1" applyBorder="1" applyAlignment="1" applyProtection="1">
      <alignment horizontal="center"/>
    </xf>
    <xf numFmtId="0" fontId="37" fillId="0" borderId="0" xfId="41" applyFont="1" applyFill="1" applyBorder="1" applyAlignment="1" applyProtection="1">
      <alignment horizontal="left" vertical="center" wrapText="1"/>
    </xf>
    <xf numFmtId="0" fontId="37" fillId="0" borderId="0" xfId="41" applyFont="1" applyFill="1" applyBorder="1" applyAlignment="1" applyProtection="1">
      <alignment horizontal="center"/>
    </xf>
    <xf numFmtId="0" fontId="29" fillId="0" borderId="0" xfId="41" applyFont="1" applyFill="1" applyBorder="1" applyAlignment="1" applyProtection="1">
      <alignment horizontal="center" vertical="center"/>
    </xf>
    <xf numFmtId="1" fontId="37" fillId="0" borderId="0" xfId="41" applyNumberFormat="1" applyFont="1" applyFill="1" applyBorder="1" applyAlignment="1" applyProtection="1">
      <alignment horizontal="center"/>
    </xf>
    <xf numFmtId="0" fontId="37" fillId="0" borderId="0" xfId="41" applyFont="1" applyFill="1" applyBorder="1"/>
    <xf numFmtId="0" fontId="28" fillId="0" borderId="0" xfId="41" applyFont="1" applyFill="1" applyBorder="1" applyAlignment="1" applyProtection="1">
      <alignment horizontal="center"/>
    </xf>
    <xf numFmtId="1" fontId="30" fillId="0" borderId="0" xfId="41" applyNumberFormat="1" applyFont="1" applyFill="1" applyBorder="1" applyAlignment="1" applyProtection="1">
      <alignment horizontal="center" vertical="center" wrapText="1" shrinkToFit="1"/>
    </xf>
    <xf numFmtId="165" fontId="30" fillId="0" borderId="0" xfId="26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42" applyFont="1" applyFill="1" applyBorder="1" applyAlignment="1" applyProtection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34" fillId="0" borderId="0" xfId="0" applyFont="1" applyFill="1" applyBorder="1" applyAlignment="1">
      <alignment horizontal="center" vertical="center"/>
    </xf>
    <xf numFmtId="1" fontId="30" fillId="0" borderId="0" xfId="41" applyNumberFormat="1" applyFont="1" applyFill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horizontal="center" vertical="center" wrapText="1"/>
    </xf>
    <xf numFmtId="0" fontId="34" fillId="0" borderId="0" xfId="41" applyFont="1" applyFill="1" applyBorder="1" applyProtection="1"/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41" applyFont="1" applyFill="1" applyBorder="1" applyProtection="1"/>
    <xf numFmtId="1" fontId="34" fillId="0" borderId="0" xfId="41" applyNumberFormat="1" applyFont="1" applyFill="1" applyBorder="1" applyProtection="1"/>
    <xf numFmtId="0" fontId="34" fillId="0" borderId="0" xfId="41" applyFont="1" applyFill="1" applyBorder="1" applyAlignment="1" applyProtection="1">
      <alignment horizontal="left"/>
    </xf>
    <xf numFmtId="0" fontId="27" fillId="0" borderId="0" xfId="41" applyFont="1" applyFill="1" applyBorder="1" applyAlignment="1" applyProtection="1">
      <alignment horizontal="left" vertical="center"/>
    </xf>
    <xf numFmtId="0" fontId="34" fillId="0" borderId="0" xfId="41" applyFont="1" applyFill="1" applyBorder="1" applyAlignment="1">
      <alignment horizontal="left"/>
    </xf>
    <xf numFmtId="0" fontId="36" fillId="0" borderId="0" xfId="41" applyFont="1" applyFill="1" applyBorder="1"/>
    <xf numFmtId="0" fontId="13" fillId="0" borderId="0" xfId="41" applyFont="1" applyBorder="1"/>
    <xf numFmtId="0" fontId="34" fillId="0" borderId="0" xfId="41" applyFont="1" applyFill="1" applyAlignment="1">
      <alignment horizontal="left"/>
    </xf>
    <xf numFmtId="0" fontId="13" fillId="0" borderId="0" xfId="41" applyFont="1" applyFill="1"/>
    <xf numFmtId="0" fontId="34" fillId="0" borderId="0" xfId="41" applyFont="1" applyAlignment="1">
      <alignment horizontal="left"/>
    </xf>
    <xf numFmtId="0" fontId="37" fillId="33" borderId="25" xfId="42" applyFont="1" applyFill="1" applyBorder="1" applyAlignment="1" applyProtection="1">
      <alignment horizontal="left"/>
    </xf>
    <xf numFmtId="0" fontId="37" fillId="33" borderId="26" xfId="42" applyFont="1" applyFill="1" applyBorder="1" applyProtection="1"/>
    <xf numFmtId="0" fontId="29" fillId="33" borderId="49" xfId="42" applyFont="1" applyFill="1" applyBorder="1" applyAlignment="1" applyProtection="1">
      <alignment horizontal="center"/>
    </xf>
    <xf numFmtId="1" fontId="29" fillId="31" borderId="102" xfId="0" applyNumberFormat="1" applyFont="1" applyFill="1" applyBorder="1" applyAlignment="1">
      <alignment horizontal="center" vertical="center"/>
    </xf>
    <xf numFmtId="0" fontId="29" fillId="32" borderId="93" xfId="41" applyFont="1" applyFill="1" applyBorder="1" applyAlignment="1" applyProtection="1">
      <alignment horizontal="center" vertical="center"/>
    </xf>
    <xf numFmtId="1" fontId="29" fillId="33" borderId="47" xfId="42" applyNumberFormat="1" applyFont="1" applyFill="1" applyBorder="1" applyAlignment="1" applyProtection="1">
      <alignment horizontal="center"/>
    </xf>
    <xf numFmtId="0" fontId="29" fillId="24" borderId="23" xfId="42" applyFont="1" applyFill="1" applyBorder="1" applyAlignment="1" applyProtection="1">
      <alignment horizontal="center"/>
    </xf>
    <xf numFmtId="0" fontId="37" fillId="24" borderId="134" xfId="42" applyFont="1" applyFill="1" applyBorder="1" applyProtection="1"/>
    <xf numFmtId="0" fontId="29" fillId="24" borderId="37" xfId="42" applyFont="1" applyFill="1" applyBorder="1" applyAlignment="1" applyProtection="1">
      <alignment horizontal="center"/>
    </xf>
    <xf numFmtId="0" fontId="13" fillId="0" borderId="34" xfId="42" applyFont="1" applyBorder="1" applyAlignment="1" applyProtection="1">
      <alignment horizontal="center" vertical="center"/>
      <protection locked="0"/>
    </xf>
    <xf numFmtId="0" fontId="13" fillId="0" borderId="12" xfId="42" applyFont="1" applyBorder="1" applyProtection="1">
      <protection locked="0"/>
    </xf>
    <xf numFmtId="0" fontId="13" fillId="0" borderId="12" xfId="42" applyFont="1" applyBorder="1" applyAlignment="1" applyProtection="1">
      <alignment horizontal="left"/>
      <protection locked="0"/>
    </xf>
    <xf numFmtId="0" fontId="13" fillId="0" borderId="236" xfId="42" applyFont="1" applyBorder="1" applyAlignment="1" applyProtection="1">
      <alignment horizontal="center" vertical="center"/>
      <protection locked="0"/>
    </xf>
    <xf numFmtId="0" fontId="13" fillId="0" borderId="235" xfId="42" applyFont="1" applyBorder="1" applyAlignment="1" applyProtection="1">
      <alignment horizontal="left"/>
      <protection locked="0"/>
    </xf>
    <xf numFmtId="1" fontId="13" fillId="25" borderId="237" xfId="41" applyNumberFormat="1" applyFont="1" applyFill="1" applyBorder="1" applyAlignment="1">
      <alignment horizontal="center"/>
    </xf>
    <xf numFmtId="0" fontId="13" fillId="0" borderId="238" xfId="40" applyFont="1" applyBorder="1" applyAlignment="1" applyProtection="1">
      <alignment horizontal="center"/>
      <protection locked="0"/>
    </xf>
    <xf numFmtId="0" fontId="13" fillId="0" borderId="239" xfId="40" applyFont="1" applyBorder="1" applyAlignment="1" applyProtection="1">
      <alignment horizontal="center"/>
      <protection locked="0"/>
    </xf>
    <xf numFmtId="0" fontId="13" fillId="0" borderId="240" xfId="40" applyFont="1" applyBorder="1" applyAlignment="1" applyProtection="1">
      <alignment horizontal="center"/>
      <protection locked="0"/>
    </xf>
    <xf numFmtId="1" fontId="13" fillId="25" borderId="238" xfId="41" applyNumberFormat="1" applyFont="1" applyFill="1" applyBorder="1" applyAlignment="1">
      <alignment horizontal="center"/>
    </xf>
    <xf numFmtId="1" fontId="13" fillId="25" borderId="239" xfId="41" applyNumberFormat="1" applyFont="1" applyFill="1" applyBorder="1" applyAlignment="1">
      <alignment horizontal="center" vertical="center" shrinkToFit="1"/>
    </xf>
    <xf numFmtId="0" fontId="13" fillId="0" borderId="247" xfId="41" applyFont="1" applyBorder="1"/>
    <xf numFmtId="0" fontId="13" fillId="0" borderId="234" xfId="0" applyFont="1" applyBorder="1" applyAlignment="1">
      <alignment horizontal="center"/>
    </xf>
    <xf numFmtId="0" fontId="13" fillId="0" borderId="235" xfId="0" applyFont="1" applyFill="1" applyBorder="1" applyAlignment="1" applyProtection="1">
      <alignment vertical="center" shrinkToFit="1"/>
      <protection locked="0"/>
    </xf>
    <xf numFmtId="1" fontId="13" fillId="25" borderId="60" xfId="41" applyNumberFormat="1" applyFont="1" applyFill="1" applyBorder="1" applyAlignment="1">
      <alignment horizontal="center"/>
    </xf>
    <xf numFmtId="1" fontId="13" fillId="25" borderId="216" xfId="41" applyNumberFormat="1" applyFont="1" applyFill="1" applyBorder="1" applyAlignment="1">
      <alignment horizontal="center"/>
    </xf>
    <xf numFmtId="1" fontId="29" fillId="24" borderId="137" xfId="42" applyNumberFormat="1" applyFont="1" applyFill="1" applyBorder="1" applyAlignment="1" applyProtection="1">
      <alignment horizontal="center"/>
    </xf>
    <xf numFmtId="0" fontId="29" fillId="24" borderId="51" xfId="42" applyFont="1" applyFill="1" applyBorder="1" applyAlignment="1" applyProtection="1">
      <alignment horizontal="center"/>
    </xf>
    <xf numFmtId="1" fontId="29" fillId="24" borderId="217" xfId="42" applyNumberFormat="1" applyFont="1" applyFill="1" applyBorder="1" applyAlignment="1" applyProtection="1">
      <alignment horizontal="center"/>
    </xf>
    <xf numFmtId="0" fontId="37" fillId="0" borderId="0" xfId="42" applyFont="1"/>
    <xf numFmtId="0" fontId="29" fillId="33" borderId="138" xfId="42" applyFont="1" applyFill="1" applyBorder="1" applyAlignment="1" applyProtection="1">
      <alignment horizontal="center"/>
    </xf>
    <xf numFmtId="1" fontId="29" fillId="33" borderId="25" xfId="42" applyNumberFormat="1" applyFont="1" applyFill="1" applyBorder="1" applyAlignment="1" applyProtection="1">
      <alignment horizontal="center"/>
    </xf>
    <xf numFmtId="1" fontId="29" fillId="33" borderId="46" xfId="42" applyNumberFormat="1" applyFont="1" applyFill="1" applyBorder="1" applyAlignment="1" applyProtection="1">
      <alignment horizontal="center"/>
    </xf>
    <xf numFmtId="0" fontId="29" fillId="24" borderId="0" xfId="42" applyFont="1" applyFill="1" applyBorder="1" applyAlignment="1" applyProtection="1">
      <alignment horizontal="center"/>
    </xf>
    <xf numFmtId="0" fontId="13" fillId="0" borderId="245" xfId="42" applyFont="1" applyBorder="1" applyAlignment="1" applyProtection="1">
      <alignment horizontal="center" vertical="center"/>
      <protection locked="0"/>
    </xf>
    <xf numFmtId="0" fontId="13" fillId="0" borderId="88" xfId="42" applyFont="1" applyBorder="1" applyAlignment="1" applyProtection="1">
      <alignment horizontal="left" wrapText="1"/>
      <protection locked="0"/>
    </xf>
    <xf numFmtId="1" fontId="13" fillId="25" borderId="88" xfId="41" applyNumberFormat="1" applyFont="1" applyFill="1" applyBorder="1" applyAlignment="1">
      <alignment horizontal="center"/>
    </xf>
    <xf numFmtId="0" fontId="13" fillId="0" borderId="88" xfId="40" applyFont="1" applyBorder="1" applyAlignment="1" applyProtection="1">
      <alignment horizontal="center"/>
      <protection locked="0"/>
    </xf>
    <xf numFmtId="0" fontId="13" fillId="0" borderId="140" xfId="42" applyFont="1" applyBorder="1" applyAlignment="1" applyProtection="1">
      <alignment horizontal="left"/>
      <protection locked="0"/>
    </xf>
    <xf numFmtId="1" fontId="13" fillId="25" borderId="141" xfId="41" applyNumberFormat="1" applyFont="1" applyFill="1" applyBorder="1" applyAlignment="1">
      <alignment horizontal="center"/>
    </xf>
    <xf numFmtId="0" fontId="13" fillId="25" borderId="141" xfId="41" applyFont="1" applyFill="1" applyBorder="1" applyAlignment="1">
      <alignment horizontal="center"/>
    </xf>
    <xf numFmtId="1" fontId="13" fillId="0" borderId="142" xfId="41" applyNumberFormat="1" applyFont="1" applyBorder="1" applyAlignment="1" applyProtection="1">
      <alignment horizontal="center"/>
      <protection locked="0"/>
    </xf>
    <xf numFmtId="1" fontId="13" fillId="0" borderId="143" xfId="41" applyNumberFormat="1" applyFont="1" applyBorder="1" applyAlignment="1" applyProtection="1">
      <alignment horizontal="center"/>
      <protection locked="0"/>
    </xf>
    <xf numFmtId="1" fontId="13" fillId="25" borderId="143" xfId="41" applyNumberFormat="1" applyFont="1" applyFill="1" applyBorder="1" applyAlignment="1">
      <alignment horizontal="center" vertical="center" shrinkToFit="1"/>
    </xf>
    <xf numFmtId="0" fontId="13" fillId="0" borderId="145" xfId="42" applyFont="1" applyBorder="1" applyAlignment="1" applyProtection="1">
      <alignment horizontal="left"/>
      <protection locked="0"/>
    </xf>
    <xf numFmtId="1" fontId="13" fillId="0" borderId="146" xfId="41" applyNumberFormat="1" applyFont="1" applyBorder="1" applyAlignment="1" applyProtection="1">
      <alignment horizontal="center"/>
      <protection locked="0"/>
    </xf>
    <xf numFmtId="1" fontId="13" fillId="25" borderId="148" xfId="41" applyNumberFormat="1" applyFont="1" applyFill="1" applyBorder="1" applyAlignment="1">
      <alignment horizontal="center"/>
    </xf>
    <xf numFmtId="0" fontId="13" fillId="0" borderId="144" xfId="40" applyFont="1" applyBorder="1" applyAlignment="1" applyProtection="1">
      <alignment horizontal="center"/>
      <protection locked="0"/>
    </xf>
    <xf numFmtId="1" fontId="13" fillId="25" borderId="149" xfId="41" applyNumberFormat="1" applyFont="1" applyFill="1" applyBorder="1" applyAlignment="1">
      <alignment horizontal="center" vertical="center" shrinkToFit="1"/>
    </xf>
    <xf numFmtId="1" fontId="31" fillId="24" borderId="26" xfId="42" applyNumberFormat="1" applyFont="1" applyFill="1" applyBorder="1" applyAlignment="1" applyProtection="1">
      <alignment horizontal="center"/>
    </xf>
    <xf numFmtId="1" fontId="34" fillId="24" borderId="26" xfId="42" applyNumberFormat="1" applyFont="1" applyFill="1" applyBorder="1" applyAlignment="1" applyProtection="1">
      <alignment horizontal="center"/>
    </xf>
    <xf numFmtId="0" fontId="34" fillId="24" borderId="138" xfId="42" applyFont="1" applyFill="1" applyBorder="1" applyAlignment="1" applyProtection="1">
      <alignment horizontal="center"/>
    </xf>
    <xf numFmtId="0" fontId="29" fillId="24" borderId="138" xfId="42" applyFont="1" applyFill="1" applyBorder="1" applyAlignment="1" applyProtection="1">
      <alignment horizontal="center"/>
    </xf>
    <xf numFmtId="1" fontId="48" fillId="24" borderId="26" xfId="42" applyNumberFormat="1" applyFont="1" applyFill="1" applyBorder="1" applyAlignment="1" applyProtection="1">
      <alignment horizontal="center"/>
    </xf>
    <xf numFmtId="1" fontId="37" fillId="24" borderId="26" xfId="42" applyNumberFormat="1" applyFont="1" applyFill="1" applyBorder="1" applyAlignment="1" applyProtection="1">
      <alignment horizontal="center"/>
    </xf>
    <xf numFmtId="0" fontId="37" fillId="24" borderId="138" xfId="42" applyFont="1" applyFill="1" applyBorder="1" applyAlignment="1" applyProtection="1">
      <alignment horizontal="center"/>
    </xf>
    <xf numFmtId="0" fontId="37" fillId="24" borderId="26" xfId="42" applyFont="1" applyFill="1" applyBorder="1" applyAlignment="1" applyProtection="1">
      <alignment horizontal="center"/>
    </xf>
    <xf numFmtId="1" fontId="37" fillId="25" borderId="150" xfId="41" applyNumberFormat="1" applyFont="1" applyFill="1" applyBorder="1" applyAlignment="1" applyProtection="1">
      <alignment horizontal="center"/>
    </xf>
    <xf numFmtId="1" fontId="37" fillId="25" borderId="151" xfId="41" applyNumberFormat="1" applyFont="1" applyFill="1" applyBorder="1" applyAlignment="1" applyProtection="1">
      <alignment horizontal="center"/>
    </xf>
    <xf numFmtId="0" fontId="37" fillId="24" borderId="48" xfId="42" applyFont="1" applyFill="1" applyBorder="1" applyAlignment="1" applyProtection="1">
      <alignment horizontal="center"/>
    </xf>
    <xf numFmtId="0" fontId="27" fillId="24" borderId="152" xfId="42" applyFont="1" applyFill="1" applyBorder="1" applyAlignment="1" applyProtection="1">
      <alignment horizontal="center"/>
    </xf>
    <xf numFmtId="1" fontId="31" fillId="24" borderId="153" xfId="42" applyNumberFormat="1" applyFont="1" applyFill="1" applyBorder="1" applyAlignment="1" applyProtection="1">
      <alignment horizontal="center"/>
    </xf>
    <xf numFmtId="1" fontId="34" fillId="24" borderId="153" xfId="42" applyNumberFormat="1" applyFont="1" applyFill="1" applyBorder="1" applyAlignment="1" applyProtection="1">
      <alignment horizontal="center"/>
    </xf>
    <xf numFmtId="0" fontId="34" fillId="24" borderId="154" xfId="42" applyFont="1" applyFill="1" applyBorder="1" applyAlignment="1" applyProtection="1">
      <alignment horizontal="center"/>
    </xf>
    <xf numFmtId="0" fontId="34" fillId="24" borderId="153" xfId="42" applyFont="1" applyFill="1" applyBorder="1" applyAlignment="1" applyProtection="1">
      <alignment horizontal="center"/>
    </xf>
    <xf numFmtId="0" fontId="13" fillId="0" borderId="58" xfId="42" applyFont="1" applyBorder="1" applyAlignment="1" applyProtection="1">
      <alignment horizontal="center" vertical="center"/>
      <protection locked="0"/>
    </xf>
    <xf numFmtId="0" fontId="13" fillId="25" borderId="157" xfId="0" applyFont="1" applyFill="1" applyBorder="1" applyAlignment="1">
      <alignment horizontal="center" vertical="center" wrapText="1"/>
    </xf>
    <xf numFmtId="0" fontId="13" fillId="25" borderId="157" xfId="41" applyFont="1" applyFill="1" applyBorder="1"/>
    <xf numFmtId="0" fontId="13" fillId="0" borderId="157" xfId="0" applyFont="1" applyBorder="1" applyAlignment="1" applyProtection="1">
      <alignment horizontal="left" vertical="center" wrapText="1"/>
      <protection locked="0"/>
    </xf>
    <xf numFmtId="0" fontId="13" fillId="0" borderId="157" xfId="0" applyFont="1" applyBorder="1" applyAlignment="1" applyProtection="1">
      <alignment horizontal="center" vertical="center" wrapText="1"/>
      <protection locked="0"/>
    </xf>
    <xf numFmtId="0" fontId="13" fillId="0" borderId="116" xfId="0" applyFont="1" applyBorder="1" applyAlignment="1" applyProtection="1">
      <alignment horizontal="left" vertical="center" wrapText="1"/>
      <protection locked="0"/>
    </xf>
    <xf numFmtId="0" fontId="13" fillId="0" borderId="59" xfId="42" applyFont="1" applyBorder="1" applyAlignment="1" applyProtection="1">
      <alignment horizontal="center" vertical="center"/>
      <protection locked="0"/>
    </xf>
    <xf numFmtId="0" fontId="13" fillId="25" borderId="148" xfId="41" applyFont="1" applyFill="1" applyBorder="1" applyAlignment="1">
      <alignment horizontal="center"/>
    </xf>
    <xf numFmtId="0" fontId="13" fillId="25" borderId="148" xfId="41" applyFont="1" applyFill="1" applyBorder="1"/>
    <xf numFmtId="1" fontId="13" fillId="0" borderId="148" xfId="41" applyNumberFormat="1" applyFont="1" applyBorder="1" applyAlignment="1" applyProtection="1">
      <alignment horizontal="center"/>
      <protection locked="0"/>
    </xf>
    <xf numFmtId="0" fontId="13" fillId="0" borderId="148" xfId="41" applyFont="1" applyBorder="1" applyAlignment="1" applyProtection="1">
      <alignment horizontal="center"/>
      <protection locked="0"/>
    </xf>
    <xf numFmtId="1" fontId="13" fillId="0" borderId="19" xfId="41" applyNumberFormat="1" applyFont="1" applyBorder="1" applyAlignment="1" applyProtection="1">
      <alignment horizontal="center"/>
      <protection locked="0"/>
    </xf>
    <xf numFmtId="0" fontId="13" fillId="0" borderId="19" xfId="41" applyFont="1" applyBorder="1" applyAlignment="1" applyProtection="1">
      <alignment horizontal="center"/>
      <protection locked="0"/>
    </xf>
    <xf numFmtId="1" fontId="13" fillId="0" borderId="141" xfId="41" applyNumberFormat="1" applyFont="1" applyBorder="1" applyAlignment="1" applyProtection="1">
      <alignment horizontal="center"/>
      <protection locked="0"/>
    </xf>
    <xf numFmtId="0" fontId="13" fillId="0" borderId="141" xfId="41" applyFont="1" applyBorder="1" applyAlignment="1" applyProtection="1">
      <alignment horizontal="center"/>
      <protection locked="0"/>
    </xf>
    <xf numFmtId="0" fontId="13" fillId="0" borderId="143" xfId="41" applyFont="1" applyBorder="1" applyAlignment="1" applyProtection="1">
      <alignment horizontal="center"/>
      <protection locked="0"/>
    </xf>
    <xf numFmtId="0" fontId="13" fillId="0" borderId="50" xfId="42" applyFont="1" applyBorder="1" applyAlignment="1" applyProtection="1">
      <alignment horizontal="center" vertical="center"/>
      <protection locked="0"/>
    </xf>
    <xf numFmtId="0" fontId="13" fillId="25" borderId="158" xfId="41" applyFont="1" applyFill="1" applyBorder="1" applyAlignment="1">
      <alignment horizontal="center"/>
    </xf>
    <xf numFmtId="0" fontId="13" fillId="25" borderId="158" xfId="41" applyFont="1" applyFill="1" applyBorder="1"/>
    <xf numFmtId="1" fontId="13" fillId="0" borderId="158" xfId="41" applyNumberFormat="1" applyFont="1" applyBorder="1" applyAlignment="1" applyProtection="1">
      <alignment horizontal="center"/>
      <protection locked="0"/>
    </xf>
    <xf numFmtId="0" fontId="13" fillId="0" borderId="158" xfId="41" applyFont="1" applyBorder="1" applyAlignment="1" applyProtection="1">
      <alignment horizontal="center"/>
      <protection locked="0"/>
    </xf>
    <xf numFmtId="1" fontId="13" fillId="0" borderId="215" xfId="41" applyNumberFormat="1" applyFont="1" applyBorder="1" applyAlignment="1" applyProtection="1">
      <alignment horizontal="center"/>
      <protection locked="0"/>
    </xf>
    <xf numFmtId="0" fontId="13" fillId="0" borderId="214" xfId="41" applyFont="1" applyBorder="1" applyAlignment="1" applyProtection="1">
      <alignment horizontal="center"/>
      <protection locked="0"/>
    </xf>
    <xf numFmtId="0" fontId="13" fillId="0" borderId="213" xfId="41" applyFont="1" applyBorder="1" applyAlignment="1" applyProtection="1">
      <alignment horizontal="center"/>
      <protection locked="0"/>
    </xf>
    <xf numFmtId="0" fontId="13" fillId="24" borderId="10" xfId="42" applyFont="1" applyFill="1" applyBorder="1" applyProtection="1"/>
    <xf numFmtId="1" fontId="13" fillId="25" borderId="160" xfId="41" applyNumberFormat="1" applyFont="1" applyFill="1" applyBorder="1" applyAlignment="1" applyProtection="1">
      <alignment horizontal="center"/>
    </xf>
    <xf numFmtId="1" fontId="13" fillId="25" borderId="142" xfId="41" applyNumberFormat="1" applyFont="1" applyFill="1" applyBorder="1" applyAlignment="1" applyProtection="1">
      <alignment horizontal="center"/>
    </xf>
    <xf numFmtId="0" fontId="13" fillId="25" borderId="160" xfId="41" applyFont="1" applyFill="1" applyBorder="1" applyProtection="1"/>
    <xf numFmtId="0" fontId="13" fillId="25" borderId="144" xfId="41" applyFont="1" applyFill="1" applyBorder="1" applyProtection="1"/>
    <xf numFmtId="0" fontId="13" fillId="25" borderId="141" xfId="41" applyFont="1" applyFill="1" applyBorder="1" applyProtection="1"/>
    <xf numFmtId="1" fontId="13" fillId="25" borderId="161" xfId="41" applyNumberFormat="1" applyFont="1" applyFill="1" applyBorder="1" applyAlignment="1" applyProtection="1">
      <alignment horizontal="center"/>
    </xf>
    <xf numFmtId="1" fontId="13" fillId="25" borderId="147" xfId="41" applyNumberFormat="1" applyFont="1" applyFill="1" applyBorder="1" applyAlignment="1" applyProtection="1">
      <alignment horizontal="center"/>
    </xf>
    <xf numFmtId="0" fontId="13" fillId="25" borderId="206" xfId="41" applyFont="1" applyFill="1" applyBorder="1" applyProtection="1"/>
    <xf numFmtId="1" fontId="13" fillId="25" borderId="207" xfId="41" applyNumberFormat="1" applyFont="1" applyFill="1" applyBorder="1" applyAlignment="1" applyProtection="1">
      <alignment horizontal="center"/>
    </xf>
    <xf numFmtId="1" fontId="13" fillId="25" borderId="208" xfId="41" applyNumberFormat="1" applyFont="1" applyFill="1" applyBorder="1" applyAlignment="1" applyProtection="1">
      <alignment horizontal="center"/>
    </xf>
    <xf numFmtId="1" fontId="13" fillId="25" borderId="209" xfId="41" applyNumberFormat="1" applyFont="1" applyFill="1" applyBorder="1" applyAlignment="1" applyProtection="1">
      <alignment horizontal="center"/>
    </xf>
    <xf numFmtId="1" fontId="30" fillId="25" borderId="143" xfId="41" applyNumberFormat="1" applyFont="1" applyFill="1" applyBorder="1" applyProtection="1"/>
    <xf numFmtId="1" fontId="30" fillId="25" borderId="210" xfId="41" applyNumberFormat="1" applyFont="1" applyFill="1" applyBorder="1" applyProtection="1"/>
    <xf numFmtId="1" fontId="30" fillId="25" borderId="86" xfId="41" applyNumberFormat="1" applyFont="1" applyFill="1" applyBorder="1" applyProtection="1"/>
    <xf numFmtId="1" fontId="30" fillId="25" borderId="133" xfId="41" applyNumberFormat="1" applyFont="1" applyFill="1" applyBorder="1" applyProtection="1"/>
    <xf numFmtId="0" fontId="13" fillId="24" borderId="21" xfId="50" applyFont="1" applyFill="1" applyBorder="1" applyAlignment="1" applyProtection="1">
      <alignment horizontal="center" vertical="center"/>
    </xf>
    <xf numFmtId="0" fontId="13" fillId="24" borderId="10" xfId="50" applyFont="1" applyFill="1" applyBorder="1" applyAlignment="1" applyProtection="1">
      <alignment horizontal="center" vertical="center"/>
    </xf>
    <xf numFmtId="0" fontId="30" fillId="24" borderId="44" xfId="42" applyFont="1" applyFill="1" applyBorder="1" applyAlignment="1" applyProtection="1">
      <alignment horizontal="center" textRotation="90"/>
    </xf>
    <xf numFmtId="0" fontId="30" fillId="24" borderId="16" xfId="42" applyFont="1" applyFill="1" applyBorder="1" applyAlignment="1" applyProtection="1">
      <alignment horizontal="center" textRotation="90"/>
    </xf>
    <xf numFmtId="1" fontId="27" fillId="31" borderId="180" xfId="0" applyNumberFormat="1" applyFont="1" applyFill="1" applyBorder="1" applyAlignment="1">
      <alignment horizontal="center" vertical="center"/>
    </xf>
    <xf numFmtId="1" fontId="32" fillId="33" borderId="45" xfId="42" applyNumberFormat="1" applyFont="1" applyFill="1" applyBorder="1" applyAlignment="1" applyProtection="1">
      <alignment horizontal="center"/>
    </xf>
    <xf numFmtId="1" fontId="32" fillId="33" borderId="43" xfId="42" applyNumberFormat="1" applyFont="1" applyFill="1" applyBorder="1" applyAlignment="1" applyProtection="1">
      <alignment horizontal="center"/>
    </xf>
    <xf numFmtId="0" fontId="32" fillId="24" borderId="183" xfId="42" applyFont="1" applyFill="1" applyBorder="1" applyAlignment="1" applyProtection="1">
      <alignment horizontal="center"/>
    </xf>
    <xf numFmtId="0" fontId="32" fillId="24" borderId="186" xfId="42" applyFont="1" applyFill="1" applyBorder="1" applyProtection="1"/>
    <xf numFmtId="0" fontId="32" fillId="24" borderId="189" xfId="42" applyFont="1" applyFill="1" applyBorder="1" applyProtection="1"/>
    <xf numFmtId="0" fontId="34" fillId="0" borderId="146" xfId="40" applyFont="1" applyBorder="1" applyAlignment="1" applyProtection="1">
      <alignment horizontal="center"/>
      <protection locked="0"/>
    </xf>
    <xf numFmtId="0" fontId="34" fillId="0" borderId="141" xfId="40" applyFont="1" applyBorder="1" applyAlignment="1" applyProtection="1">
      <alignment horizontal="center"/>
      <protection locked="0"/>
    </xf>
    <xf numFmtId="0" fontId="34" fillId="0" borderId="248" xfId="0" applyFont="1" applyBorder="1" applyAlignment="1">
      <alignment horizontal="center"/>
    </xf>
    <xf numFmtId="0" fontId="34" fillId="24" borderId="245" xfId="41" applyFont="1" applyFill="1" applyBorder="1" applyAlignment="1">
      <alignment horizontal="center"/>
    </xf>
    <xf numFmtId="0" fontId="34" fillId="0" borderId="231" xfId="42" applyFont="1" applyBorder="1" applyProtection="1">
      <protection locked="0"/>
    </xf>
    <xf numFmtId="0" fontId="34" fillId="0" borderId="230" xfId="42" applyFont="1" applyBorder="1" applyAlignment="1" applyProtection="1">
      <alignment horizontal="center" vertical="center"/>
      <protection locked="0"/>
    </xf>
    <xf numFmtId="1" fontId="32" fillId="24" borderId="44" xfId="42" applyNumberFormat="1" applyFont="1" applyFill="1" applyBorder="1" applyAlignment="1" applyProtection="1">
      <alignment horizontal="center"/>
    </xf>
    <xf numFmtId="1" fontId="32" fillId="24" borderId="16" xfId="42" applyNumberFormat="1" applyFont="1" applyFill="1" applyBorder="1" applyAlignment="1" applyProtection="1">
      <alignment horizontal="center"/>
    </xf>
    <xf numFmtId="0" fontId="32" fillId="24" borderId="175" xfId="42" applyFont="1" applyFill="1" applyBorder="1" applyAlignment="1" applyProtection="1">
      <alignment horizontal="center"/>
    </xf>
    <xf numFmtId="1" fontId="45" fillId="24" borderId="45" xfId="42" applyNumberFormat="1" applyFont="1" applyFill="1" applyBorder="1" applyAlignment="1" applyProtection="1">
      <alignment horizontal="center"/>
    </xf>
    <xf numFmtId="1" fontId="34" fillId="25" borderId="178" xfId="41" applyNumberFormat="1" applyFont="1" applyFill="1" applyBorder="1" applyAlignment="1" applyProtection="1">
      <alignment horizontal="center"/>
    </xf>
    <xf numFmtId="0" fontId="28" fillId="24" borderId="154" xfId="42" applyFont="1" applyFill="1" applyBorder="1" applyAlignment="1" applyProtection="1">
      <alignment horizontal="center"/>
    </xf>
    <xf numFmtId="1" fontId="45" fillId="24" borderId="179" xfId="42" applyNumberFormat="1" applyFont="1" applyFill="1" applyBorder="1" applyAlignment="1" applyProtection="1">
      <alignment horizontal="center"/>
    </xf>
    <xf numFmtId="1" fontId="34" fillId="25" borderId="123" xfId="41" applyNumberFormat="1" applyFont="1" applyFill="1" applyBorder="1" applyAlignment="1" applyProtection="1">
      <alignment horizontal="center"/>
    </xf>
    <xf numFmtId="0" fontId="34" fillId="24" borderId="20" xfId="42" applyFont="1" applyFill="1" applyBorder="1" applyAlignment="1" applyProtection="1">
      <alignment horizontal="center"/>
    </xf>
    <xf numFmtId="0" fontId="34" fillId="25" borderId="162" xfId="41" applyFont="1" applyFill="1" applyBorder="1" applyAlignment="1" applyProtection="1">
      <alignment horizontal="left"/>
    </xf>
    <xf numFmtId="0" fontId="36" fillId="25" borderId="158" xfId="41" applyFont="1" applyFill="1" applyBorder="1" applyAlignment="1" applyProtection="1">
      <alignment horizontal="center"/>
    </xf>
    <xf numFmtId="0" fontId="34" fillId="25" borderId="158" xfId="41" applyFont="1" applyFill="1" applyBorder="1" applyProtection="1"/>
    <xf numFmtId="1" fontId="34" fillId="25" borderId="163" xfId="41" applyNumberFormat="1" applyFont="1" applyFill="1" applyBorder="1" applyAlignment="1" applyProtection="1">
      <alignment horizontal="center"/>
    </xf>
    <xf numFmtId="1" fontId="34" fillId="25" borderId="164" xfId="41" applyNumberFormat="1" applyFont="1" applyFill="1" applyBorder="1" applyAlignment="1" applyProtection="1">
      <alignment horizontal="center"/>
    </xf>
    <xf numFmtId="1" fontId="34" fillId="25" borderId="165" xfId="41" applyNumberFormat="1" applyFont="1" applyFill="1" applyBorder="1" applyAlignment="1" applyProtection="1">
      <alignment horizontal="center"/>
    </xf>
    <xf numFmtId="1" fontId="29" fillId="31" borderId="180" xfId="0" applyNumberFormat="1" applyFont="1" applyFill="1" applyBorder="1" applyAlignment="1">
      <alignment horizontal="center" vertical="center"/>
    </xf>
    <xf numFmtId="0" fontId="29" fillId="32" borderId="185" xfId="41" applyFont="1" applyFill="1" applyBorder="1" applyAlignment="1" applyProtection="1">
      <alignment horizontal="center" vertical="center"/>
    </xf>
    <xf numFmtId="1" fontId="29" fillId="33" borderId="45" xfId="42" applyNumberFormat="1" applyFont="1" applyFill="1" applyBorder="1" applyAlignment="1" applyProtection="1">
      <alignment horizontal="center"/>
    </xf>
    <xf numFmtId="1" fontId="29" fillId="33" borderId="43" xfId="42" applyNumberFormat="1" applyFont="1" applyFill="1" applyBorder="1" applyAlignment="1" applyProtection="1">
      <alignment horizontal="center"/>
    </xf>
    <xf numFmtId="0" fontId="29" fillId="24" borderId="183" xfId="42" applyFont="1" applyFill="1" applyBorder="1" applyAlignment="1" applyProtection="1">
      <alignment horizontal="center"/>
    </xf>
    <xf numFmtId="0" fontId="13" fillId="0" borderId="146" xfId="40" applyFont="1" applyBorder="1" applyAlignment="1" applyProtection="1">
      <alignment horizontal="center"/>
      <protection locked="0"/>
    </xf>
    <xf numFmtId="0" fontId="13" fillId="0" borderId="141" xfId="40" applyFont="1" applyBorder="1" applyAlignment="1" applyProtection="1">
      <alignment horizontal="center"/>
      <protection locked="0"/>
    </xf>
    <xf numFmtId="0" fontId="13" fillId="0" borderId="248" xfId="0" applyFont="1" applyBorder="1" applyAlignment="1">
      <alignment horizontal="center"/>
    </xf>
    <xf numFmtId="0" fontId="13" fillId="24" borderId="245" xfId="41" applyFont="1" applyFill="1" applyBorder="1" applyAlignment="1">
      <alignment horizontal="center"/>
    </xf>
    <xf numFmtId="0" fontId="13" fillId="0" borderId="231" xfId="42" applyFont="1" applyBorder="1" applyProtection="1">
      <protection locked="0"/>
    </xf>
    <xf numFmtId="0" fontId="40" fillId="0" borderId="144" xfId="40" applyFont="1" applyBorder="1" applyAlignment="1" applyProtection="1">
      <alignment horizontal="center"/>
      <protection locked="0"/>
    </xf>
    <xf numFmtId="0" fontId="13" fillId="24" borderId="245" xfId="41" applyFont="1" applyFill="1" applyBorder="1" applyAlignment="1" applyProtection="1">
      <alignment horizontal="center"/>
    </xf>
    <xf numFmtId="0" fontId="13" fillId="0" borderId="246" xfId="41" applyFont="1" applyFill="1" applyBorder="1" applyAlignment="1" applyProtection="1">
      <protection locked="0"/>
    </xf>
    <xf numFmtId="1" fontId="13" fillId="25" borderId="242" xfId="41" applyNumberFormat="1" applyFont="1" applyFill="1" applyBorder="1" applyAlignment="1">
      <alignment horizontal="center"/>
    </xf>
    <xf numFmtId="1" fontId="13" fillId="25" borderId="243" xfId="41" applyNumberFormat="1" applyFont="1" applyFill="1" applyBorder="1" applyAlignment="1">
      <alignment horizontal="center"/>
    </xf>
    <xf numFmtId="0" fontId="13" fillId="0" borderId="242" xfId="40" applyFont="1" applyBorder="1" applyAlignment="1" applyProtection="1">
      <alignment horizontal="center"/>
      <protection locked="0"/>
    </xf>
    <xf numFmtId="0" fontId="13" fillId="0" borderId="249" xfId="40" applyFont="1" applyBorder="1" applyAlignment="1" applyProtection="1">
      <alignment horizontal="center"/>
      <protection locked="0"/>
    </xf>
    <xf numFmtId="0" fontId="13" fillId="0" borderId="244" xfId="40" applyFont="1" applyBorder="1" applyAlignment="1" applyProtection="1">
      <alignment horizontal="center"/>
      <protection locked="0"/>
    </xf>
    <xf numFmtId="1" fontId="13" fillId="25" borderId="251" xfId="41" applyNumberFormat="1" applyFont="1" applyFill="1" applyBorder="1" applyAlignment="1">
      <alignment horizontal="center" vertical="center" shrinkToFit="1"/>
    </xf>
    <xf numFmtId="0" fontId="13" fillId="0" borderId="245" xfId="0" applyFont="1" applyBorder="1"/>
    <xf numFmtId="0" fontId="13" fillId="0" borderId="230" xfId="42" applyFont="1" applyBorder="1" applyAlignment="1" applyProtection="1">
      <alignment horizontal="center" vertical="center"/>
      <protection locked="0"/>
    </xf>
    <xf numFmtId="0" fontId="13" fillId="0" borderId="252" xfId="0" applyFont="1" applyBorder="1" applyAlignment="1">
      <alignment horizontal="center"/>
    </xf>
    <xf numFmtId="0" fontId="13" fillId="24" borderId="241" xfId="41" applyFont="1" applyFill="1" applyBorder="1" applyAlignment="1">
      <alignment horizontal="center"/>
    </xf>
    <xf numFmtId="0" fontId="13" fillId="0" borderId="231" xfId="0" applyFont="1" applyBorder="1" applyAlignment="1" applyProtection="1">
      <alignment vertical="center" shrinkToFit="1"/>
      <protection locked="0"/>
    </xf>
    <xf numFmtId="1" fontId="13" fillId="0" borderId="249" xfId="41" applyNumberFormat="1" applyFont="1" applyBorder="1" applyAlignment="1" applyProtection="1">
      <alignment horizontal="center"/>
      <protection locked="0"/>
    </xf>
    <xf numFmtId="1" fontId="13" fillId="0" borderId="250" xfId="41" applyNumberFormat="1" applyFont="1" applyBorder="1" applyAlignment="1" applyProtection="1">
      <alignment horizontal="center"/>
      <protection locked="0"/>
    </xf>
    <xf numFmtId="0" fontId="29" fillId="25" borderId="184" xfId="41" applyFont="1" applyFill="1" applyBorder="1" applyAlignment="1" applyProtection="1">
      <alignment horizontal="center"/>
    </xf>
    <xf numFmtId="0" fontId="13" fillId="0" borderId="190" xfId="40" applyFont="1" applyBorder="1" applyAlignment="1" applyProtection="1">
      <alignment horizontal="center"/>
      <protection locked="0"/>
    </xf>
    <xf numFmtId="0" fontId="13" fillId="0" borderId="188" xfId="40" applyFont="1" applyBorder="1" applyAlignment="1" applyProtection="1">
      <alignment horizontal="center"/>
      <protection locked="0"/>
    </xf>
    <xf numFmtId="1" fontId="31" fillId="24" borderId="45" xfId="42" applyNumberFormat="1" applyFont="1" applyFill="1" applyBorder="1" applyAlignment="1" applyProtection="1">
      <alignment horizontal="center"/>
    </xf>
    <xf numFmtId="0" fontId="13" fillId="25" borderId="158" xfId="41" applyFont="1" applyFill="1" applyBorder="1" applyProtection="1"/>
    <xf numFmtId="1" fontId="13" fillId="25" borderId="163" xfId="41" applyNumberFormat="1" applyFont="1" applyFill="1" applyBorder="1" applyAlignment="1" applyProtection="1">
      <alignment horizontal="center"/>
    </xf>
    <xf numFmtId="1" fontId="13" fillId="25" borderId="164" xfId="41" applyNumberFormat="1" applyFont="1" applyFill="1" applyBorder="1" applyAlignment="1" applyProtection="1">
      <alignment horizontal="center"/>
    </xf>
    <xf numFmtId="1" fontId="13" fillId="25" borderId="165" xfId="41" applyNumberFormat="1" applyFont="1" applyFill="1" applyBorder="1" applyAlignment="1" applyProtection="1">
      <alignment horizontal="center"/>
    </xf>
    <xf numFmtId="0" fontId="27" fillId="32" borderId="197" xfId="41" applyFont="1" applyFill="1" applyBorder="1" applyAlignment="1" applyProtection="1">
      <alignment horizontal="center" vertical="center"/>
    </xf>
    <xf numFmtId="0" fontId="32" fillId="24" borderId="198" xfId="42" applyFont="1" applyFill="1" applyBorder="1" applyProtection="1"/>
    <xf numFmtId="0" fontId="34" fillId="0" borderId="142" xfId="40" applyFont="1" applyBorder="1" applyAlignment="1" applyProtection="1">
      <alignment horizontal="center"/>
      <protection locked="0"/>
    </xf>
    <xf numFmtId="0" fontId="34" fillId="35" borderId="141" xfId="41" applyFont="1" applyFill="1" applyBorder="1" applyAlignment="1">
      <alignment horizontal="center"/>
    </xf>
    <xf numFmtId="0" fontId="34" fillId="0" borderId="231" xfId="42" applyFont="1" applyBorder="1" applyAlignment="1" applyProtection="1">
      <alignment horizontal="left"/>
      <protection locked="0"/>
    </xf>
    <xf numFmtId="0" fontId="34" fillId="0" borderId="141" xfId="41" applyFont="1" applyFill="1" applyBorder="1" applyAlignment="1">
      <alignment horizontal="center"/>
    </xf>
    <xf numFmtId="1" fontId="34" fillId="0" borderId="142" xfId="41" applyNumberFormat="1" applyFont="1" applyFill="1" applyBorder="1" applyAlignment="1" applyProtection="1">
      <alignment horizontal="center"/>
      <protection locked="0"/>
    </xf>
    <xf numFmtId="0" fontId="34" fillId="0" borderId="144" xfId="41" applyFont="1" applyFill="1" applyBorder="1" applyAlignment="1">
      <alignment horizontal="center"/>
    </xf>
    <xf numFmtId="1" fontId="34" fillId="0" borderId="146" xfId="41" applyNumberFormat="1" applyFont="1" applyFill="1" applyBorder="1" applyAlignment="1" applyProtection="1">
      <alignment horizontal="center"/>
      <protection locked="0"/>
    </xf>
    <xf numFmtId="0" fontId="13" fillId="0" borderId="88" xfId="41" applyFont="1" applyBorder="1"/>
    <xf numFmtId="0" fontId="13" fillId="0" borderId="0" xfId="0" applyFont="1" applyFill="1"/>
    <xf numFmtId="0" fontId="34" fillId="35" borderId="144" xfId="41" applyFont="1" applyFill="1" applyBorder="1" applyAlignment="1">
      <alignment horizontal="center"/>
    </xf>
    <xf numFmtId="1" fontId="34" fillId="0" borderId="160" xfId="41" applyNumberFormat="1" applyFont="1" applyBorder="1" applyAlignment="1" applyProtection="1">
      <alignment horizontal="center"/>
      <protection locked="0"/>
    </xf>
    <xf numFmtId="1" fontId="34" fillId="0" borderId="187" xfId="41" applyNumberFormat="1" applyFont="1" applyBorder="1" applyAlignment="1" applyProtection="1">
      <alignment horizontal="center"/>
      <protection locked="0"/>
    </xf>
    <xf numFmtId="0" fontId="34" fillId="0" borderId="191" xfId="42" applyFont="1" applyBorder="1" applyAlignment="1" applyProtection="1">
      <alignment horizontal="left"/>
      <protection locked="0"/>
    </xf>
    <xf numFmtId="0" fontId="34" fillId="34" borderId="144" xfId="40" applyFont="1" applyFill="1" applyBorder="1" applyAlignment="1" applyProtection="1">
      <alignment horizontal="center"/>
      <protection locked="0"/>
    </xf>
    <xf numFmtId="0" fontId="34" fillId="0" borderId="192" xfId="40" applyFont="1" applyBorder="1" applyAlignment="1" applyProtection="1">
      <alignment horizontal="center"/>
      <protection locked="0"/>
    </xf>
    <xf numFmtId="0" fontId="13" fillId="0" borderId="226" xfId="41" applyFont="1" applyBorder="1"/>
    <xf numFmtId="0" fontId="13" fillId="0" borderId="227" xfId="41" applyFont="1" applyBorder="1"/>
    <xf numFmtId="0" fontId="32" fillId="25" borderId="196" xfId="41" applyFont="1" applyFill="1" applyBorder="1" applyAlignment="1" applyProtection="1">
      <alignment horizontal="center"/>
    </xf>
    <xf numFmtId="1" fontId="32" fillId="24" borderId="176" xfId="42" applyNumberFormat="1" applyFont="1" applyFill="1" applyBorder="1" applyAlignment="1" applyProtection="1">
      <alignment horizontal="center"/>
    </xf>
    <xf numFmtId="1" fontId="34" fillId="25" borderId="200" xfId="41" applyNumberFormat="1" applyFont="1" applyFill="1" applyBorder="1" applyAlignment="1">
      <alignment horizontal="center"/>
    </xf>
    <xf numFmtId="0" fontId="34" fillId="25" borderId="202" xfId="41" applyFont="1" applyFill="1" applyBorder="1" applyAlignment="1">
      <alignment horizontal="center"/>
    </xf>
    <xf numFmtId="1" fontId="34" fillId="25" borderId="202" xfId="41" applyNumberFormat="1" applyFont="1" applyFill="1" applyBorder="1" applyAlignment="1">
      <alignment horizontal="center" vertical="center" shrinkToFit="1"/>
    </xf>
    <xf numFmtId="0" fontId="13" fillId="41" borderId="88" xfId="42" applyFont="1" applyFill="1" applyBorder="1"/>
    <xf numFmtId="1" fontId="34" fillId="25" borderId="202" xfId="41" applyNumberFormat="1" applyFont="1" applyFill="1" applyBorder="1" applyAlignment="1">
      <alignment horizontal="center"/>
    </xf>
    <xf numFmtId="1" fontId="34" fillId="25" borderId="199" xfId="41" applyNumberFormat="1" applyFont="1" applyFill="1" applyBorder="1" applyAlignment="1">
      <alignment horizontal="center"/>
    </xf>
    <xf numFmtId="0" fontId="34" fillId="25" borderId="201" xfId="41" applyFont="1" applyFill="1" applyBorder="1" applyAlignment="1">
      <alignment horizontal="center"/>
    </xf>
    <xf numFmtId="1" fontId="34" fillId="25" borderId="203" xfId="41" applyNumberFormat="1" applyFont="1" applyFill="1" applyBorder="1" applyAlignment="1">
      <alignment horizontal="center" vertical="center" shrinkToFit="1"/>
    </xf>
    <xf numFmtId="0" fontId="34" fillId="24" borderId="228" xfId="42" applyFont="1" applyFill="1" applyBorder="1" applyAlignment="1" applyProtection="1">
      <alignment horizontal="center"/>
    </xf>
    <xf numFmtId="1" fontId="34" fillId="25" borderId="204" xfId="41" applyNumberFormat="1" applyFont="1" applyFill="1" applyBorder="1" applyAlignment="1" applyProtection="1">
      <alignment horizontal="center"/>
    </xf>
    <xf numFmtId="0" fontId="33" fillId="0" borderId="88" xfId="41" applyFont="1" applyBorder="1"/>
    <xf numFmtId="0" fontId="39" fillId="0" borderId="88" xfId="41" applyFont="1" applyBorder="1"/>
    <xf numFmtId="0" fontId="13" fillId="0" borderId="229" xfId="41" applyFont="1" applyBorder="1"/>
    <xf numFmtId="0" fontId="34" fillId="36" borderId="34" xfId="42" applyFont="1" applyFill="1" applyBorder="1" applyAlignment="1" applyProtection="1">
      <alignment horizontal="center" vertical="center"/>
      <protection locked="0"/>
    </xf>
    <xf numFmtId="0" fontId="34" fillId="36" borderId="10" xfId="41" applyFont="1" applyFill="1" applyBorder="1" applyAlignment="1">
      <alignment horizontal="center"/>
    </xf>
    <xf numFmtId="0" fontId="34" fillId="36" borderId="12" xfId="42" applyFont="1" applyFill="1" applyBorder="1" applyAlignment="1" applyProtection="1">
      <alignment horizontal="left"/>
      <protection locked="0"/>
    </xf>
    <xf numFmtId="1" fontId="34" fillId="37" borderId="141" xfId="41" applyNumberFormat="1" applyFont="1" applyFill="1" applyBorder="1" applyAlignment="1">
      <alignment horizontal="center"/>
    </xf>
    <xf numFmtId="0" fontId="34" fillId="36" borderId="144" xfId="40" applyFont="1" applyFill="1" applyBorder="1" applyAlignment="1" applyProtection="1">
      <alignment horizontal="center"/>
      <protection locked="0"/>
    </xf>
    <xf numFmtId="0" fontId="34" fillId="36" borderId="187" xfId="40" applyFont="1" applyFill="1" applyBorder="1" applyAlignment="1" applyProtection="1">
      <alignment horizontal="center"/>
      <protection locked="0"/>
    </xf>
    <xf numFmtId="1" fontId="34" fillId="37" borderId="144" xfId="41" applyNumberFormat="1" applyFont="1" applyFill="1" applyBorder="1" applyAlignment="1">
      <alignment horizontal="center"/>
    </xf>
    <xf numFmtId="0" fontId="34" fillId="36" borderId="146" xfId="40" applyFont="1" applyFill="1" applyBorder="1" applyAlignment="1" applyProtection="1">
      <alignment horizontal="center"/>
      <protection locked="0"/>
    </xf>
    <xf numFmtId="0" fontId="34" fillId="38" borderId="34" xfId="42" applyFont="1" applyFill="1" applyBorder="1" applyAlignment="1" applyProtection="1">
      <alignment horizontal="center" vertical="center"/>
      <protection locked="0"/>
    </xf>
    <xf numFmtId="0" fontId="34" fillId="38" borderId="10" xfId="41" applyFont="1" applyFill="1" applyBorder="1" applyAlignment="1">
      <alignment horizontal="center"/>
    </xf>
    <xf numFmtId="0" fontId="34" fillId="38" borderId="12" xfId="0" applyFont="1" applyFill="1" applyBorder="1" applyAlignment="1" applyProtection="1">
      <alignment vertical="center" shrinkToFit="1"/>
      <protection locked="0"/>
    </xf>
    <xf numFmtId="1" fontId="34" fillId="39" borderId="141" xfId="41" applyNumberFormat="1" applyFont="1" applyFill="1" applyBorder="1" applyAlignment="1">
      <alignment horizontal="center"/>
    </xf>
    <xf numFmtId="0" fontId="34" fillId="38" borderId="144" xfId="40" applyFont="1" applyFill="1" applyBorder="1" applyAlignment="1" applyProtection="1">
      <alignment horizontal="center"/>
      <protection locked="0"/>
    </xf>
    <xf numFmtId="0" fontId="34" fillId="38" borderId="187" xfId="40" applyFont="1" applyFill="1" applyBorder="1" applyAlignment="1" applyProtection="1">
      <alignment horizontal="center"/>
      <protection locked="0"/>
    </xf>
    <xf numFmtId="1" fontId="34" fillId="39" borderId="144" xfId="41" applyNumberFormat="1" applyFont="1" applyFill="1" applyBorder="1" applyAlignment="1">
      <alignment horizontal="center"/>
    </xf>
    <xf numFmtId="0" fontId="34" fillId="38" borderId="146" xfId="40" applyFont="1" applyFill="1" applyBorder="1" applyAlignment="1" applyProtection="1">
      <alignment horizontal="center"/>
      <protection locked="0"/>
    </xf>
    <xf numFmtId="1" fontId="34" fillId="38" borderId="121" xfId="41" applyNumberFormat="1" applyFont="1" applyFill="1" applyBorder="1" applyAlignment="1" applyProtection="1">
      <alignment horizontal="center"/>
      <protection locked="0"/>
    </xf>
    <xf numFmtId="1" fontId="34" fillId="38" borderId="143" xfId="41" applyNumberFormat="1" applyFont="1" applyFill="1" applyBorder="1" applyAlignment="1" applyProtection="1">
      <alignment horizontal="center"/>
      <protection locked="0"/>
    </xf>
    <xf numFmtId="1" fontId="34" fillId="38" borderId="187" xfId="41" applyNumberFormat="1" applyFont="1" applyFill="1" applyBorder="1" applyAlignment="1" applyProtection="1">
      <alignment horizontal="center"/>
      <protection locked="0"/>
    </xf>
    <xf numFmtId="0" fontId="34" fillId="38" borderId="12" xfId="0" applyFont="1" applyFill="1" applyBorder="1"/>
    <xf numFmtId="0" fontId="34" fillId="38" borderId="12" xfId="41" applyFont="1" applyFill="1" applyBorder="1" applyProtection="1">
      <protection locked="0"/>
    </xf>
    <xf numFmtId="0" fontId="34" fillId="38" borderId="54" xfId="41" applyFont="1" applyFill="1" applyBorder="1" applyProtection="1">
      <protection locked="0"/>
    </xf>
    <xf numFmtId="0" fontId="34" fillId="38" borderId="252" xfId="0" applyFont="1" applyFill="1" applyBorder="1" applyAlignment="1">
      <alignment horizontal="center"/>
    </xf>
    <xf numFmtId="0" fontId="32" fillId="25" borderId="161" xfId="41" applyFont="1" applyFill="1" applyBorder="1" applyAlignment="1" applyProtection="1">
      <alignment horizontal="center"/>
    </xf>
    <xf numFmtId="1" fontId="34" fillId="0" borderId="190" xfId="41" applyNumberFormat="1" applyFont="1" applyBorder="1" applyAlignment="1" applyProtection="1">
      <alignment horizontal="center"/>
      <protection locked="0"/>
    </xf>
    <xf numFmtId="0" fontId="34" fillId="0" borderId="12" xfId="42" applyFont="1" applyFill="1" applyBorder="1" applyAlignment="1" applyProtection="1">
      <alignment horizontal="left"/>
      <protection locked="0"/>
    </xf>
    <xf numFmtId="0" fontId="34" fillId="0" borderId="187" xfId="40" applyFont="1" applyFill="1" applyBorder="1" applyAlignment="1" applyProtection="1">
      <alignment horizontal="center"/>
      <protection locked="0"/>
    </xf>
    <xf numFmtId="0" fontId="34" fillId="0" borderId="146" xfId="40" applyFont="1" applyFill="1" applyBorder="1" applyAlignment="1" applyProtection="1">
      <alignment horizontal="center"/>
      <protection locked="0"/>
    </xf>
    <xf numFmtId="1" fontId="34" fillId="39" borderId="143" xfId="41" applyNumberFormat="1" applyFont="1" applyFill="1" applyBorder="1" applyAlignment="1">
      <alignment horizontal="center" vertical="center" shrinkToFit="1"/>
    </xf>
    <xf numFmtId="0" fontId="13" fillId="0" borderId="0" xfId="42" applyFont="1"/>
    <xf numFmtId="0" fontId="13" fillId="0" borderId="0" xfId="42" applyFont="1" applyFill="1" applyProtection="1">
      <protection locked="0"/>
    </xf>
    <xf numFmtId="0" fontId="13" fillId="0" borderId="0" xfId="42" applyFont="1" applyFill="1" applyBorder="1"/>
    <xf numFmtId="0" fontId="13" fillId="0" borderId="0" xfId="42" applyFont="1" applyBorder="1"/>
    <xf numFmtId="0" fontId="13" fillId="0" borderId="0" xfId="47" applyFont="1"/>
    <xf numFmtId="0" fontId="30" fillId="0" borderId="270" xfId="47" applyFont="1" applyFill="1" applyBorder="1" applyAlignment="1">
      <alignment horizontal="center"/>
    </xf>
    <xf numFmtId="0" fontId="13" fillId="34" borderId="270" xfId="0" applyFont="1" applyFill="1" applyBorder="1" applyAlignment="1">
      <alignment vertical="center" wrapText="1"/>
    </xf>
    <xf numFmtId="0" fontId="13" fillId="34" borderId="270" xfId="0" applyFont="1" applyFill="1" applyBorder="1" applyAlignment="1">
      <alignment vertical="top" wrapText="1"/>
    </xf>
    <xf numFmtId="1" fontId="27" fillId="25" borderId="143" xfId="41" applyNumberFormat="1" applyFont="1" applyFill="1" applyBorder="1" applyProtection="1"/>
    <xf numFmtId="0" fontId="30" fillId="38" borderId="10" xfId="41" applyFont="1" applyFill="1" applyBorder="1"/>
    <xf numFmtId="0" fontId="13" fillId="38" borderId="232" xfId="41" applyFont="1" applyFill="1" applyBorder="1" applyAlignment="1" applyProtection="1">
      <alignment horizontal="center" vertical="center"/>
      <protection locked="0"/>
    </xf>
    <xf numFmtId="0" fontId="13" fillId="38" borderId="140" xfId="0" applyFont="1" applyFill="1" applyBorder="1"/>
    <xf numFmtId="0" fontId="13" fillId="0" borderId="230" xfId="42" applyFont="1" applyFill="1" applyBorder="1" applyAlignment="1" applyProtection="1">
      <alignment horizontal="center" vertical="top"/>
      <protection locked="0"/>
    </xf>
    <xf numFmtId="0" fontId="13" fillId="43" borderId="88" xfId="41" applyFont="1" applyFill="1" applyBorder="1" applyAlignment="1" applyProtection="1">
      <alignment horizontal="center" vertical="top"/>
    </xf>
    <xf numFmtId="0" fontId="13" fillId="0" borderId="88" xfId="0" applyFont="1" applyFill="1" applyBorder="1" applyAlignment="1">
      <alignment vertical="top" wrapText="1"/>
    </xf>
    <xf numFmtId="0" fontId="13" fillId="43" borderId="270" xfId="41" applyFont="1" applyFill="1" applyBorder="1" applyAlignment="1" applyProtection="1">
      <alignment horizontal="center"/>
    </xf>
    <xf numFmtId="0" fontId="13" fillId="38" borderId="34" xfId="42" applyFont="1" applyFill="1" applyBorder="1" applyAlignment="1" applyProtection="1">
      <alignment horizontal="center" vertical="center"/>
      <protection locked="0"/>
    </xf>
    <xf numFmtId="0" fontId="13" fillId="38" borderId="270" xfId="0" applyFont="1" applyFill="1" applyBorder="1" applyAlignment="1">
      <alignment wrapText="1"/>
    </xf>
    <xf numFmtId="0" fontId="13" fillId="38" borderId="270" xfId="0" applyFont="1" applyFill="1" applyBorder="1" applyAlignment="1">
      <alignment vertical="center"/>
    </xf>
    <xf numFmtId="0" fontId="13" fillId="38" borderId="270" xfId="0" applyFont="1" applyFill="1" applyBorder="1"/>
    <xf numFmtId="1" fontId="30" fillId="25" borderId="113" xfId="41" applyNumberFormat="1" applyFont="1" applyFill="1" applyBorder="1" applyAlignment="1" applyProtection="1">
      <alignment horizontal="center" vertical="center"/>
    </xf>
    <xf numFmtId="1" fontId="30" fillId="25" borderId="114" xfId="41" applyNumberFormat="1" applyFont="1" applyFill="1" applyBorder="1" applyAlignment="1" applyProtection="1">
      <alignment horizontal="center" vertical="center"/>
    </xf>
    <xf numFmtId="1" fontId="30" fillId="25" borderId="84" xfId="41" applyNumberFormat="1" applyFont="1" applyFill="1" applyBorder="1" applyAlignment="1" applyProtection="1">
      <alignment horizontal="left" vertical="center" shrinkToFit="1"/>
    </xf>
    <xf numFmtId="1" fontId="30" fillId="25" borderId="83" xfId="41" applyNumberFormat="1" applyFont="1" applyFill="1" applyBorder="1" applyAlignment="1" applyProtection="1">
      <alignment horizontal="left" vertical="center" shrinkToFit="1"/>
    </xf>
    <xf numFmtId="164" fontId="30" fillId="25" borderId="87" xfId="26" applyFont="1" applyFill="1" applyBorder="1" applyAlignment="1" applyProtection="1">
      <alignment horizontal="center" vertical="center"/>
    </xf>
    <xf numFmtId="164" fontId="30" fillId="25" borderId="119" xfId="26" applyFont="1" applyFill="1" applyBorder="1" applyAlignment="1" applyProtection="1">
      <alignment horizontal="center" vertical="center"/>
    </xf>
    <xf numFmtId="1" fontId="30" fillId="25" borderId="84" xfId="41" applyNumberFormat="1" applyFont="1" applyFill="1" applyBorder="1" applyAlignment="1" applyProtection="1">
      <alignment horizontal="center" vertical="center" shrinkToFit="1"/>
    </xf>
    <xf numFmtId="1" fontId="30" fillId="25" borderId="83" xfId="41" applyNumberFormat="1" applyFont="1" applyFill="1" applyBorder="1" applyAlignment="1" applyProtection="1">
      <alignment horizontal="center" vertical="center" shrinkToFit="1"/>
    </xf>
    <xf numFmtId="0" fontId="13" fillId="25" borderId="124" xfId="41" applyFont="1" applyFill="1" applyBorder="1" applyAlignment="1" applyProtection="1">
      <alignment horizontal="left" vertical="center" wrapText="1"/>
    </xf>
    <xf numFmtId="0" fontId="13" fillId="25" borderId="125" xfId="41" applyFont="1" applyFill="1" applyBorder="1" applyAlignment="1" applyProtection="1">
      <alignment horizontal="left" vertical="center" wrapText="1"/>
    </xf>
    <xf numFmtId="1" fontId="13" fillId="25" borderId="84" xfId="41" applyNumberFormat="1" applyFont="1" applyFill="1" applyBorder="1" applyAlignment="1" applyProtection="1">
      <alignment horizontal="left" vertical="center"/>
    </xf>
    <xf numFmtId="1" fontId="13" fillId="25" borderId="83" xfId="41" applyNumberFormat="1" applyFont="1" applyFill="1" applyBorder="1" applyAlignment="1" applyProtection="1">
      <alignment horizontal="left" vertical="center"/>
    </xf>
    <xf numFmtId="166" fontId="30" fillId="25" borderId="87" xfId="26" applyNumberFormat="1" applyFont="1" applyFill="1" applyBorder="1" applyAlignment="1" applyProtection="1">
      <alignment horizontal="center" vertical="center"/>
    </xf>
    <xf numFmtId="166" fontId="30" fillId="25" borderId="119" xfId="26" applyNumberFormat="1" applyFont="1" applyFill="1" applyBorder="1" applyAlignment="1" applyProtection="1">
      <alignment horizontal="center" vertical="center"/>
    </xf>
    <xf numFmtId="9" fontId="30" fillId="25" borderId="87" xfId="49" applyFont="1" applyFill="1" applyBorder="1" applyAlignment="1" applyProtection="1">
      <alignment horizontal="center" vertical="center"/>
    </xf>
    <xf numFmtId="9" fontId="30" fillId="25" borderId="119" xfId="49" applyFont="1" applyFill="1" applyBorder="1" applyAlignment="1" applyProtection="1">
      <alignment horizontal="center" vertical="center"/>
    </xf>
    <xf numFmtId="1" fontId="13" fillId="25" borderId="84" xfId="41" applyNumberFormat="1" applyFont="1" applyFill="1" applyBorder="1" applyAlignment="1" applyProtection="1">
      <alignment horizontal="left" vertical="center" shrinkToFit="1"/>
    </xf>
    <xf numFmtId="1" fontId="13" fillId="25" borderId="83" xfId="41" applyNumberFormat="1" applyFont="1" applyFill="1" applyBorder="1" applyAlignment="1" applyProtection="1">
      <alignment horizontal="left" vertical="center" shrinkToFit="1"/>
    </xf>
    <xf numFmtId="0" fontId="34" fillId="25" borderId="97" xfId="41" applyFont="1" applyFill="1" applyBorder="1" applyAlignment="1">
      <alignment horizontal="center" vertical="center"/>
    </xf>
    <xf numFmtId="0" fontId="13" fillId="25" borderId="97" xfId="41" applyFont="1" applyFill="1" applyBorder="1" applyAlignment="1">
      <alignment horizontal="center" vertical="center"/>
    </xf>
    <xf numFmtId="0" fontId="13" fillId="25" borderId="107" xfId="41" applyFont="1" applyFill="1" applyBorder="1" applyAlignment="1" applyProtection="1">
      <alignment horizontal="center" vertical="center"/>
    </xf>
    <xf numFmtId="0" fontId="13" fillId="25" borderId="103" xfId="41" applyFont="1" applyFill="1" applyBorder="1" applyAlignment="1" applyProtection="1">
      <alignment horizontal="center" vertical="center"/>
    </xf>
    <xf numFmtId="0" fontId="13" fillId="25" borderId="108" xfId="41" applyFont="1" applyFill="1" applyBorder="1" applyAlignment="1" applyProtection="1">
      <alignment horizontal="center" vertical="center"/>
    </xf>
    <xf numFmtId="0" fontId="13" fillId="25" borderId="0" xfId="41" applyFont="1" applyFill="1" applyBorder="1" applyAlignment="1">
      <alignment horizontal="center" vertical="center"/>
    </xf>
    <xf numFmtId="1" fontId="13" fillId="25" borderId="114" xfId="41" applyNumberFormat="1" applyFont="1" applyFill="1" applyBorder="1" applyAlignment="1" applyProtection="1">
      <alignment horizontal="left" vertical="center"/>
    </xf>
    <xf numFmtId="1" fontId="13" fillId="25" borderId="115" xfId="41" applyNumberFormat="1" applyFont="1" applyFill="1" applyBorder="1" applyAlignment="1" applyProtection="1">
      <alignment horizontal="left" vertical="center"/>
    </xf>
    <xf numFmtId="166" fontId="30" fillId="25" borderId="116" xfId="26" applyNumberFormat="1" applyFont="1" applyFill="1" applyBorder="1" applyAlignment="1" applyProtection="1">
      <alignment horizontal="center" vertical="center"/>
    </xf>
    <xf numFmtId="166" fontId="30" fillId="25" borderId="117" xfId="26" applyNumberFormat="1" applyFont="1" applyFill="1" applyBorder="1" applyAlignment="1" applyProtection="1">
      <alignment horizontal="center" vertical="center"/>
    </xf>
    <xf numFmtId="0" fontId="30" fillId="25" borderId="73" xfId="41" applyFont="1" applyFill="1" applyBorder="1" applyAlignment="1" applyProtection="1">
      <alignment horizontal="center" textRotation="90" wrapText="1"/>
    </xf>
    <xf numFmtId="0" fontId="30" fillId="25" borderId="72" xfId="41" applyFont="1" applyFill="1" applyBorder="1" applyAlignment="1" applyProtection="1">
      <alignment horizontal="center" textRotation="90"/>
    </xf>
    <xf numFmtId="0" fontId="42" fillId="25" borderId="75" xfId="41" applyFont="1" applyFill="1" applyBorder="1" applyAlignment="1" applyProtection="1">
      <alignment horizontal="center" textRotation="90" wrapText="1"/>
    </xf>
    <xf numFmtId="0" fontId="34" fillId="25" borderId="81" xfId="41" applyFont="1" applyFill="1" applyBorder="1" applyAlignment="1">
      <alignment horizontal="center" vertical="center"/>
    </xf>
    <xf numFmtId="0" fontId="30" fillId="25" borderId="74" xfId="41" applyFont="1" applyFill="1" applyBorder="1" applyAlignment="1" applyProtection="1">
      <alignment horizontal="center" textRotation="90" wrapText="1"/>
    </xf>
    <xf numFmtId="0" fontId="30" fillId="25" borderId="77" xfId="41" applyFont="1" applyFill="1" applyBorder="1" applyAlignment="1" applyProtection="1">
      <alignment horizontal="center" textRotation="90" wrapText="1"/>
    </xf>
    <xf numFmtId="0" fontId="30" fillId="25" borderId="68" xfId="41" applyFont="1" applyFill="1" applyBorder="1" applyAlignment="1" applyProtection="1">
      <alignment horizontal="center"/>
    </xf>
    <xf numFmtId="0" fontId="30" fillId="25" borderId="67" xfId="41" applyFont="1" applyFill="1" applyBorder="1" applyAlignment="1" applyProtection="1">
      <alignment horizontal="center"/>
    </xf>
    <xf numFmtId="0" fontId="30" fillId="40" borderId="21" xfId="41" applyFont="1" applyFill="1" applyBorder="1" applyAlignment="1">
      <alignment horizontal="center" vertical="center" wrapText="1"/>
    </xf>
    <xf numFmtId="0" fontId="30" fillId="40" borderId="21" xfId="0" applyFont="1" applyFill="1" applyBorder="1" applyAlignment="1">
      <alignment vertical="center"/>
    </xf>
    <xf numFmtId="0" fontId="30" fillId="40" borderId="10" xfId="41" applyFont="1" applyFill="1" applyBorder="1" applyAlignment="1">
      <alignment horizontal="center" vertical="center" wrapText="1"/>
    </xf>
    <xf numFmtId="0" fontId="30" fillId="40" borderId="1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horizontal="center" vertical="center"/>
    </xf>
    <xf numFmtId="0" fontId="26" fillId="0" borderId="0" xfId="41" applyFont="1" applyFill="1" applyBorder="1" applyAlignment="1" applyProtection="1">
      <alignment horizontal="center" vertical="center"/>
      <protection locked="0"/>
    </xf>
    <xf numFmtId="0" fontId="27" fillId="25" borderId="62" xfId="41" applyFont="1" applyFill="1" applyBorder="1" applyAlignment="1" applyProtection="1">
      <alignment horizontal="center" vertical="center" textRotation="90"/>
    </xf>
    <xf numFmtId="0" fontId="30" fillId="25" borderId="63" xfId="41" applyFont="1" applyFill="1" applyBorder="1" applyAlignment="1" applyProtection="1">
      <alignment horizontal="center" vertical="center" textRotation="90"/>
    </xf>
    <xf numFmtId="0" fontId="30" fillId="25" borderId="64" xfId="41" applyFont="1" applyFill="1" applyBorder="1" applyAlignment="1" applyProtection="1">
      <alignment horizontal="center" vertical="center"/>
    </xf>
    <xf numFmtId="0" fontId="30" fillId="25" borderId="65" xfId="41" applyFont="1" applyFill="1" applyBorder="1" applyAlignment="1" applyProtection="1">
      <alignment horizontal="center" vertical="center" wrapText="1"/>
    </xf>
    <xf numFmtId="0" fontId="30" fillId="25" borderId="66" xfId="41" applyFont="1" applyFill="1" applyBorder="1" applyAlignment="1" applyProtection="1">
      <alignment horizontal="center" vertical="center"/>
    </xf>
    <xf numFmtId="0" fontId="30" fillId="25" borderId="69" xfId="41" applyFont="1" applyFill="1" applyBorder="1" applyAlignment="1" applyProtection="1">
      <alignment horizontal="center"/>
    </xf>
    <xf numFmtId="0" fontId="30" fillId="40" borderId="10" xfId="0" applyFont="1" applyFill="1" applyBorder="1" applyAlignment="1">
      <alignment vertical="center"/>
    </xf>
    <xf numFmtId="0" fontId="13" fillId="24" borderId="18" xfId="50" applyFont="1" applyFill="1" applyBorder="1" applyAlignment="1">
      <alignment horizontal="center" vertical="center"/>
    </xf>
    <xf numFmtId="0" fontId="13" fillId="24" borderId="139" xfId="50" applyFont="1" applyFill="1" applyBorder="1" applyAlignment="1">
      <alignment horizontal="center" vertical="center"/>
    </xf>
    <xf numFmtId="0" fontId="34" fillId="24" borderId="50" xfId="42" applyFont="1" applyFill="1" applyBorder="1" applyAlignment="1" applyProtection="1">
      <alignment horizontal="left" vertical="center" wrapText="1"/>
    </xf>
    <xf numFmtId="0" fontId="13" fillId="24" borderId="10" xfId="50" applyFont="1" applyFill="1" applyBorder="1" applyAlignment="1" applyProtection="1">
      <alignment horizontal="left" vertical="center" wrapText="1"/>
    </xf>
    <xf numFmtId="1" fontId="29" fillId="24" borderId="34" xfId="42" applyNumberFormat="1" applyFont="1" applyFill="1" applyBorder="1" applyAlignment="1" applyProtection="1">
      <alignment horizontal="center" vertical="center"/>
    </xf>
    <xf numFmtId="1" fontId="29" fillId="24" borderId="145" xfId="42" applyNumberFormat="1" applyFont="1" applyFill="1" applyBorder="1" applyAlignment="1" applyProtection="1">
      <alignment horizontal="center" vertical="center"/>
    </xf>
    <xf numFmtId="0" fontId="26" fillId="0" borderId="0" xfId="42" applyFont="1" applyFill="1" applyBorder="1" applyAlignment="1" applyProtection="1">
      <alignment horizontal="center" vertical="center"/>
      <protection locked="0"/>
    </xf>
    <xf numFmtId="0" fontId="30" fillId="25" borderId="62" xfId="41" applyFont="1" applyFill="1" applyBorder="1" applyAlignment="1" applyProtection="1">
      <alignment horizontal="center" vertical="center" textRotation="90"/>
    </xf>
    <xf numFmtId="1" fontId="27" fillId="0" borderId="0" xfId="41" applyNumberFormat="1" applyFont="1" applyFill="1" applyBorder="1" applyAlignment="1" applyProtection="1">
      <alignment horizontal="center" vertical="center"/>
    </xf>
    <xf numFmtId="0" fontId="34" fillId="0" borderId="0" xfId="41" applyFont="1" applyFill="1" applyBorder="1" applyAlignment="1" applyProtection="1">
      <alignment horizontal="center" vertical="center" wrapText="1"/>
    </xf>
    <xf numFmtId="0" fontId="36" fillId="0" borderId="0" xfId="41" applyFont="1" applyFill="1" applyBorder="1" applyAlignment="1">
      <alignment horizontal="center" vertical="center"/>
    </xf>
    <xf numFmtId="0" fontId="32" fillId="0" borderId="0" xfId="4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41" applyFont="1" applyFill="1" applyBorder="1" applyAlignment="1" applyProtection="1">
      <alignment horizontal="left" vertical="center" wrapText="1"/>
      <protection locked="0"/>
    </xf>
    <xf numFmtId="0" fontId="27" fillId="0" borderId="0" xfId="41" applyFont="1" applyFill="1" applyBorder="1" applyAlignment="1" applyProtection="1">
      <alignment horizontal="center" vertical="center" wrapText="1"/>
    </xf>
    <xf numFmtId="0" fontId="34" fillId="0" borderId="0" xfId="4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0" fillId="0" borderId="0" xfId="26" applyNumberFormat="1" applyFont="1" applyFill="1" applyBorder="1" applyAlignment="1">
      <alignment horizontal="center" vertical="center"/>
    </xf>
    <xf numFmtId="1" fontId="30" fillId="0" borderId="0" xfId="41" applyNumberFormat="1" applyFont="1" applyFill="1" applyBorder="1" applyAlignment="1" applyProtection="1">
      <alignment horizontal="center" vertical="center" wrapText="1" shrinkToFit="1"/>
    </xf>
    <xf numFmtId="0" fontId="30" fillId="24" borderId="12" xfId="42" applyFont="1" applyFill="1" applyBorder="1" applyAlignment="1" applyProtection="1">
      <alignment horizontal="center" textRotation="90"/>
    </xf>
    <xf numFmtId="0" fontId="13" fillId="24" borderId="175" xfId="50" applyFont="1" applyFill="1" applyBorder="1" applyAlignment="1" applyProtection="1">
      <alignment horizontal="center"/>
    </xf>
    <xf numFmtId="0" fontId="30" fillId="24" borderId="10" xfId="42" applyFont="1" applyFill="1" applyBorder="1" applyAlignment="1" applyProtection="1">
      <alignment horizontal="center" textRotation="90"/>
    </xf>
    <xf numFmtId="0" fontId="13" fillId="24" borderId="16" xfId="50" applyFont="1" applyFill="1" applyBorder="1" applyAlignment="1" applyProtection="1">
      <alignment horizontal="center"/>
    </xf>
    <xf numFmtId="0" fontId="13" fillId="0" borderId="39" xfId="50" applyFont="1" applyBorder="1" applyAlignment="1">
      <alignment horizontal="center" vertical="center"/>
    </xf>
    <xf numFmtId="0" fontId="13" fillId="0" borderId="40" xfId="50" applyFont="1" applyBorder="1" applyAlignment="1">
      <alignment horizontal="center" vertical="center"/>
    </xf>
    <xf numFmtId="0" fontId="13" fillId="0" borderId="18" xfId="50" applyFont="1" applyBorder="1" applyAlignment="1">
      <alignment horizontal="center" vertical="center"/>
    </xf>
    <xf numFmtId="0" fontId="13" fillId="0" borderId="35" xfId="50" applyFont="1" applyBorder="1" applyAlignment="1">
      <alignment horizontal="center" vertical="center"/>
    </xf>
    <xf numFmtId="0" fontId="30" fillId="24" borderId="171" xfId="42" applyFont="1" applyFill="1" applyBorder="1" applyAlignment="1" applyProtection="1">
      <alignment horizontal="center"/>
    </xf>
    <xf numFmtId="0" fontId="30" fillId="24" borderId="17" xfId="42" applyFont="1" applyFill="1" applyBorder="1" applyAlignment="1" applyProtection="1">
      <alignment horizontal="center"/>
    </xf>
    <xf numFmtId="0" fontId="30" fillId="24" borderId="32" xfId="42" applyFont="1" applyFill="1" applyBorder="1" applyAlignment="1" applyProtection="1">
      <alignment horizontal="center"/>
    </xf>
    <xf numFmtId="0" fontId="30" fillId="24" borderId="30" xfId="42" applyFont="1" applyFill="1" applyBorder="1" applyAlignment="1" applyProtection="1">
      <alignment horizontal="center"/>
    </xf>
    <xf numFmtId="0" fontId="42" fillId="25" borderId="172" xfId="41" applyFont="1" applyFill="1" applyBorder="1" applyAlignment="1" applyProtection="1">
      <alignment horizontal="center" vertical="center" textRotation="90" wrapText="1"/>
    </xf>
    <xf numFmtId="0" fontId="42" fillId="25" borderId="177" xfId="41" applyFont="1" applyFill="1" applyBorder="1" applyAlignment="1" applyProtection="1">
      <alignment horizontal="center" vertical="center" textRotation="90" wrapText="1"/>
    </xf>
    <xf numFmtId="0" fontId="26" fillId="0" borderId="0" xfId="42" applyFont="1" applyFill="1" applyAlignment="1" applyProtection="1">
      <alignment horizontal="center" vertical="center"/>
    </xf>
    <xf numFmtId="0" fontId="30" fillId="24" borderId="166" xfId="42" applyFont="1" applyFill="1" applyBorder="1" applyAlignment="1" applyProtection="1">
      <alignment horizontal="center" vertical="center" textRotation="90"/>
    </xf>
    <xf numFmtId="0" fontId="30" fillId="24" borderId="169" xfId="42" applyFont="1" applyFill="1" applyBorder="1" applyAlignment="1" applyProtection="1">
      <alignment horizontal="center" vertical="center" textRotation="90"/>
    </xf>
    <xf numFmtId="0" fontId="30" fillId="24" borderId="173" xfId="42" applyFont="1" applyFill="1" applyBorder="1" applyAlignment="1" applyProtection="1">
      <alignment horizontal="center" vertical="center" textRotation="90"/>
    </xf>
    <xf numFmtId="0" fontId="30" fillId="24" borderId="167" xfId="42" applyFont="1" applyFill="1" applyBorder="1" applyAlignment="1" applyProtection="1">
      <alignment horizontal="center" vertical="center" textRotation="90"/>
    </xf>
    <xf numFmtId="0" fontId="30" fillId="24" borderId="170" xfId="42" applyFont="1" applyFill="1" applyBorder="1" applyAlignment="1" applyProtection="1">
      <alignment horizontal="center" vertical="center" textRotation="90"/>
    </xf>
    <xf numFmtId="0" fontId="30" fillId="24" borderId="174" xfId="42" applyFont="1" applyFill="1" applyBorder="1" applyAlignment="1" applyProtection="1">
      <alignment horizontal="center" vertical="center" textRotation="90"/>
    </xf>
    <xf numFmtId="0" fontId="30" fillId="24" borderId="181" xfId="42" applyFont="1" applyFill="1" applyBorder="1" applyAlignment="1" applyProtection="1">
      <alignment horizontal="center" vertical="center"/>
    </xf>
    <xf numFmtId="0" fontId="30" fillId="24" borderId="55" xfId="42" applyFont="1" applyFill="1" applyBorder="1" applyAlignment="1" applyProtection="1">
      <alignment horizontal="center" vertical="center"/>
    </xf>
    <xf numFmtId="0" fontId="13" fillId="24" borderId="182" xfId="50" applyFont="1" applyFill="1" applyBorder="1" applyAlignment="1" applyProtection="1">
      <alignment horizontal="center" vertical="center"/>
    </xf>
    <xf numFmtId="0" fontId="13" fillId="24" borderId="168" xfId="50" applyFont="1" applyFill="1" applyBorder="1" applyAlignment="1" applyProtection="1">
      <alignment horizontal="center" vertical="center" wrapText="1"/>
    </xf>
    <xf numFmtId="0" fontId="36" fillId="24" borderId="194" xfId="42" applyFont="1" applyFill="1" applyBorder="1" applyAlignment="1">
      <alignment horizontal="center" vertical="center"/>
    </xf>
    <xf numFmtId="0" fontId="36" fillId="24" borderId="97" xfId="42" applyFont="1" applyFill="1" applyBorder="1" applyAlignment="1">
      <alignment horizontal="center" vertical="center"/>
    </xf>
    <xf numFmtId="0" fontId="36" fillId="24" borderId="195" xfId="42" applyFont="1" applyFill="1" applyBorder="1" applyAlignment="1">
      <alignment horizontal="center" vertical="center"/>
    </xf>
    <xf numFmtId="0" fontId="34" fillId="0" borderId="39" xfId="50" applyFont="1" applyBorder="1" applyAlignment="1">
      <alignment horizontal="center" vertical="center"/>
    </xf>
    <xf numFmtId="0" fontId="34" fillId="0" borderId="40" xfId="50" applyFont="1" applyBorder="1" applyAlignment="1">
      <alignment horizontal="center" vertical="center"/>
    </xf>
    <xf numFmtId="0" fontId="34" fillId="0" borderId="18" xfId="50" applyFont="1" applyBorder="1" applyAlignment="1">
      <alignment horizontal="center" vertical="center"/>
    </xf>
    <xf numFmtId="0" fontId="34" fillId="0" borderId="35" xfId="50" applyFont="1" applyBorder="1" applyAlignment="1">
      <alignment horizontal="center" vertical="center"/>
    </xf>
    <xf numFmtId="1" fontId="27" fillId="24" borderId="34" xfId="42" applyNumberFormat="1" applyFont="1" applyFill="1" applyBorder="1" applyAlignment="1" applyProtection="1">
      <alignment horizontal="center" vertical="center"/>
    </xf>
    <xf numFmtId="1" fontId="27" fillId="24" borderId="145" xfId="42" applyNumberFormat="1" applyFont="1" applyFill="1" applyBorder="1" applyAlignment="1" applyProtection="1">
      <alignment horizontal="center" vertical="center"/>
    </xf>
    <xf numFmtId="0" fontId="36" fillId="24" borderId="139" xfId="42" applyFont="1" applyFill="1" applyBorder="1" applyAlignment="1">
      <alignment horizontal="center" vertical="center"/>
    </xf>
    <xf numFmtId="0" fontId="36" fillId="24" borderId="193" xfId="42" applyFont="1" applyFill="1" applyBorder="1" applyAlignment="1">
      <alignment horizontal="center" vertical="center"/>
    </xf>
    <xf numFmtId="0" fontId="30" fillId="24" borderId="140" xfId="42" applyFont="1" applyFill="1" applyBorder="1" applyAlignment="1" applyProtection="1">
      <alignment horizontal="center" textRotation="90"/>
    </xf>
    <xf numFmtId="0" fontId="13" fillId="24" borderId="176" xfId="50" applyFont="1" applyFill="1" applyBorder="1" applyAlignment="1" applyProtection="1">
      <alignment horizontal="center"/>
    </xf>
    <xf numFmtId="0" fontId="27" fillId="24" borderId="166" xfId="42" applyFont="1" applyFill="1" applyBorder="1" applyAlignment="1" applyProtection="1">
      <alignment horizontal="center" vertical="center" textRotation="90"/>
    </xf>
    <xf numFmtId="0" fontId="27" fillId="24" borderId="169" xfId="42" applyFont="1" applyFill="1" applyBorder="1" applyAlignment="1" applyProtection="1">
      <alignment horizontal="center" vertical="center" textRotation="90"/>
    </xf>
    <xf numFmtId="0" fontId="27" fillId="24" borderId="173" xfId="42" applyFont="1" applyFill="1" applyBorder="1" applyAlignment="1" applyProtection="1">
      <alignment horizontal="center" vertical="center" textRotation="90"/>
    </xf>
    <xf numFmtId="0" fontId="28" fillId="24" borderId="167" xfId="42" applyFont="1" applyFill="1" applyBorder="1" applyAlignment="1" applyProtection="1">
      <alignment horizontal="center" vertical="center" textRotation="90"/>
    </xf>
    <xf numFmtId="0" fontId="28" fillId="24" borderId="170" xfId="42" applyFont="1" applyFill="1" applyBorder="1" applyAlignment="1" applyProtection="1">
      <alignment horizontal="center" vertical="center" textRotation="90"/>
    </xf>
    <xf numFmtId="0" fontId="28" fillId="24" borderId="174" xfId="42" applyFont="1" applyFill="1" applyBorder="1" applyAlignment="1" applyProtection="1">
      <alignment horizontal="center" vertical="center" textRotation="90"/>
    </xf>
    <xf numFmtId="0" fontId="29" fillId="24" borderId="181" xfId="42" applyFont="1" applyFill="1" applyBorder="1" applyAlignment="1" applyProtection="1">
      <alignment horizontal="center" vertical="center"/>
    </xf>
    <xf numFmtId="0" fontId="29" fillId="24" borderId="55" xfId="42" applyFont="1" applyFill="1" applyBorder="1" applyAlignment="1" applyProtection="1">
      <alignment horizontal="center" vertical="center"/>
    </xf>
    <xf numFmtId="0" fontId="30" fillId="40" borderId="88" xfId="41" applyFont="1" applyFill="1" applyBorder="1" applyAlignment="1">
      <alignment horizontal="center" vertical="center" wrapText="1"/>
    </xf>
    <xf numFmtId="0" fontId="30" fillId="40" borderId="88" xfId="0" applyFont="1" applyFill="1" applyBorder="1" applyAlignment="1">
      <alignment vertical="center"/>
    </xf>
    <xf numFmtId="0" fontId="30" fillId="40" borderId="88" xfId="0" applyFont="1" applyFill="1" applyBorder="1" applyAlignment="1">
      <alignment horizontal="center" vertical="center" wrapText="1"/>
    </xf>
    <xf numFmtId="0" fontId="29" fillId="24" borderId="39" xfId="42" applyFont="1" applyFill="1" applyBorder="1" applyAlignment="1" applyProtection="1">
      <alignment horizontal="center" vertical="center"/>
    </xf>
    <xf numFmtId="0" fontId="29" fillId="24" borderId="0" xfId="42" applyFont="1" applyFill="1" applyBorder="1" applyAlignment="1" applyProtection="1">
      <alignment horizontal="center" vertical="center"/>
    </xf>
    <xf numFmtId="0" fontId="13" fillId="24" borderId="218" xfId="50" applyFont="1" applyFill="1" applyBorder="1" applyAlignment="1" applyProtection="1">
      <alignment horizontal="center" vertical="center"/>
    </xf>
    <xf numFmtId="0" fontId="13" fillId="34" borderId="270" xfId="0" applyFont="1" applyFill="1" applyBorder="1" applyAlignment="1">
      <alignment vertical="center" wrapText="1"/>
    </xf>
    <xf numFmtId="0" fontId="13" fillId="34" borderId="270" xfId="0" applyFont="1" applyFill="1" applyBorder="1" applyAlignment="1">
      <alignment vertical="top" wrapText="1"/>
    </xf>
    <xf numFmtId="0" fontId="30" fillId="0" borderId="270" xfId="47" applyFont="1" applyBorder="1" applyAlignment="1" applyProtection="1">
      <alignment horizontal="center" vertical="center"/>
      <protection locked="0"/>
    </xf>
    <xf numFmtId="0" fontId="30" fillId="0" borderId="270" xfId="47" applyFont="1" applyFill="1" applyBorder="1" applyAlignment="1" applyProtection="1">
      <alignment horizontal="center" vertical="center"/>
    </xf>
    <xf numFmtId="0" fontId="30" fillId="0" borderId="270" xfId="47" applyFont="1" applyFill="1" applyBorder="1" applyAlignment="1">
      <alignment horizontal="center" vertical="center"/>
    </xf>
    <xf numFmtId="0" fontId="30" fillId="38" borderId="34" xfId="41" applyFont="1" applyFill="1" applyBorder="1" applyAlignment="1" applyProtection="1">
      <alignment horizontal="center" vertical="center"/>
      <protection locked="0"/>
    </xf>
    <xf numFmtId="0" fontId="30" fillId="38" borderId="12" xfId="0" applyFont="1" applyFill="1" applyBorder="1" applyAlignment="1" applyProtection="1">
      <alignment vertical="center" shrinkToFit="1"/>
      <protection locked="0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 3" xfId="50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9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KE\AZ%20EL&#336;TERJESZT&#201;SEK\El&#337;terjeszt&#233;s_%20Tanterv\K&#201;SZ%20TANTERVEK\ALAP\B&#369;n&#252;gyi%20igazgat&#225;si%20alap\B&#369;n&#252;gyi%20igazgat&#225;si%20TAN&#211;RA_KREDIT%20&#233;s%20VIZSGATERV_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ŰIGSZAK"/>
      <sheetName val="Bünűgyi nyomozó"/>
      <sheetName val="GV"/>
      <sheetName val="hírszerző"/>
      <sheetName val="info"/>
      <sheetName val="pü"/>
      <sheetName val="Előtanulmányi rend"/>
    </sheetNames>
    <sheetDataSet>
      <sheetData sheetId="0">
        <row r="23">
          <cell r="A23" t="str">
            <v>ÁAÖKTB10</v>
          </cell>
        </row>
        <row r="27">
          <cell r="A27" t="str">
            <v>HNBTTB03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246"/>
  <sheetViews>
    <sheetView tabSelected="1" topLeftCell="A25" zoomScale="80" zoomScaleNormal="80" workbookViewId="0">
      <selection activeCell="C50" sqref="C50:C51"/>
    </sheetView>
  </sheetViews>
  <sheetFormatPr defaultRowHeight="12.75" x14ac:dyDescent="0.2"/>
  <cols>
    <col min="1" max="1" width="13.83203125" style="1" bestFit="1" customWidth="1"/>
    <col min="2" max="2" width="9.33203125" style="1"/>
    <col min="3" max="3" width="72.1640625" style="1" bestFit="1" customWidth="1"/>
    <col min="4" max="31" width="9.33203125" style="1" customWidth="1"/>
    <col min="32" max="32" width="65.83203125" style="1" customWidth="1"/>
    <col min="33" max="33" width="39" style="1" bestFit="1" customWidth="1"/>
    <col min="34" max="16384" width="9.33203125" style="1"/>
  </cols>
  <sheetData>
    <row r="1" spans="1:33" ht="23.25" x14ac:dyDescent="0.2">
      <c r="A1" s="804" t="s">
        <v>17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</row>
    <row r="2" spans="1:33" ht="23.25" x14ac:dyDescent="0.2">
      <c r="A2" s="805" t="s">
        <v>121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</row>
    <row r="3" spans="1:33" ht="23.25" x14ac:dyDescent="0.2">
      <c r="A3" s="805" t="s">
        <v>804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</row>
    <row r="4" spans="1:33" ht="24" thickBot="1" x14ac:dyDescent="0.25">
      <c r="A4" s="804" t="s">
        <v>363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</row>
    <row r="5" spans="1:33" ht="14.25" thickTop="1" thickBot="1" x14ac:dyDescent="0.25">
      <c r="A5" s="806" t="s">
        <v>14</v>
      </c>
      <c r="B5" s="807" t="s">
        <v>15</v>
      </c>
      <c r="C5" s="808" t="s">
        <v>16</v>
      </c>
      <c r="D5" s="170"/>
      <c r="E5" s="170"/>
      <c r="F5" s="170"/>
      <c r="G5" s="170"/>
      <c r="H5" s="170"/>
      <c r="I5" s="170"/>
      <c r="J5" s="170"/>
      <c r="K5" s="170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09"/>
      <c r="AA5" s="809"/>
      <c r="AB5" s="810"/>
      <c r="AC5" s="810"/>
      <c r="AD5" s="810"/>
      <c r="AE5" s="810"/>
      <c r="AF5" s="800" t="s">
        <v>453</v>
      </c>
      <c r="AG5" s="802" t="s">
        <v>454</v>
      </c>
    </row>
    <row r="6" spans="1:33" ht="14.25" thickTop="1" thickBot="1" x14ac:dyDescent="0.25">
      <c r="A6" s="806"/>
      <c r="B6" s="807"/>
      <c r="C6" s="808"/>
      <c r="D6" s="799" t="s">
        <v>2</v>
      </c>
      <c r="E6" s="799"/>
      <c r="F6" s="799"/>
      <c r="G6" s="799"/>
      <c r="H6" s="798" t="s">
        <v>3</v>
      </c>
      <c r="I6" s="798"/>
      <c r="J6" s="798"/>
      <c r="K6" s="798"/>
      <c r="L6" s="799" t="s">
        <v>4</v>
      </c>
      <c r="M6" s="799"/>
      <c r="N6" s="799"/>
      <c r="O6" s="799"/>
      <c r="P6" s="798" t="s">
        <v>5</v>
      </c>
      <c r="Q6" s="798"/>
      <c r="R6" s="798"/>
      <c r="S6" s="798"/>
      <c r="T6" s="799" t="s">
        <v>6</v>
      </c>
      <c r="U6" s="799"/>
      <c r="V6" s="799"/>
      <c r="W6" s="799"/>
      <c r="X6" s="811" t="s">
        <v>7</v>
      </c>
      <c r="Y6" s="811"/>
      <c r="Z6" s="811"/>
      <c r="AA6" s="811"/>
      <c r="AB6" s="810"/>
      <c r="AC6" s="810"/>
      <c r="AD6" s="810"/>
      <c r="AE6" s="810"/>
      <c r="AF6" s="801"/>
      <c r="AG6" s="803"/>
    </row>
    <row r="7" spans="1:33" ht="14.25" thickTop="1" thickBot="1" x14ac:dyDescent="0.25">
      <c r="A7" s="806"/>
      <c r="B7" s="807"/>
      <c r="C7" s="808"/>
      <c r="D7" s="171"/>
      <c r="E7" s="172"/>
      <c r="F7" s="793" t="s">
        <v>13</v>
      </c>
      <c r="G7" s="792" t="s">
        <v>234</v>
      </c>
      <c r="H7" s="171"/>
      <c r="I7" s="172"/>
      <c r="J7" s="793" t="s">
        <v>13</v>
      </c>
      <c r="K7" s="796" t="s">
        <v>235</v>
      </c>
      <c r="L7" s="171"/>
      <c r="M7" s="172"/>
      <c r="N7" s="793" t="s">
        <v>13</v>
      </c>
      <c r="O7" s="796" t="s">
        <v>235</v>
      </c>
      <c r="P7" s="171"/>
      <c r="Q7" s="172"/>
      <c r="R7" s="793" t="s">
        <v>13</v>
      </c>
      <c r="S7" s="792" t="s">
        <v>235</v>
      </c>
      <c r="T7" s="171"/>
      <c r="U7" s="172"/>
      <c r="V7" s="793" t="s">
        <v>13</v>
      </c>
      <c r="W7" s="792" t="s">
        <v>235</v>
      </c>
      <c r="X7" s="171"/>
      <c r="Y7" s="172"/>
      <c r="Z7" s="793" t="s">
        <v>13</v>
      </c>
      <c r="AA7" s="792" t="s">
        <v>235</v>
      </c>
      <c r="AB7" s="171"/>
      <c r="AC7" s="172"/>
      <c r="AD7" s="793" t="s">
        <v>13</v>
      </c>
      <c r="AE7" s="794" t="s">
        <v>236</v>
      </c>
      <c r="AF7" s="801"/>
      <c r="AG7" s="803"/>
    </row>
    <row r="8" spans="1:33" ht="65.25" customHeight="1" thickTop="1" thickBot="1" x14ac:dyDescent="0.25">
      <c r="A8" s="806"/>
      <c r="B8" s="807"/>
      <c r="C8" s="808"/>
      <c r="D8" s="173" t="s">
        <v>29</v>
      </c>
      <c r="E8" s="173" t="s">
        <v>29</v>
      </c>
      <c r="F8" s="793"/>
      <c r="G8" s="792"/>
      <c r="H8" s="173" t="s">
        <v>29</v>
      </c>
      <c r="I8" s="173" t="s">
        <v>29</v>
      </c>
      <c r="J8" s="793"/>
      <c r="K8" s="797"/>
      <c r="L8" s="173" t="s">
        <v>29</v>
      </c>
      <c r="M8" s="173" t="s">
        <v>29</v>
      </c>
      <c r="N8" s="793"/>
      <c r="O8" s="797"/>
      <c r="P8" s="173" t="s">
        <v>29</v>
      </c>
      <c r="Q8" s="173" t="s">
        <v>29</v>
      </c>
      <c r="R8" s="793"/>
      <c r="S8" s="792"/>
      <c r="T8" s="173" t="s">
        <v>29</v>
      </c>
      <c r="U8" s="173" t="s">
        <v>29</v>
      </c>
      <c r="V8" s="793"/>
      <c r="W8" s="792"/>
      <c r="X8" s="173" t="s">
        <v>29</v>
      </c>
      <c r="Y8" s="173" t="s">
        <v>29</v>
      </c>
      <c r="Z8" s="793"/>
      <c r="AA8" s="792"/>
      <c r="AB8" s="173" t="s">
        <v>29</v>
      </c>
      <c r="AC8" s="173" t="s">
        <v>29</v>
      </c>
      <c r="AD8" s="793"/>
      <c r="AE8" s="794"/>
      <c r="AF8" s="801"/>
      <c r="AG8" s="803"/>
    </row>
    <row r="9" spans="1:33" ht="18" x14ac:dyDescent="0.25">
      <c r="A9" s="2"/>
      <c r="B9" s="3"/>
      <c r="C9" s="341" t="s">
        <v>237</v>
      </c>
      <c r="D9" s="4"/>
      <c r="E9" s="4"/>
      <c r="F9" s="4"/>
      <c r="G9" s="4"/>
      <c r="H9" s="4"/>
      <c r="I9" s="4"/>
      <c r="J9" s="4"/>
      <c r="K9" s="4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5"/>
      <c r="AC9" s="5"/>
      <c r="AD9" s="5"/>
      <c r="AE9" s="6"/>
    </row>
    <row r="10" spans="1:33" x14ac:dyDescent="0.2">
      <c r="A10" s="63" t="s">
        <v>122</v>
      </c>
      <c r="B10" s="64" t="s">
        <v>1</v>
      </c>
      <c r="C10" s="65" t="s">
        <v>123</v>
      </c>
      <c r="D10" s="93">
        <v>18</v>
      </c>
      <c r="E10" s="94"/>
      <c r="F10" s="95">
        <v>2</v>
      </c>
      <c r="G10" s="96" t="s">
        <v>238</v>
      </c>
      <c r="H10" s="97"/>
      <c r="I10" s="98"/>
      <c r="J10" s="99"/>
      <c r="K10" s="100"/>
      <c r="L10" s="98"/>
      <c r="M10" s="98"/>
      <c r="N10" s="99"/>
      <c r="O10" s="101"/>
      <c r="P10" s="102"/>
      <c r="Q10" s="98"/>
      <c r="R10" s="99"/>
      <c r="S10" s="100"/>
      <c r="T10" s="98"/>
      <c r="U10" s="98"/>
      <c r="V10" s="99"/>
      <c r="W10" s="103"/>
      <c r="X10" s="97"/>
      <c r="Y10" s="98"/>
      <c r="Z10" s="99"/>
      <c r="AA10" s="100"/>
      <c r="AB10" s="98">
        <f>SUM(D10,H10,L10,P10,T10,X10)</f>
        <v>18</v>
      </c>
      <c r="AC10" s="98">
        <f>SUM(E10,I10,M10,Q10,U10,Y10)</f>
        <v>0</v>
      </c>
      <c r="AD10" s="104">
        <f>SUM(F10,J10,N10,R10,V10,Z10)</f>
        <v>2</v>
      </c>
      <c r="AE10" s="105">
        <f>SUM(AB10,AC10)</f>
        <v>18</v>
      </c>
      <c r="AF10" s="12" t="s">
        <v>455</v>
      </c>
      <c r="AG10" s="13" t="s">
        <v>456</v>
      </c>
    </row>
    <row r="11" spans="1:33" x14ac:dyDescent="0.2">
      <c r="A11" s="63" t="s">
        <v>98</v>
      </c>
      <c r="B11" s="64" t="s">
        <v>1</v>
      </c>
      <c r="C11" s="65" t="s">
        <v>99</v>
      </c>
      <c r="D11" s="93"/>
      <c r="E11" s="94">
        <v>16</v>
      </c>
      <c r="F11" s="95">
        <v>2</v>
      </c>
      <c r="G11" s="96" t="s">
        <v>239</v>
      </c>
      <c r="H11" s="97"/>
      <c r="I11" s="98"/>
      <c r="J11" s="99"/>
      <c r="K11" s="100"/>
      <c r="L11" s="98"/>
      <c r="M11" s="98"/>
      <c r="N11" s="99"/>
      <c r="O11" s="101"/>
      <c r="P11" s="102"/>
      <c r="Q11" s="98"/>
      <c r="R11" s="99"/>
      <c r="S11" s="100"/>
      <c r="T11" s="98"/>
      <c r="U11" s="98"/>
      <c r="V11" s="99"/>
      <c r="W11" s="103"/>
      <c r="X11" s="97"/>
      <c r="Y11" s="98"/>
      <c r="Z11" s="99"/>
      <c r="AA11" s="100"/>
      <c r="AB11" s="98">
        <f t="shared" ref="AB11:AB73" si="0">SUM(D11,H11,L11,P11,T11,X11)</f>
        <v>0</v>
      </c>
      <c r="AC11" s="98">
        <f t="shared" ref="AC11:AC73" si="1">SUM(E11,I11,M11,Q11,U11,Y11)</f>
        <v>16</v>
      </c>
      <c r="AD11" s="104">
        <f t="shared" ref="AD11:AD73" si="2">SUM(F11,J11,N11,R11,V11,Z11)</f>
        <v>2</v>
      </c>
      <c r="AE11" s="105">
        <f t="shared" ref="AE11:AE73" si="3">SUM(AB11,AC11)</f>
        <v>16</v>
      </c>
      <c r="AF11" s="12" t="s">
        <v>455</v>
      </c>
      <c r="AG11" s="13" t="s">
        <v>457</v>
      </c>
    </row>
    <row r="12" spans="1:33" x14ac:dyDescent="0.2">
      <c r="A12" s="63" t="s">
        <v>77</v>
      </c>
      <c r="B12" s="64" t="s">
        <v>1</v>
      </c>
      <c r="C12" s="65" t="s">
        <v>78</v>
      </c>
      <c r="D12" s="93"/>
      <c r="E12" s="94">
        <v>16</v>
      </c>
      <c r="F12" s="95">
        <v>2</v>
      </c>
      <c r="G12" s="96" t="s">
        <v>239</v>
      </c>
      <c r="H12" s="97"/>
      <c r="I12" s="98"/>
      <c r="J12" s="99"/>
      <c r="K12" s="100"/>
      <c r="L12" s="98"/>
      <c r="M12" s="98"/>
      <c r="N12" s="99"/>
      <c r="O12" s="101"/>
      <c r="P12" s="102"/>
      <c r="Q12" s="98"/>
      <c r="R12" s="99"/>
      <c r="S12" s="100"/>
      <c r="T12" s="98"/>
      <c r="U12" s="98"/>
      <c r="V12" s="99"/>
      <c r="W12" s="103"/>
      <c r="X12" s="97"/>
      <c r="Y12" s="98"/>
      <c r="Z12" s="99"/>
      <c r="AA12" s="100"/>
      <c r="AB12" s="98">
        <f t="shared" si="0"/>
        <v>0</v>
      </c>
      <c r="AC12" s="98">
        <f t="shared" si="1"/>
        <v>16</v>
      </c>
      <c r="AD12" s="104">
        <f t="shared" si="2"/>
        <v>2</v>
      </c>
      <c r="AE12" s="105">
        <f t="shared" si="3"/>
        <v>16</v>
      </c>
      <c r="AF12" s="12" t="s">
        <v>458</v>
      </c>
      <c r="AG12" s="13" t="s">
        <v>459</v>
      </c>
    </row>
    <row r="13" spans="1:33" x14ac:dyDescent="0.2">
      <c r="A13" s="66" t="s">
        <v>124</v>
      </c>
      <c r="B13" s="67" t="s">
        <v>1</v>
      </c>
      <c r="C13" s="68" t="s">
        <v>125</v>
      </c>
      <c r="D13" s="93">
        <v>10</v>
      </c>
      <c r="E13" s="94"/>
      <c r="F13" s="106">
        <v>2</v>
      </c>
      <c r="G13" s="107" t="s">
        <v>238</v>
      </c>
      <c r="H13" s="97"/>
      <c r="I13" s="98"/>
      <c r="J13" s="99"/>
      <c r="K13" s="100"/>
      <c r="L13" s="98"/>
      <c r="M13" s="98"/>
      <c r="N13" s="99"/>
      <c r="O13" s="101"/>
      <c r="P13" s="102"/>
      <c r="Q13" s="98"/>
      <c r="R13" s="99"/>
      <c r="S13" s="100"/>
      <c r="T13" s="98"/>
      <c r="U13" s="98"/>
      <c r="V13" s="99"/>
      <c r="W13" s="103"/>
      <c r="X13" s="97"/>
      <c r="Y13" s="98"/>
      <c r="Z13" s="99"/>
      <c r="AA13" s="100"/>
      <c r="AB13" s="98">
        <f t="shared" si="0"/>
        <v>10</v>
      </c>
      <c r="AC13" s="98">
        <f t="shared" si="1"/>
        <v>0</v>
      </c>
      <c r="AD13" s="104">
        <f t="shared" si="2"/>
        <v>2</v>
      </c>
      <c r="AE13" s="105">
        <f t="shared" si="3"/>
        <v>10</v>
      </c>
      <c r="AF13" s="13" t="s">
        <v>466</v>
      </c>
      <c r="AG13" s="13" t="s">
        <v>467</v>
      </c>
    </row>
    <row r="14" spans="1:33" x14ac:dyDescent="0.2">
      <c r="A14" s="63" t="s">
        <v>126</v>
      </c>
      <c r="B14" s="64" t="s">
        <v>1</v>
      </c>
      <c r="C14" s="65" t="s">
        <v>127</v>
      </c>
      <c r="D14" s="93">
        <v>12</v>
      </c>
      <c r="E14" s="94">
        <v>4</v>
      </c>
      <c r="F14" s="95">
        <v>2</v>
      </c>
      <c r="G14" s="107" t="s">
        <v>1</v>
      </c>
      <c r="H14" s="97"/>
      <c r="I14" s="98"/>
      <c r="J14" s="99"/>
      <c r="K14" s="100"/>
      <c r="L14" s="98"/>
      <c r="M14" s="98"/>
      <c r="N14" s="99"/>
      <c r="O14" s="101"/>
      <c r="P14" s="102"/>
      <c r="Q14" s="98"/>
      <c r="R14" s="99"/>
      <c r="S14" s="100"/>
      <c r="T14" s="98"/>
      <c r="U14" s="98"/>
      <c r="V14" s="99"/>
      <c r="W14" s="103"/>
      <c r="X14" s="97"/>
      <c r="Y14" s="98"/>
      <c r="Z14" s="99"/>
      <c r="AA14" s="100"/>
      <c r="AB14" s="98">
        <f t="shared" si="0"/>
        <v>12</v>
      </c>
      <c r="AC14" s="98">
        <f t="shared" si="1"/>
        <v>4</v>
      </c>
      <c r="AD14" s="104">
        <f t="shared" si="2"/>
        <v>2</v>
      </c>
      <c r="AE14" s="105">
        <f t="shared" si="3"/>
        <v>16</v>
      </c>
      <c r="AF14" s="12" t="s">
        <v>794</v>
      </c>
      <c r="AG14" s="13" t="s">
        <v>592</v>
      </c>
    </row>
    <row r="15" spans="1:33" x14ac:dyDescent="0.2">
      <c r="A15" s="69" t="s">
        <v>655</v>
      </c>
      <c r="B15" s="64" t="s">
        <v>1</v>
      </c>
      <c r="C15" s="65" t="s">
        <v>656</v>
      </c>
      <c r="D15" s="93"/>
      <c r="E15" s="94">
        <v>24</v>
      </c>
      <c r="F15" s="106">
        <v>4</v>
      </c>
      <c r="G15" s="107" t="s">
        <v>238</v>
      </c>
      <c r="H15" s="97"/>
      <c r="I15" s="98"/>
      <c r="J15" s="99"/>
      <c r="K15" s="100"/>
      <c r="L15" s="98"/>
      <c r="M15" s="98"/>
      <c r="N15" s="99"/>
      <c r="O15" s="101"/>
      <c r="P15" s="102"/>
      <c r="Q15" s="98"/>
      <c r="R15" s="99"/>
      <c r="S15" s="100"/>
      <c r="T15" s="98"/>
      <c r="U15" s="98"/>
      <c r="V15" s="99"/>
      <c r="W15" s="101"/>
      <c r="X15" s="102"/>
      <c r="Y15" s="98"/>
      <c r="Z15" s="99"/>
      <c r="AA15" s="100"/>
      <c r="AB15" s="98">
        <f t="shared" si="0"/>
        <v>0</v>
      </c>
      <c r="AC15" s="98">
        <f t="shared" si="1"/>
        <v>24</v>
      </c>
      <c r="AD15" s="104">
        <f t="shared" si="2"/>
        <v>4</v>
      </c>
      <c r="AE15" s="105">
        <f t="shared" si="3"/>
        <v>24</v>
      </c>
      <c r="AF15" s="12" t="s">
        <v>461</v>
      </c>
      <c r="AG15" s="13" t="s">
        <v>462</v>
      </c>
    </row>
    <row r="16" spans="1:33" x14ac:dyDescent="0.2">
      <c r="A16" s="63" t="s">
        <v>240</v>
      </c>
      <c r="B16" s="64" t="s">
        <v>1</v>
      </c>
      <c r="C16" s="65" t="s">
        <v>89</v>
      </c>
      <c r="D16" s="93"/>
      <c r="E16" s="94">
        <v>14</v>
      </c>
      <c r="F16" s="106">
        <v>2</v>
      </c>
      <c r="G16" s="108" t="s">
        <v>239</v>
      </c>
      <c r="H16" s="102"/>
      <c r="I16" s="98"/>
      <c r="J16" s="99"/>
      <c r="K16" s="100"/>
      <c r="L16" s="98"/>
      <c r="M16" s="98"/>
      <c r="N16" s="99"/>
      <c r="O16" s="101"/>
      <c r="P16" s="102"/>
      <c r="Q16" s="98"/>
      <c r="R16" s="99"/>
      <c r="S16" s="100"/>
      <c r="T16" s="98"/>
      <c r="U16" s="98"/>
      <c r="V16" s="99"/>
      <c r="W16" s="103"/>
      <c r="X16" s="97"/>
      <c r="Y16" s="98"/>
      <c r="Z16" s="99"/>
      <c r="AA16" s="100"/>
      <c r="AB16" s="98">
        <f t="shared" si="0"/>
        <v>0</v>
      </c>
      <c r="AC16" s="98">
        <f t="shared" si="1"/>
        <v>14</v>
      </c>
      <c r="AD16" s="104">
        <f t="shared" si="2"/>
        <v>2</v>
      </c>
      <c r="AE16" s="105">
        <f t="shared" si="3"/>
        <v>14</v>
      </c>
      <c r="AF16" s="12" t="s">
        <v>455</v>
      </c>
      <c r="AG16" s="13" t="s">
        <v>463</v>
      </c>
    </row>
    <row r="17" spans="1:33" x14ac:dyDescent="0.2">
      <c r="A17" s="63" t="s">
        <v>75</v>
      </c>
      <c r="B17" s="64" t="s">
        <v>1</v>
      </c>
      <c r="C17" s="65" t="s">
        <v>76</v>
      </c>
      <c r="D17" s="93"/>
      <c r="E17" s="94">
        <v>12</v>
      </c>
      <c r="F17" s="106">
        <v>2</v>
      </c>
      <c r="G17" s="109" t="s">
        <v>239</v>
      </c>
      <c r="H17" s="102"/>
      <c r="I17" s="98"/>
      <c r="J17" s="99"/>
      <c r="K17" s="100"/>
      <c r="L17" s="98"/>
      <c r="M17" s="98"/>
      <c r="N17" s="99"/>
      <c r="O17" s="101"/>
      <c r="P17" s="102"/>
      <c r="Q17" s="98"/>
      <c r="R17" s="99"/>
      <c r="S17" s="100"/>
      <c r="T17" s="98"/>
      <c r="U17" s="98"/>
      <c r="V17" s="99"/>
      <c r="W17" s="103"/>
      <c r="X17" s="97"/>
      <c r="Y17" s="98"/>
      <c r="Z17" s="99"/>
      <c r="AA17" s="100"/>
      <c r="AB17" s="98">
        <f t="shared" si="0"/>
        <v>0</v>
      </c>
      <c r="AC17" s="98">
        <f t="shared" si="1"/>
        <v>12</v>
      </c>
      <c r="AD17" s="104">
        <f t="shared" si="2"/>
        <v>2</v>
      </c>
      <c r="AE17" s="105">
        <f t="shared" si="3"/>
        <v>12</v>
      </c>
      <c r="AF17" s="12" t="s">
        <v>458</v>
      </c>
      <c r="AG17" s="13" t="s">
        <v>459</v>
      </c>
    </row>
    <row r="18" spans="1:33" x14ac:dyDescent="0.2">
      <c r="A18" s="63" t="s">
        <v>241</v>
      </c>
      <c r="B18" s="64" t="s">
        <v>1</v>
      </c>
      <c r="C18" s="65" t="s">
        <v>242</v>
      </c>
      <c r="D18" s="98">
        <v>8</v>
      </c>
      <c r="E18" s="98">
        <v>4</v>
      </c>
      <c r="F18" s="99">
        <v>2</v>
      </c>
      <c r="G18" s="103" t="s">
        <v>238</v>
      </c>
      <c r="H18" s="97"/>
      <c r="I18" s="98"/>
      <c r="J18" s="99"/>
      <c r="K18" s="100"/>
      <c r="L18" s="98"/>
      <c r="M18" s="98"/>
      <c r="N18" s="99"/>
      <c r="O18" s="101"/>
      <c r="P18" s="102"/>
      <c r="Q18" s="98"/>
      <c r="R18" s="99"/>
      <c r="S18" s="100"/>
      <c r="T18" s="98"/>
      <c r="U18" s="98"/>
      <c r="V18" s="99"/>
      <c r="W18" s="103"/>
      <c r="X18" s="97"/>
      <c r="Y18" s="98"/>
      <c r="Z18" s="99"/>
      <c r="AA18" s="100"/>
      <c r="AB18" s="98">
        <f t="shared" si="0"/>
        <v>8</v>
      </c>
      <c r="AC18" s="98">
        <f t="shared" si="1"/>
        <v>4</v>
      </c>
      <c r="AD18" s="104">
        <f t="shared" si="2"/>
        <v>2</v>
      </c>
      <c r="AE18" s="105">
        <f t="shared" si="3"/>
        <v>12</v>
      </c>
      <c r="AF18" s="12" t="s">
        <v>794</v>
      </c>
      <c r="AG18" s="13" t="s">
        <v>456</v>
      </c>
    </row>
    <row r="19" spans="1:33" x14ac:dyDescent="0.2">
      <c r="A19" s="70" t="s">
        <v>69</v>
      </c>
      <c r="B19" s="71" t="s">
        <v>1</v>
      </c>
      <c r="C19" s="72" t="s">
        <v>70</v>
      </c>
      <c r="D19" s="98"/>
      <c r="E19" s="98">
        <v>12</v>
      </c>
      <c r="F19" s="99">
        <v>3</v>
      </c>
      <c r="G19" s="101" t="s">
        <v>239</v>
      </c>
      <c r="H19" s="102"/>
      <c r="I19" s="98"/>
      <c r="J19" s="99"/>
      <c r="K19" s="100"/>
      <c r="L19" s="98"/>
      <c r="M19" s="98"/>
      <c r="N19" s="99"/>
      <c r="O19" s="101"/>
      <c r="P19" s="102"/>
      <c r="Q19" s="98"/>
      <c r="R19" s="99"/>
      <c r="S19" s="100"/>
      <c r="T19" s="98"/>
      <c r="U19" s="98"/>
      <c r="V19" s="99"/>
      <c r="W19" s="103"/>
      <c r="X19" s="97"/>
      <c r="Y19" s="98"/>
      <c r="Z19" s="99"/>
      <c r="AA19" s="100"/>
      <c r="AB19" s="98">
        <f t="shared" si="0"/>
        <v>0</v>
      </c>
      <c r="AC19" s="98">
        <f t="shared" si="1"/>
        <v>12</v>
      </c>
      <c r="AD19" s="104">
        <f t="shared" si="2"/>
        <v>3</v>
      </c>
      <c r="AE19" s="105">
        <f t="shared" si="3"/>
        <v>12</v>
      </c>
      <c r="AF19" s="12" t="s">
        <v>781</v>
      </c>
      <c r="AG19" s="13" t="s">
        <v>610</v>
      </c>
    </row>
    <row r="20" spans="1:33" x14ac:dyDescent="0.2">
      <c r="A20" s="63" t="s">
        <v>243</v>
      </c>
      <c r="B20" s="64" t="s">
        <v>1</v>
      </c>
      <c r="C20" s="73" t="s">
        <v>244</v>
      </c>
      <c r="D20" s="98">
        <v>4</v>
      </c>
      <c r="E20" s="98"/>
      <c r="F20" s="110">
        <v>2</v>
      </c>
      <c r="G20" s="111" t="s">
        <v>176</v>
      </c>
      <c r="H20" s="97"/>
      <c r="I20" s="98"/>
      <c r="J20" s="99"/>
      <c r="K20" s="100"/>
      <c r="L20" s="98"/>
      <c r="M20" s="98"/>
      <c r="N20" s="99"/>
      <c r="O20" s="101"/>
      <c r="P20" s="102"/>
      <c r="Q20" s="98"/>
      <c r="R20" s="99"/>
      <c r="S20" s="100"/>
      <c r="T20" s="98"/>
      <c r="U20" s="98"/>
      <c r="V20" s="99"/>
      <c r="W20" s="103"/>
      <c r="X20" s="97"/>
      <c r="Y20" s="98"/>
      <c r="Z20" s="99"/>
      <c r="AA20" s="100"/>
      <c r="AB20" s="98">
        <f t="shared" si="0"/>
        <v>4</v>
      </c>
      <c r="AC20" s="98">
        <f t="shared" si="1"/>
        <v>0</v>
      </c>
      <c r="AD20" s="104">
        <f t="shared" si="2"/>
        <v>2</v>
      </c>
      <c r="AE20" s="105">
        <f t="shared" si="3"/>
        <v>4</v>
      </c>
      <c r="AF20" s="12" t="s">
        <v>464</v>
      </c>
      <c r="AG20" s="13" t="s">
        <v>465</v>
      </c>
    </row>
    <row r="21" spans="1:33" x14ac:dyDescent="0.2">
      <c r="A21" s="74" t="s">
        <v>584</v>
      </c>
      <c r="B21" s="64" t="s">
        <v>1</v>
      </c>
      <c r="C21" s="75" t="s">
        <v>245</v>
      </c>
      <c r="D21" s="112"/>
      <c r="E21" s="112"/>
      <c r="F21" s="113"/>
      <c r="G21" s="114"/>
      <c r="H21" s="115">
        <v>8</v>
      </c>
      <c r="I21" s="112"/>
      <c r="J21" s="113">
        <v>2</v>
      </c>
      <c r="K21" s="116" t="s">
        <v>239</v>
      </c>
      <c r="L21" s="112"/>
      <c r="M21" s="112"/>
      <c r="N21" s="113"/>
      <c r="O21" s="117"/>
      <c r="P21" s="118"/>
      <c r="Q21" s="112"/>
      <c r="R21" s="113"/>
      <c r="S21" s="116"/>
      <c r="T21" s="98"/>
      <c r="U21" s="98"/>
      <c r="V21" s="99"/>
      <c r="W21" s="103"/>
      <c r="X21" s="97"/>
      <c r="Y21" s="98"/>
      <c r="Z21" s="99"/>
      <c r="AA21" s="100"/>
      <c r="AB21" s="98">
        <f t="shared" si="0"/>
        <v>8</v>
      </c>
      <c r="AC21" s="98">
        <f t="shared" si="1"/>
        <v>0</v>
      </c>
      <c r="AD21" s="104">
        <f t="shared" si="2"/>
        <v>2</v>
      </c>
      <c r="AE21" s="105">
        <f t="shared" si="3"/>
        <v>8</v>
      </c>
      <c r="AF21" s="12" t="s">
        <v>593</v>
      </c>
      <c r="AG21" s="14" t="s">
        <v>614</v>
      </c>
    </row>
    <row r="22" spans="1:33" x14ac:dyDescent="0.2">
      <c r="A22" s="74" t="s">
        <v>585</v>
      </c>
      <c r="B22" s="76" t="s">
        <v>1</v>
      </c>
      <c r="C22" s="77" t="s">
        <v>246</v>
      </c>
      <c r="D22" s="112"/>
      <c r="E22" s="112"/>
      <c r="F22" s="119"/>
      <c r="G22" s="114"/>
      <c r="H22" s="120"/>
      <c r="I22" s="112"/>
      <c r="J22" s="119"/>
      <c r="K22" s="116"/>
      <c r="L22" s="112"/>
      <c r="M22" s="112"/>
      <c r="N22" s="119"/>
      <c r="O22" s="117"/>
      <c r="P22" s="118">
        <v>8</v>
      </c>
      <c r="Q22" s="112"/>
      <c r="R22" s="119">
        <v>2</v>
      </c>
      <c r="S22" s="116" t="s">
        <v>239</v>
      </c>
      <c r="T22" s="98"/>
      <c r="U22" s="98"/>
      <c r="V22" s="99"/>
      <c r="W22" s="103"/>
      <c r="X22" s="97"/>
      <c r="Y22" s="98"/>
      <c r="Z22" s="99"/>
      <c r="AA22" s="100"/>
      <c r="AB22" s="98">
        <f t="shared" si="0"/>
        <v>8</v>
      </c>
      <c r="AC22" s="98">
        <f t="shared" si="1"/>
        <v>0</v>
      </c>
      <c r="AD22" s="104">
        <f t="shared" si="2"/>
        <v>2</v>
      </c>
      <c r="AE22" s="105">
        <f t="shared" si="3"/>
        <v>8</v>
      </c>
      <c r="AF22" s="12" t="s">
        <v>594</v>
      </c>
      <c r="AG22" s="13" t="s">
        <v>797</v>
      </c>
    </row>
    <row r="23" spans="1:33" x14ac:dyDescent="0.2">
      <c r="A23" s="74" t="str">
        <f>[1]BŰIGSZAK!$A$23</f>
        <v>ÁAÖKTB10</v>
      </c>
      <c r="B23" s="64" t="s">
        <v>1</v>
      </c>
      <c r="C23" s="77" t="s">
        <v>247</v>
      </c>
      <c r="D23" s="112"/>
      <c r="E23" s="112"/>
      <c r="F23" s="119"/>
      <c r="G23" s="114"/>
      <c r="H23" s="121"/>
      <c r="I23" s="118"/>
      <c r="J23" s="119"/>
      <c r="K23" s="116"/>
      <c r="L23" s="112"/>
      <c r="M23" s="112"/>
      <c r="N23" s="119"/>
      <c r="O23" s="117"/>
      <c r="P23" s="118">
        <v>8</v>
      </c>
      <c r="Q23" s="112"/>
      <c r="R23" s="119">
        <v>2</v>
      </c>
      <c r="S23" s="116" t="s">
        <v>239</v>
      </c>
      <c r="T23" s="98"/>
      <c r="U23" s="98"/>
      <c r="V23" s="99"/>
      <c r="W23" s="103"/>
      <c r="X23" s="122"/>
      <c r="Y23" s="123"/>
      <c r="Z23" s="124"/>
      <c r="AA23" s="125"/>
      <c r="AB23" s="98">
        <f t="shared" si="0"/>
        <v>8</v>
      </c>
      <c r="AC23" s="98">
        <f t="shared" si="1"/>
        <v>0</v>
      </c>
      <c r="AD23" s="104">
        <f t="shared" si="2"/>
        <v>2</v>
      </c>
      <c r="AE23" s="105">
        <f t="shared" si="3"/>
        <v>8</v>
      </c>
      <c r="AF23" s="12" t="s">
        <v>595</v>
      </c>
      <c r="AG23" s="13" t="s">
        <v>468</v>
      </c>
    </row>
    <row r="24" spans="1:33" x14ac:dyDescent="0.2">
      <c r="A24" s="74" t="s">
        <v>586</v>
      </c>
      <c r="B24" s="64" t="s">
        <v>1</v>
      </c>
      <c r="C24" s="78" t="s">
        <v>248</v>
      </c>
      <c r="D24" s="115"/>
      <c r="E24" s="112"/>
      <c r="F24" s="119"/>
      <c r="G24" s="114"/>
      <c r="H24" s="126">
        <v>8</v>
      </c>
      <c r="I24" s="112"/>
      <c r="J24" s="119">
        <v>2</v>
      </c>
      <c r="K24" s="116" t="s">
        <v>1</v>
      </c>
      <c r="L24" s="112"/>
      <c r="M24" s="112"/>
      <c r="N24" s="119"/>
      <c r="O24" s="117"/>
      <c r="P24" s="118"/>
      <c r="Q24" s="112"/>
      <c r="R24" s="119"/>
      <c r="S24" s="116"/>
      <c r="T24" s="98"/>
      <c r="U24" s="98"/>
      <c r="V24" s="99"/>
      <c r="W24" s="101"/>
      <c r="X24" s="102"/>
      <c r="Y24" s="98"/>
      <c r="Z24" s="99"/>
      <c r="AA24" s="100"/>
      <c r="AB24" s="98">
        <f t="shared" si="0"/>
        <v>8</v>
      </c>
      <c r="AC24" s="98">
        <f t="shared" si="1"/>
        <v>0</v>
      </c>
      <c r="AD24" s="104">
        <f t="shared" si="2"/>
        <v>2</v>
      </c>
      <c r="AE24" s="105">
        <f t="shared" si="3"/>
        <v>8</v>
      </c>
      <c r="AF24" s="12" t="s">
        <v>593</v>
      </c>
      <c r="AG24" s="13" t="s">
        <v>469</v>
      </c>
    </row>
    <row r="25" spans="1:33" x14ac:dyDescent="0.2">
      <c r="A25" s="74" t="s">
        <v>587</v>
      </c>
      <c r="B25" s="76" t="s">
        <v>1</v>
      </c>
      <c r="C25" s="78" t="s">
        <v>249</v>
      </c>
      <c r="D25" s="115"/>
      <c r="E25" s="112"/>
      <c r="F25" s="119"/>
      <c r="G25" s="114"/>
      <c r="H25" s="115"/>
      <c r="I25" s="112"/>
      <c r="J25" s="119"/>
      <c r="K25" s="116"/>
      <c r="L25" s="112"/>
      <c r="M25" s="112"/>
      <c r="N25" s="119"/>
      <c r="O25" s="117"/>
      <c r="P25" s="118"/>
      <c r="Q25" s="112"/>
      <c r="R25" s="119"/>
      <c r="S25" s="116"/>
      <c r="T25" s="127">
        <v>8</v>
      </c>
      <c r="U25" s="123"/>
      <c r="V25" s="128">
        <v>2</v>
      </c>
      <c r="W25" s="129" t="s">
        <v>239</v>
      </c>
      <c r="X25" s="97"/>
      <c r="Y25" s="98"/>
      <c r="Z25" s="99"/>
      <c r="AA25" s="100"/>
      <c r="AB25" s="98">
        <f t="shared" si="0"/>
        <v>8</v>
      </c>
      <c r="AC25" s="98">
        <f t="shared" si="1"/>
        <v>0</v>
      </c>
      <c r="AD25" s="104">
        <f t="shared" si="2"/>
        <v>2</v>
      </c>
      <c r="AE25" s="105">
        <f t="shared" si="3"/>
        <v>8</v>
      </c>
      <c r="AF25" s="12" t="s">
        <v>596</v>
      </c>
      <c r="AG25" s="13" t="s">
        <v>798</v>
      </c>
    </row>
    <row r="26" spans="1:33" x14ac:dyDescent="0.2">
      <c r="A26" s="74" t="s">
        <v>588</v>
      </c>
      <c r="B26" s="64" t="s">
        <v>1</v>
      </c>
      <c r="C26" s="79" t="s">
        <v>250</v>
      </c>
      <c r="D26" s="118"/>
      <c r="E26" s="112"/>
      <c r="F26" s="119"/>
      <c r="G26" s="114"/>
      <c r="H26" s="115"/>
      <c r="I26" s="112"/>
      <c r="J26" s="119"/>
      <c r="K26" s="116"/>
      <c r="L26" s="112">
        <v>8</v>
      </c>
      <c r="M26" s="112"/>
      <c r="N26" s="119">
        <v>2</v>
      </c>
      <c r="O26" s="117" t="s">
        <v>1</v>
      </c>
      <c r="P26" s="118"/>
      <c r="Q26" s="112"/>
      <c r="R26" s="119"/>
      <c r="S26" s="116"/>
      <c r="T26" s="98"/>
      <c r="U26" s="98"/>
      <c r="V26" s="99"/>
      <c r="W26" s="103"/>
      <c r="X26" s="97"/>
      <c r="Y26" s="98"/>
      <c r="Z26" s="99"/>
      <c r="AA26" s="100"/>
      <c r="AB26" s="98">
        <f t="shared" si="0"/>
        <v>8</v>
      </c>
      <c r="AC26" s="98">
        <f t="shared" si="1"/>
        <v>0</v>
      </c>
      <c r="AD26" s="104">
        <f t="shared" si="2"/>
        <v>2</v>
      </c>
      <c r="AE26" s="105">
        <f t="shared" si="3"/>
        <v>8</v>
      </c>
      <c r="AF26" s="12" t="s">
        <v>597</v>
      </c>
      <c r="AG26" s="13" t="s">
        <v>470</v>
      </c>
    </row>
    <row r="27" spans="1:33" x14ac:dyDescent="0.2">
      <c r="A27" s="74" t="str">
        <f>[1]BŰIGSZAK!$A$27</f>
        <v>HNBTTB03</v>
      </c>
      <c r="B27" s="64" t="s">
        <v>1</v>
      </c>
      <c r="C27" s="78" t="s">
        <v>251</v>
      </c>
      <c r="D27" s="115"/>
      <c r="E27" s="112"/>
      <c r="F27" s="119"/>
      <c r="G27" s="114"/>
      <c r="H27" s="115"/>
      <c r="I27" s="112"/>
      <c r="J27" s="119"/>
      <c r="K27" s="116"/>
      <c r="L27" s="112">
        <v>8</v>
      </c>
      <c r="M27" s="112"/>
      <c r="N27" s="119">
        <v>2</v>
      </c>
      <c r="O27" s="117" t="s">
        <v>1</v>
      </c>
      <c r="P27" s="118"/>
      <c r="Q27" s="112"/>
      <c r="R27" s="119"/>
      <c r="S27" s="116"/>
      <c r="T27" s="98"/>
      <c r="U27" s="98"/>
      <c r="V27" s="99"/>
      <c r="W27" s="103"/>
      <c r="X27" s="97"/>
      <c r="Y27" s="98"/>
      <c r="Z27" s="99"/>
      <c r="AA27" s="100"/>
      <c r="AB27" s="98">
        <f t="shared" si="0"/>
        <v>8</v>
      </c>
      <c r="AC27" s="98">
        <f t="shared" si="1"/>
        <v>0</v>
      </c>
      <c r="AD27" s="104">
        <f t="shared" si="2"/>
        <v>2</v>
      </c>
      <c r="AE27" s="105">
        <f t="shared" si="3"/>
        <v>8</v>
      </c>
      <c r="AF27" s="12" t="s">
        <v>598</v>
      </c>
      <c r="AG27" s="13" t="s">
        <v>615</v>
      </c>
    </row>
    <row r="28" spans="1:33" x14ac:dyDescent="0.2">
      <c r="A28" s="74" t="s">
        <v>589</v>
      </c>
      <c r="B28" s="76" t="s">
        <v>1</v>
      </c>
      <c r="C28" s="78" t="s">
        <v>252</v>
      </c>
      <c r="D28" s="115"/>
      <c r="E28" s="112"/>
      <c r="F28" s="119"/>
      <c r="G28" s="114"/>
      <c r="H28" s="115"/>
      <c r="I28" s="112"/>
      <c r="J28" s="119"/>
      <c r="K28" s="116"/>
      <c r="L28" s="112"/>
      <c r="M28" s="112"/>
      <c r="N28" s="119"/>
      <c r="O28" s="117"/>
      <c r="P28" s="118"/>
      <c r="Q28" s="112"/>
      <c r="R28" s="119"/>
      <c r="S28" s="116"/>
      <c r="T28" s="112">
        <v>8</v>
      </c>
      <c r="U28" s="112"/>
      <c r="V28" s="119">
        <v>2</v>
      </c>
      <c r="W28" s="116" t="s">
        <v>1</v>
      </c>
      <c r="X28" s="98"/>
      <c r="Y28" s="98"/>
      <c r="Z28" s="99"/>
      <c r="AA28" s="100"/>
      <c r="AB28" s="98">
        <f t="shared" si="0"/>
        <v>8</v>
      </c>
      <c r="AC28" s="98">
        <f t="shared" si="1"/>
        <v>0</v>
      </c>
      <c r="AD28" s="104">
        <f t="shared" si="2"/>
        <v>2</v>
      </c>
      <c r="AE28" s="105">
        <f t="shared" si="3"/>
        <v>8</v>
      </c>
      <c r="AF28" s="12" t="s">
        <v>599</v>
      </c>
      <c r="AG28" s="13" t="s">
        <v>471</v>
      </c>
    </row>
    <row r="29" spans="1:33" x14ac:dyDescent="0.2">
      <c r="A29" s="754" t="s">
        <v>590</v>
      </c>
      <c r="B29" s="64" t="s">
        <v>1</v>
      </c>
      <c r="C29" s="755" t="s">
        <v>253</v>
      </c>
      <c r="D29" s="115"/>
      <c r="E29" s="112"/>
      <c r="F29" s="119"/>
      <c r="G29" s="114"/>
      <c r="H29" s="115">
        <v>8</v>
      </c>
      <c r="I29" s="112"/>
      <c r="J29" s="119">
        <v>2</v>
      </c>
      <c r="K29" s="116" t="s">
        <v>1</v>
      </c>
      <c r="L29" s="112"/>
      <c r="M29" s="112"/>
      <c r="N29" s="119"/>
      <c r="O29" s="117"/>
      <c r="P29" s="118"/>
      <c r="Q29" s="112"/>
      <c r="R29" s="119"/>
      <c r="S29" s="116"/>
      <c r="T29" s="98"/>
      <c r="U29" s="98"/>
      <c r="V29" s="99"/>
      <c r="W29" s="103"/>
      <c r="X29" s="97"/>
      <c r="Y29" s="98"/>
      <c r="Z29" s="99"/>
      <c r="AA29" s="100"/>
      <c r="AB29" s="98">
        <f t="shared" si="0"/>
        <v>8</v>
      </c>
      <c r="AC29" s="98">
        <f t="shared" si="1"/>
        <v>0</v>
      </c>
      <c r="AD29" s="104">
        <f t="shared" si="2"/>
        <v>2</v>
      </c>
      <c r="AE29" s="105">
        <f t="shared" si="3"/>
        <v>8</v>
      </c>
      <c r="AF29" s="12" t="s">
        <v>600</v>
      </c>
      <c r="AG29" s="753" t="s">
        <v>806</v>
      </c>
    </row>
    <row r="30" spans="1:33" x14ac:dyDescent="0.2">
      <c r="A30" s="74" t="s">
        <v>591</v>
      </c>
      <c r="B30" s="64" t="s">
        <v>1</v>
      </c>
      <c r="C30" s="79" t="s">
        <v>254</v>
      </c>
      <c r="D30" s="118"/>
      <c r="E30" s="112"/>
      <c r="F30" s="119"/>
      <c r="G30" s="114"/>
      <c r="H30" s="115"/>
      <c r="I30" s="112"/>
      <c r="J30" s="119"/>
      <c r="K30" s="116"/>
      <c r="L30" s="112"/>
      <c r="M30" s="112"/>
      <c r="N30" s="119"/>
      <c r="O30" s="117"/>
      <c r="P30" s="118"/>
      <c r="Q30" s="112"/>
      <c r="R30" s="119"/>
      <c r="S30" s="116"/>
      <c r="T30" s="98"/>
      <c r="U30" s="98"/>
      <c r="V30" s="99"/>
      <c r="W30" s="103"/>
      <c r="X30" s="97">
        <v>6</v>
      </c>
      <c r="Y30" s="98">
        <v>2</v>
      </c>
      <c r="Z30" s="99">
        <v>2</v>
      </c>
      <c r="AA30" s="100" t="s">
        <v>239</v>
      </c>
      <c r="AB30" s="98">
        <f t="shared" si="0"/>
        <v>6</v>
      </c>
      <c r="AC30" s="98">
        <f t="shared" si="1"/>
        <v>2</v>
      </c>
      <c r="AD30" s="104">
        <f t="shared" si="2"/>
        <v>2</v>
      </c>
      <c r="AE30" s="105">
        <f t="shared" si="3"/>
        <v>8</v>
      </c>
      <c r="AF30" s="12" t="s">
        <v>472</v>
      </c>
      <c r="AG30" s="13" t="s">
        <v>473</v>
      </c>
    </row>
    <row r="31" spans="1:33" x14ac:dyDescent="0.2">
      <c r="A31" s="80" t="s">
        <v>601</v>
      </c>
      <c r="B31" s="76" t="s">
        <v>1</v>
      </c>
      <c r="C31" s="81" t="s">
        <v>256</v>
      </c>
      <c r="D31" s="130"/>
      <c r="E31" s="130"/>
      <c r="F31" s="131"/>
      <c r="G31" s="132"/>
      <c r="H31" s="130">
        <v>4</v>
      </c>
      <c r="I31" s="130">
        <v>4</v>
      </c>
      <c r="J31" s="131">
        <v>2</v>
      </c>
      <c r="K31" s="132" t="s">
        <v>1</v>
      </c>
      <c r="L31" s="130"/>
      <c r="M31" s="130"/>
      <c r="N31" s="131"/>
      <c r="O31" s="133"/>
      <c r="P31" s="134"/>
      <c r="Q31" s="130"/>
      <c r="R31" s="131"/>
      <c r="S31" s="132"/>
      <c r="T31" s="130"/>
      <c r="U31" s="130"/>
      <c r="V31" s="131"/>
      <c r="W31" s="132"/>
      <c r="X31" s="130"/>
      <c r="Y31" s="130"/>
      <c r="Z31" s="131"/>
      <c r="AA31" s="132"/>
      <c r="AB31" s="98">
        <f t="shared" si="0"/>
        <v>4</v>
      </c>
      <c r="AC31" s="98">
        <f t="shared" si="1"/>
        <v>4</v>
      </c>
      <c r="AD31" s="104">
        <f t="shared" si="2"/>
        <v>2</v>
      </c>
      <c r="AE31" s="105">
        <f t="shared" si="3"/>
        <v>8</v>
      </c>
      <c r="AF31" s="12" t="s">
        <v>794</v>
      </c>
      <c r="AG31" s="13" t="s">
        <v>474</v>
      </c>
    </row>
    <row r="32" spans="1:33" x14ac:dyDescent="0.2">
      <c r="A32" s="80" t="s">
        <v>616</v>
      </c>
      <c r="B32" s="64" t="s">
        <v>1</v>
      </c>
      <c r="C32" s="81" t="s">
        <v>257</v>
      </c>
      <c r="D32" s="130"/>
      <c r="E32" s="130"/>
      <c r="F32" s="131"/>
      <c r="G32" s="132"/>
      <c r="H32" s="130">
        <v>4</v>
      </c>
      <c r="I32" s="130"/>
      <c r="J32" s="131">
        <v>1</v>
      </c>
      <c r="K32" s="135" t="s">
        <v>1</v>
      </c>
      <c r="L32" s="136"/>
      <c r="M32" s="137"/>
      <c r="N32" s="138"/>
      <c r="O32" s="139"/>
      <c r="P32" s="130"/>
      <c r="Q32" s="130"/>
      <c r="R32" s="131"/>
      <c r="S32" s="132"/>
      <c r="T32" s="130"/>
      <c r="U32" s="130"/>
      <c r="V32" s="131"/>
      <c r="W32" s="132"/>
      <c r="X32" s="130"/>
      <c r="Y32" s="130"/>
      <c r="Z32" s="131"/>
      <c r="AA32" s="132"/>
      <c r="AB32" s="98">
        <f t="shared" si="0"/>
        <v>4</v>
      </c>
      <c r="AC32" s="98">
        <f t="shared" si="1"/>
        <v>0</v>
      </c>
      <c r="AD32" s="104">
        <f t="shared" si="2"/>
        <v>1</v>
      </c>
      <c r="AE32" s="140">
        <f t="shared" si="3"/>
        <v>4</v>
      </c>
      <c r="AF32" s="16" t="s">
        <v>618</v>
      </c>
      <c r="AG32" s="16" t="s">
        <v>617</v>
      </c>
    </row>
    <row r="33" spans="1:33" x14ac:dyDescent="0.2">
      <c r="A33" s="80" t="s">
        <v>619</v>
      </c>
      <c r="B33" s="64" t="s">
        <v>1</v>
      </c>
      <c r="C33" s="81" t="s">
        <v>258</v>
      </c>
      <c r="D33" s="130"/>
      <c r="E33" s="130"/>
      <c r="F33" s="131"/>
      <c r="G33" s="132"/>
      <c r="H33" s="130"/>
      <c r="I33" s="130"/>
      <c r="J33" s="131"/>
      <c r="K33" s="132"/>
      <c r="L33" s="130"/>
      <c r="M33" s="130"/>
      <c r="N33" s="131"/>
      <c r="O33" s="135"/>
      <c r="P33" s="141"/>
      <c r="Q33" s="130"/>
      <c r="R33" s="131"/>
      <c r="S33" s="132"/>
      <c r="T33" s="130">
        <v>4</v>
      </c>
      <c r="U33" s="130"/>
      <c r="V33" s="131">
        <v>1</v>
      </c>
      <c r="W33" s="135" t="s">
        <v>176</v>
      </c>
      <c r="X33" s="130"/>
      <c r="Y33" s="130"/>
      <c r="Z33" s="131"/>
      <c r="AA33" s="132"/>
      <c r="AB33" s="98">
        <f t="shared" si="0"/>
        <v>4</v>
      </c>
      <c r="AC33" s="98">
        <f t="shared" si="1"/>
        <v>0</v>
      </c>
      <c r="AD33" s="104">
        <f t="shared" si="2"/>
        <v>1</v>
      </c>
      <c r="AE33" s="140">
        <f t="shared" si="3"/>
        <v>4</v>
      </c>
      <c r="AF33" s="16" t="s">
        <v>545</v>
      </c>
      <c r="AG33" s="16" t="s">
        <v>546</v>
      </c>
    </row>
    <row r="34" spans="1:33" x14ac:dyDescent="0.2">
      <c r="A34" s="80" t="s">
        <v>620</v>
      </c>
      <c r="B34" s="76" t="s">
        <v>1</v>
      </c>
      <c r="C34" s="81" t="s">
        <v>259</v>
      </c>
      <c r="D34" s="130"/>
      <c r="E34" s="130"/>
      <c r="F34" s="131"/>
      <c r="G34" s="132"/>
      <c r="H34" s="130">
        <v>8</v>
      </c>
      <c r="I34" s="130"/>
      <c r="J34" s="131">
        <v>2</v>
      </c>
      <c r="K34" s="132" t="s">
        <v>1</v>
      </c>
      <c r="L34" s="130"/>
      <c r="M34" s="130"/>
      <c r="N34" s="131"/>
      <c r="O34" s="139"/>
      <c r="P34" s="130"/>
      <c r="Q34" s="130"/>
      <c r="R34" s="131"/>
      <c r="S34" s="132"/>
      <c r="T34" s="130"/>
      <c r="U34" s="130"/>
      <c r="V34" s="131"/>
      <c r="W34" s="132"/>
      <c r="X34" s="130"/>
      <c r="Y34" s="130"/>
      <c r="Z34" s="131"/>
      <c r="AA34" s="132"/>
      <c r="AB34" s="98">
        <f t="shared" si="0"/>
        <v>8</v>
      </c>
      <c r="AC34" s="98">
        <f t="shared" si="1"/>
        <v>0</v>
      </c>
      <c r="AD34" s="104">
        <f t="shared" si="2"/>
        <v>2</v>
      </c>
      <c r="AE34" s="140">
        <f t="shared" si="3"/>
        <v>8</v>
      </c>
      <c r="AF34" s="12" t="s">
        <v>464</v>
      </c>
      <c r="AG34" s="16" t="s">
        <v>465</v>
      </c>
    </row>
    <row r="35" spans="1:33" x14ac:dyDescent="0.2">
      <c r="A35" s="80" t="s">
        <v>603</v>
      </c>
      <c r="B35" s="64" t="s">
        <v>1</v>
      </c>
      <c r="C35" s="81" t="s">
        <v>260</v>
      </c>
      <c r="D35" s="130"/>
      <c r="E35" s="130"/>
      <c r="F35" s="131"/>
      <c r="G35" s="132"/>
      <c r="H35" s="130"/>
      <c r="I35" s="130"/>
      <c r="J35" s="131"/>
      <c r="K35" s="132"/>
      <c r="L35" s="142">
        <v>8</v>
      </c>
      <c r="M35" s="142"/>
      <c r="N35" s="143">
        <v>2</v>
      </c>
      <c r="O35" s="132" t="s">
        <v>1</v>
      </c>
      <c r="P35" s="130"/>
      <c r="Q35" s="130"/>
      <c r="R35" s="131"/>
      <c r="S35" s="132"/>
      <c r="T35" s="130"/>
      <c r="U35" s="130"/>
      <c r="V35" s="131"/>
      <c r="W35" s="132"/>
      <c r="X35" s="130"/>
      <c r="Y35" s="130"/>
      <c r="Z35" s="131"/>
      <c r="AA35" s="132"/>
      <c r="AB35" s="98">
        <f t="shared" si="0"/>
        <v>8</v>
      </c>
      <c r="AC35" s="98">
        <f t="shared" si="1"/>
        <v>0</v>
      </c>
      <c r="AD35" s="104">
        <f t="shared" si="2"/>
        <v>2</v>
      </c>
      <c r="AE35" s="140">
        <f t="shared" si="3"/>
        <v>8</v>
      </c>
      <c r="AF35" s="16" t="s">
        <v>600</v>
      </c>
      <c r="AG35" s="16" t="s">
        <v>602</v>
      </c>
    </row>
    <row r="36" spans="1:33" x14ac:dyDescent="0.2">
      <c r="A36" s="80" t="s">
        <v>604</v>
      </c>
      <c r="B36" s="64" t="s">
        <v>1</v>
      </c>
      <c r="C36" s="81" t="s">
        <v>261</v>
      </c>
      <c r="D36" s="130"/>
      <c r="E36" s="130"/>
      <c r="F36" s="131"/>
      <c r="G36" s="132"/>
      <c r="H36" s="130"/>
      <c r="I36" s="130"/>
      <c r="J36" s="131"/>
      <c r="K36" s="132"/>
      <c r="L36" s="130">
        <v>8</v>
      </c>
      <c r="M36" s="130"/>
      <c r="N36" s="131">
        <v>2</v>
      </c>
      <c r="O36" s="132" t="s">
        <v>1</v>
      </c>
      <c r="P36" s="130"/>
      <c r="Q36" s="130"/>
      <c r="R36" s="131"/>
      <c r="S36" s="132"/>
      <c r="T36" s="130"/>
      <c r="U36" s="130"/>
      <c r="V36" s="131"/>
      <c r="W36" s="132"/>
      <c r="X36" s="130"/>
      <c r="Y36" s="130"/>
      <c r="Z36" s="131"/>
      <c r="AA36" s="132"/>
      <c r="AB36" s="98">
        <f t="shared" si="0"/>
        <v>8</v>
      </c>
      <c r="AC36" s="98">
        <f t="shared" si="1"/>
        <v>0</v>
      </c>
      <c r="AD36" s="104">
        <f t="shared" si="2"/>
        <v>2</v>
      </c>
      <c r="AE36" s="105">
        <f t="shared" si="3"/>
        <v>8</v>
      </c>
      <c r="AF36" s="12" t="s">
        <v>794</v>
      </c>
      <c r="AG36" s="13" t="s">
        <v>800</v>
      </c>
    </row>
    <row r="37" spans="1:33" x14ac:dyDescent="0.2">
      <c r="A37" s="66" t="s">
        <v>32</v>
      </c>
      <c r="B37" s="82" t="s">
        <v>1</v>
      </c>
      <c r="C37" s="68" t="s">
        <v>33</v>
      </c>
      <c r="D37" s="144"/>
      <c r="E37" s="144"/>
      <c r="F37" s="145"/>
      <c r="G37" s="146"/>
      <c r="H37" s="147">
        <v>12</v>
      </c>
      <c r="I37" s="144"/>
      <c r="J37" s="145">
        <v>3</v>
      </c>
      <c r="K37" s="148" t="s">
        <v>778</v>
      </c>
      <c r="L37" s="144"/>
      <c r="M37" s="144"/>
      <c r="N37" s="145"/>
      <c r="O37" s="149"/>
      <c r="P37" s="147"/>
      <c r="Q37" s="144"/>
      <c r="R37" s="145"/>
      <c r="S37" s="150"/>
      <c r="T37" s="144"/>
      <c r="U37" s="144"/>
      <c r="V37" s="151"/>
      <c r="W37" s="152"/>
      <c r="X37" s="144"/>
      <c r="Y37" s="144"/>
      <c r="Z37" s="145"/>
      <c r="AA37" s="153"/>
      <c r="AB37" s="154">
        <f t="shared" si="0"/>
        <v>12</v>
      </c>
      <c r="AC37" s="144">
        <f t="shared" si="1"/>
        <v>0</v>
      </c>
      <c r="AD37" s="155">
        <f t="shared" si="2"/>
        <v>3</v>
      </c>
      <c r="AE37" s="156">
        <f t="shared" si="3"/>
        <v>12</v>
      </c>
      <c r="AF37" s="12" t="s">
        <v>475</v>
      </c>
      <c r="AG37" s="13" t="s">
        <v>476</v>
      </c>
    </row>
    <row r="38" spans="1:33" x14ac:dyDescent="0.2">
      <c r="A38" s="66" t="s">
        <v>30</v>
      </c>
      <c r="B38" s="82" t="s">
        <v>1</v>
      </c>
      <c r="C38" s="68" t="s">
        <v>31</v>
      </c>
      <c r="D38" s="144"/>
      <c r="E38" s="144"/>
      <c r="F38" s="145"/>
      <c r="G38" s="146"/>
      <c r="H38" s="147"/>
      <c r="I38" s="144"/>
      <c r="J38" s="145"/>
      <c r="K38" s="150"/>
      <c r="L38" s="144">
        <v>12</v>
      </c>
      <c r="M38" s="144"/>
      <c r="N38" s="145">
        <v>3</v>
      </c>
      <c r="O38" s="148" t="s">
        <v>778</v>
      </c>
      <c r="P38" s="147"/>
      <c r="Q38" s="144"/>
      <c r="R38" s="145"/>
      <c r="S38" s="150"/>
      <c r="T38" s="144"/>
      <c r="U38" s="144"/>
      <c r="V38" s="151"/>
      <c r="W38" s="152"/>
      <c r="X38" s="144"/>
      <c r="Y38" s="144"/>
      <c r="Z38" s="145"/>
      <c r="AA38" s="153"/>
      <c r="AB38" s="154">
        <f t="shared" si="0"/>
        <v>12</v>
      </c>
      <c r="AC38" s="144">
        <f t="shared" si="1"/>
        <v>0</v>
      </c>
      <c r="AD38" s="155">
        <f t="shared" si="2"/>
        <v>3</v>
      </c>
      <c r="AE38" s="156">
        <f t="shared" si="3"/>
        <v>12</v>
      </c>
      <c r="AF38" s="12" t="s">
        <v>475</v>
      </c>
      <c r="AG38" s="13" t="s">
        <v>476</v>
      </c>
    </row>
    <row r="39" spans="1:33" x14ac:dyDescent="0.2">
      <c r="A39" s="66" t="s">
        <v>34</v>
      </c>
      <c r="B39" s="82" t="s">
        <v>1</v>
      </c>
      <c r="C39" s="68" t="s">
        <v>35</v>
      </c>
      <c r="D39" s="144"/>
      <c r="E39" s="144"/>
      <c r="F39" s="145"/>
      <c r="G39" s="146"/>
      <c r="H39" s="147"/>
      <c r="I39" s="144"/>
      <c r="J39" s="145"/>
      <c r="K39" s="150"/>
      <c r="L39" s="144"/>
      <c r="M39" s="144"/>
      <c r="N39" s="145"/>
      <c r="O39" s="149"/>
      <c r="P39" s="147">
        <v>12</v>
      </c>
      <c r="Q39" s="144"/>
      <c r="R39" s="145">
        <v>3</v>
      </c>
      <c r="S39" s="148" t="s">
        <v>778</v>
      </c>
      <c r="T39" s="144"/>
      <c r="U39" s="144"/>
      <c r="V39" s="151"/>
      <c r="W39" s="152"/>
      <c r="X39" s="144"/>
      <c r="Y39" s="144"/>
      <c r="Z39" s="145"/>
      <c r="AA39" s="153"/>
      <c r="AB39" s="154">
        <f t="shared" si="0"/>
        <v>12</v>
      </c>
      <c r="AC39" s="144">
        <f t="shared" si="1"/>
        <v>0</v>
      </c>
      <c r="AD39" s="155">
        <f t="shared" si="2"/>
        <v>3</v>
      </c>
      <c r="AE39" s="156">
        <f t="shared" si="3"/>
        <v>12</v>
      </c>
      <c r="AF39" s="12" t="s">
        <v>475</v>
      </c>
      <c r="AG39" s="13" t="s">
        <v>476</v>
      </c>
    </row>
    <row r="40" spans="1:33" x14ac:dyDescent="0.2">
      <c r="A40" s="66" t="s">
        <v>36</v>
      </c>
      <c r="B40" s="82" t="s">
        <v>1</v>
      </c>
      <c r="C40" s="68" t="s">
        <v>37</v>
      </c>
      <c r="D40" s="144"/>
      <c r="E40" s="144"/>
      <c r="F40" s="145"/>
      <c r="G40" s="146"/>
      <c r="H40" s="147"/>
      <c r="I40" s="144"/>
      <c r="J40" s="145"/>
      <c r="K40" s="150"/>
      <c r="L40" s="144"/>
      <c r="M40" s="144"/>
      <c r="N40" s="145"/>
      <c r="O40" s="149"/>
      <c r="P40" s="147"/>
      <c r="Q40" s="144"/>
      <c r="R40" s="145"/>
      <c r="S40" s="150"/>
      <c r="T40" s="144">
        <v>12</v>
      </c>
      <c r="U40" s="144"/>
      <c r="V40" s="151">
        <v>3</v>
      </c>
      <c r="W40" s="148" t="s">
        <v>778</v>
      </c>
      <c r="X40" s="144"/>
      <c r="Y40" s="144"/>
      <c r="Z40" s="145"/>
      <c r="AA40" s="153"/>
      <c r="AB40" s="154">
        <f t="shared" si="0"/>
        <v>12</v>
      </c>
      <c r="AC40" s="144">
        <f t="shared" si="1"/>
        <v>0</v>
      </c>
      <c r="AD40" s="155">
        <f t="shared" si="2"/>
        <v>3</v>
      </c>
      <c r="AE40" s="156">
        <f t="shared" si="3"/>
        <v>12</v>
      </c>
      <c r="AF40" s="12" t="s">
        <v>475</v>
      </c>
      <c r="AG40" s="13" t="s">
        <v>476</v>
      </c>
    </row>
    <row r="41" spans="1:33" x14ac:dyDescent="0.2">
      <c r="A41" s="66" t="s">
        <v>38</v>
      </c>
      <c r="B41" s="82" t="s">
        <v>1</v>
      </c>
      <c r="C41" s="68" t="s">
        <v>39</v>
      </c>
      <c r="D41" s="144"/>
      <c r="E41" s="144"/>
      <c r="F41" s="145"/>
      <c r="G41" s="146"/>
      <c r="H41" s="147"/>
      <c r="I41" s="144"/>
      <c r="J41" s="145"/>
      <c r="K41" s="150"/>
      <c r="L41" s="144"/>
      <c r="M41" s="144"/>
      <c r="N41" s="145"/>
      <c r="O41" s="149"/>
      <c r="P41" s="147"/>
      <c r="Q41" s="144"/>
      <c r="R41" s="145"/>
      <c r="S41" s="150"/>
      <c r="T41" s="144"/>
      <c r="U41" s="144"/>
      <c r="V41" s="151"/>
      <c r="W41" s="152"/>
      <c r="X41" s="144">
        <v>8</v>
      </c>
      <c r="Y41" s="144"/>
      <c r="Z41" s="145">
        <v>1</v>
      </c>
      <c r="AA41" s="153" t="s">
        <v>262</v>
      </c>
      <c r="AB41" s="154">
        <f t="shared" si="0"/>
        <v>8</v>
      </c>
      <c r="AC41" s="144">
        <f t="shared" si="1"/>
        <v>0</v>
      </c>
      <c r="AD41" s="155">
        <f t="shared" si="2"/>
        <v>1</v>
      </c>
      <c r="AE41" s="156">
        <f t="shared" si="3"/>
        <v>8</v>
      </c>
      <c r="AF41" s="12" t="s">
        <v>475</v>
      </c>
      <c r="AG41" s="13" t="s">
        <v>477</v>
      </c>
    </row>
    <row r="42" spans="1:33" x14ac:dyDescent="0.2">
      <c r="A42" s="63" t="s">
        <v>42</v>
      </c>
      <c r="B42" s="76" t="s">
        <v>1</v>
      </c>
      <c r="C42" s="65" t="s">
        <v>43</v>
      </c>
      <c r="D42" s="98"/>
      <c r="E42" s="98"/>
      <c r="F42" s="99"/>
      <c r="G42" s="157"/>
      <c r="H42" s="102"/>
      <c r="I42" s="98"/>
      <c r="J42" s="99"/>
      <c r="K42" s="100"/>
      <c r="L42" s="98">
        <v>12</v>
      </c>
      <c r="M42" s="98"/>
      <c r="N42" s="99">
        <v>3</v>
      </c>
      <c r="O42" s="101" t="s">
        <v>263</v>
      </c>
      <c r="P42" s="102"/>
      <c r="Q42" s="98"/>
      <c r="R42" s="99"/>
      <c r="S42" s="100"/>
      <c r="T42" s="98"/>
      <c r="U42" s="98"/>
      <c r="V42" s="158"/>
      <c r="W42" s="159"/>
      <c r="X42" s="98"/>
      <c r="Y42" s="98"/>
      <c r="Z42" s="99"/>
      <c r="AA42" s="100"/>
      <c r="AB42" s="98">
        <f t="shared" si="0"/>
        <v>12</v>
      </c>
      <c r="AC42" s="98">
        <f t="shared" si="1"/>
        <v>0</v>
      </c>
      <c r="AD42" s="104">
        <f t="shared" si="2"/>
        <v>3</v>
      </c>
      <c r="AE42" s="105">
        <f t="shared" si="3"/>
        <v>12</v>
      </c>
      <c r="AF42" s="12" t="s">
        <v>478</v>
      </c>
      <c r="AG42" s="13" t="s">
        <v>479</v>
      </c>
    </row>
    <row r="43" spans="1:33" x14ac:dyDescent="0.2">
      <c r="A43" s="63" t="s">
        <v>40</v>
      </c>
      <c r="B43" s="76" t="s">
        <v>1</v>
      </c>
      <c r="C43" s="65" t="s">
        <v>41</v>
      </c>
      <c r="D43" s="98"/>
      <c r="E43" s="98"/>
      <c r="F43" s="99"/>
      <c r="G43" s="157"/>
      <c r="H43" s="102"/>
      <c r="I43" s="98"/>
      <c r="J43" s="99"/>
      <c r="K43" s="100"/>
      <c r="L43" s="98"/>
      <c r="M43" s="98"/>
      <c r="N43" s="99"/>
      <c r="O43" s="101"/>
      <c r="P43" s="102">
        <v>12</v>
      </c>
      <c r="Q43" s="98"/>
      <c r="R43" s="99">
        <v>3</v>
      </c>
      <c r="S43" s="100" t="s">
        <v>264</v>
      </c>
      <c r="T43" s="98"/>
      <c r="U43" s="98"/>
      <c r="V43" s="158"/>
      <c r="W43" s="159"/>
      <c r="X43" s="98"/>
      <c r="Y43" s="98"/>
      <c r="Z43" s="99"/>
      <c r="AA43" s="100"/>
      <c r="AB43" s="98">
        <f t="shared" si="0"/>
        <v>12</v>
      </c>
      <c r="AC43" s="98">
        <f t="shared" si="1"/>
        <v>0</v>
      </c>
      <c r="AD43" s="104">
        <f t="shared" si="2"/>
        <v>3</v>
      </c>
      <c r="AE43" s="105">
        <f t="shared" si="3"/>
        <v>12</v>
      </c>
      <c r="AF43" s="12" t="s">
        <v>478</v>
      </c>
      <c r="AG43" s="13" t="s">
        <v>479</v>
      </c>
    </row>
    <row r="44" spans="1:33" x14ac:dyDescent="0.2">
      <c r="A44" s="63" t="s">
        <v>46</v>
      </c>
      <c r="B44" s="76" t="s">
        <v>1</v>
      </c>
      <c r="C44" s="83" t="s">
        <v>47</v>
      </c>
      <c r="D44" s="98"/>
      <c r="E44" s="98"/>
      <c r="F44" s="99"/>
      <c r="G44" s="157"/>
      <c r="H44" s="102"/>
      <c r="I44" s="98"/>
      <c r="J44" s="99"/>
      <c r="K44" s="100"/>
      <c r="L44" s="98"/>
      <c r="M44" s="98"/>
      <c r="N44" s="99"/>
      <c r="O44" s="101"/>
      <c r="P44" s="102"/>
      <c r="Q44" s="98"/>
      <c r="R44" s="99"/>
      <c r="S44" s="100"/>
      <c r="T44" s="98">
        <v>4</v>
      </c>
      <c r="U44" s="98"/>
      <c r="V44" s="158">
        <v>1</v>
      </c>
      <c r="W44" s="159" t="s">
        <v>1</v>
      </c>
      <c r="X44" s="98"/>
      <c r="Y44" s="98"/>
      <c r="Z44" s="99"/>
      <c r="AA44" s="100"/>
      <c r="AB44" s="98">
        <f t="shared" si="0"/>
        <v>4</v>
      </c>
      <c r="AC44" s="98">
        <f t="shared" si="1"/>
        <v>0</v>
      </c>
      <c r="AD44" s="104">
        <f t="shared" si="2"/>
        <v>1</v>
      </c>
      <c r="AE44" s="105">
        <f t="shared" si="3"/>
        <v>4</v>
      </c>
      <c r="AF44" s="12" t="s">
        <v>480</v>
      </c>
      <c r="AG44" s="13" t="s">
        <v>481</v>
      </c>
    </row>
    <row r="45" spans="1:33" x14ac:dyDescent="0.2">
      <c r="A45" s="63" t="s">
        <v>44</v>
      </c>
      <c r="B45" s="76" t="s">
        <v>1</v>
      </c>
      <c r="C45" s="83" t="s">
        <v>45</v>
      </c>
      <c r="D45" s="98"/>
      <c r="E45" s="98"/>
      <c r="F45" s="99"/>
      <c r="G45" s="157"/>
      <c r="H45" s="102"/>
      <c r="I45" s="98"/>
      <c r="J45" s="99"/>
      <c r="K45" s="100"/>
      <c r="L45" s="98"/>
      <c r="M45" s="98"/>
      <c r="N45" s="99"/>
      <c r="O45" s="101"/>
      <c r="P45" s="102"/>
      <c r="Q45" s="98"/>
      <c r="R45" s="99"/>
      <c r="S45" s="100"/>
      <c r="T45" s="98"/>
      <c r="U45" s="98"/>
      <c r="V45" s="158"/>
      <c r="W45" s="159"/>
      <c r="X45" s="98">
        <v>8</v>
      </c>
      <c r="Y45" s="98"/>
      <c r="Z45" s="99">
        <v>1</v>
      </c>
      <c r="AA45" s="100" t="s">
        <v>1</v>
      </c>
      <c r="AB45" s="98">
        <f t="shared" si="0"/>
        <v>8</v>
      </c>
      <c r="AC45" s="98">
        <f t="shared" si="1"/>
        <v>0</v>
      </c>
      <c r="AD45" s="104">
        <f t="shared" si="2"/>
        <v>1</v>
      </c>
      <c r="AE45" s="105">
        <f t="shared" si="3"/>
        <v>8</v>
      </c>
      <c r="AF45" s="12" t="s">
        <v>480</v>
      </c>
      <c r="AG45" s="13" t="s">
        <v>481</v>
      </c>
    </row>
    <row r="46" spans="1:33" x14ac:dyDescent="0.2">
      <c r="A46" s="84" t="s">
        <v>265</v>
      </c>
      <c r="B46" s="76" t="s">
        <v>1</v>
      </c>
      <c r="C46" s="85" t="s">
        <v>49</v>
      </c>
      <c r="D46" s="98"/>
      <c r="E46" s="98"/>
      <c r="F46" s="99"/>
      <c r="G46" s="101"/>
      <c r="H46" s="102">
        <v>16</v>
      </c>
      <c r="I46" s="98"/>
      <c r="J46" s="99">
        <v>4</v>
      </c>
      <c r="K46" s="148" t="s">
        <v>778</v>
      </c>
      <c r="L46" s="98"/>
      <c r="M46" s="98"/>
      <c r="N46" s="99"/>
      <c r="O46" s="101"/>
      <c r="P46" s="102"/>
      <c r="Q46" s="98"/>
      <c r="R46" s="99"/>
      <c r="S46" s="100"/>
      <c r="T46" s="98"/>
      <c r="U46" s="98"/>
      <c r="V46" s="158"/>
      <c r="W46" s="159"/>
      <c r="X46" s="98"/>
      <c r="Y46" s="98"/>
      <c r="Z46" s="99"/>
      <c r="AA46" s="100"/>
      <c r="AB46" s="98">
        <f t="shared" si="0"/>
        <v>16</v>
      </c>
      <c r="AC46" s="98">
        <f t="shared" si="1"/>
        <v>0</v>
      </c>
      <c r="AD46" s="104">
        <f t="shared" si="2"/>
        <v>4</v>
      </c>
      <c r="AE46" s="105">
        <f t="shared" si="3"/>
        <v>16</v>
      </c>
      <c r="AF46" s="12" t="s">
        <v>482</v>
      </c>
      <c r="AG46" s="13" t="s">
        <v>796</v>
      </c>
    </row>
    <row r="47" spans="1:33" x14ac:dyDescent="0.2">
      <c r="A47" s="84" t="s">
        <v>621</v>
      </c>
      <c r="B47" s="76" t="s">
        <v>1</v>
      </c>
      <c r="C47" s="85" t="s">
        <v>48</v>
      </c>
      <c r="D47" s="98"/>
      <c r="E47" s="98"/>
      <c r="F47" s="99"/>
      <c r="G47" s="157"/>
      <c r="H47" s="102"/>
      <c r="I47" s="98"/>
      <c r="J47" s="99"/>
      <c r="K47" s="100"/>
      <c r="L47" s="98">
        <v>8</v>
      </c>
      <c r="M47" s="98"/>
      <c r="N47" s="99">
        <v>4</v>
      </c>
      <c r="O47" s="148" t="s">
        <v>778</v>
      </c>
      <c r="P47" s="102"/>
      <c r="Q47" s="98"/>
      <c r="R47" s="99"/>
      <c r="S47" s="100"/>
      <c r="T47" s="98"/>
      <c r="U47" s="98"/>
      <c r="V47" s="158"/>
      <c r="W47" s="159"/>
      <c r="X47" s="98"/>
      <c r="Y47" s="98"/>
      <c r="Z47" s="99"/>
      <c r="AA47" s="100"/>
      <c r="AB47" s="98">
        <f t="shared" si="0"/>
        <v>8</v>
      </c>
      <c r="AC47" s="98">
        <f t="shared" si="1"/>
        <v>0</v>
      </c>
      <c r="AD47" s="104">
        <f t="shared" si="2"/>
        <v>4</v>
      </c>
      <c r="AE47" s="105">
        <f t="shared" si="3"/>
        <v>8</v>
      </c>
      <c r="AF47" s="12" t="s">
        <v>482</v>
      </c>
      <c r="AG47" s="13" t="s">
        <v>796</v>
      </c>
    </row>
    <row r="48" spans="1:33" x14ac:dyDescent="0.2">
      <c r="A48" s="84" t="s">
        <v>50</v>
      </c>
      <c r="B48" s="76" t="s">
        <v>1</v>
      </c>
      <c r="C48" s="85" t="s">
        <v>51</v>
      </c>
      <c r="D48" s="98"/>
      <c r="E48" s="98"/>
      <c r="F48" s="99"/>
      <c r="G48" s="157"/>
      <c r="H48" s="102"/>
      <c r="I48" s="98"/>
      <c r="J48" s="99"/>
      <c r="K48" s="100"/>
      <c r="L48" s="98">
        <v>16</v>
      </c>
      <c r="M48" s="98"/>
      <c r="N48" s="99">
        <v>3</v>
      </c>
      <c r="O48" s="148" t="s">
        <v>778</v>
      </c>
      <c r="P48" s="102"/>
      <c r="Q48" s="98"/>
      <c r="R48" s="99"/>
      <c r="S48" s="100"/>
      <c r="T48" s="98"/>
      <c r="U48" s="98"/>
      <c r="V48" s="158"/>
      <c r="W48" s="159"/>
      <c r="X48" s="98"/>
      <c r="Y48" s="98"/>
      <c r="Z48" s="99"/>
      <c r="AA48" s="100"/>
      <c r="AB48" s="98">
        <f t="shared" si="0"/>
        <v>16</v>
      </c>
      <c r="AC48" s="98">
        <f t="shared" si="1"/>
        <v>0</v>
      </c>
      <c r="AD48" s="104">
        <f t="shared" si="2"/>
        <v>3</v>
      </c>
      <c r="AE48" s="105">
        <f t="shared" si="3"/>
        <v>16</v>
      </c>
      <c r="AF48" s="12" t="s">
        <v>483</v>
      </c>
      <c r="AG48" s="13" t="s">
        <v>622</v>
      </c>
    </row>
    <row r="49" spans="1:33" x14ac:dyDescent="0.2">
      <c r="A49" s="84" t="s">
        <v>52</v>
      </c>
      <c r="B49" s="76" t="s">
        <v>1</v>
      </c>
      <c r="C49" s="85" t="s">
        <v>53</v>
      </c>
      <c r="D49" s="98"/>
      <c r="E49" s="98"/>
      <c r="F49" s="99"/>
      <c r="G49" s="157"/>
      <c r="H49" s="102"/>
      <c r="I49" s="98"/>
      <c r="J49" s="99"/>
      <c r="K49" s="100"/>
      <c r="L49" s="98"/>
      <c r="M49" s="98"/>
      <c r="N49" s="99"/>
      <c r="O49" s="101"/>
      <c r="P49" s="102">
        <v>8</v>
      </c>
      <c r="Q49" s="98"/>
      <c r="R49" s="99">
        <v>3</v>
      </c>
      <c r="S49" s="148" t="s">
        <v>778</v>
      </c>
      <c r="T49" s="98"/>
      <c r="U49" s="98"/>
      <c r="V49" s="158"/>
      <c r="W49" s="159"/>
      <c r="X49" s="98"/>
      <c r="Y49" s="98"/>
      <c r="Z49" s="99"/>
      <c r="AA49" s="100"/>
      <c r="AB49" s="98">
        <f t="shared" si="0"/>
        <v>8</v>
      </c>
      <c r="AC49" s="98">
        <f t="shared" si="1"/>
        <v>0</v>
      </c>
      <c r="AD49" s="104">
        <f t="shared" si="2"/>
        <v>3</v>
      </c>
      <c r="AE49" s="105">
        <f t="shared" si="3"/>
        <v>8</v>
      </c>
      <c r="AF49" s="12" t="s">
        <v>483</v>
      </c>
      <c r="AG49" s="13" t="s">
        <v>623</v>
      </c>
    </row>
    <row r="50" spans="1:33" x14ac:dyDescent="0.2">
      <c r="A50" s="890" t="s">
        <v>55</v>
      </c>
      <c r="B50" s="76" t="s">
        <v>1</v>
      </c>
      <c r="C50" s="891" t="s">
        <v>56</v>
      </c>
      <c r="D50" s="98"/>
      <c r="E50" s="98"/>
      <c r="F50" s="99"/>
      <c r="G50" s="157"/>
      <c r="H50" s="102"/>
      <c r="I50" s="98"/>
      <c r="J50" s="99"/>
      <c r="K50" s="100"/>
      <c r="L50" s="98"/>
      <c r="M50" s="98"/>
      <c r="N50" s="99"/>
      <c r="O50" s="101"/>
      <c r="P50" s="102"/>
      <c r="Q50" s="98"/>
      <c r="R50" s="99"/>
      <c r="S50" s="100"/>
      <c r="T50" s="98">
        <v>16</v>
      </c>
      <c r="U50" s="98"/>
      <c r="V50" s="99">
        <v>4</v>
      </c>
      <c r="W50" s="148" t="s">
        <v>778</v>
      </c>
      <c r="X50" s="98"/>
      <c r="Y50" s="98"/>
      <c r="Z50" s="99"/>
      <c r="AA50" s="100"/>
      <c r="AB50" s="98">
        <f t="shared" si="0"/>
        <v>16</v>
      </c>
      <c r="AC50" s="98">
        <f t="shared" si="1"/>
        <v>0</v>
      </c>
      <c r="AD50" s="104">
        <f t="shared" si="2"/>
        <v>4</v>
      </c>
      <c r="AE50" s="105">
        <f t="shared" si="3"/>
        <v>16</v>
      </c>
      <c r="AF50" s="12" t="s">
        <v>482</v>
      </c>
      <c r="AG50" s="753" t="s">
        <v>813</v>
      </c>
    </row>
    <row r="51" spans="1:33" x14ac:dyDescent="0.2">
      <c r="A51" s="890" t="s">
        <v>57</v>
      </c>
      <c r="B51" s="76" t="s">
        <v>1</v>
      </c>
      <c r="C51" s="891" t="s">
        <v>58</v>
      </c>
      <c r="D51" s="98"/>
      <c r="E51" s="98"/>
      <c r="F51" s="99"/>
      <c r="G51" s="157"/>
      <c r="H51" s="102"/>
      <c r="I51" s="98"/>
      <c r="J51" s="99"/>
      <c r="K51" s="100"/>
      <c r="L51" s="98"/>
      <c r="M51" s="98"/>
      <c r="N51" s="99"/>
      <c r="O51" s="101"/>
      <c r="P51" s="102"/>
      <c r="Q51" s="98"/>
      <c r="R51" s="99"/>
      <c r="S51" s="100"/>
      <c r="T51" s="98"/>
      <c r="U51" s="98"/>
      <c r="V51" s="158"/>
      <c r="W51" s="159"/>
      <c r="X51" s="98">
        <v>16</v>
      </c>
      <c r="Y51" s="98"/>
      <c r="Z51" s="99">
        <v>3</v>
      </c>
      <c r="AA51" s="103" t="s">
        <v>1</v>
      </c>
      <c r="AB51" s="97">
        <f t="shared" si="0"/>
        <v>16</v>
      </c>
      <c r="AC51" s="98">
        <f t="shared" si="1"/>
        <v>0</v>
      </c>
      <c r="AD51" s="104">
        <f t="shared" si="2"/>
        <v>3</v>
      </c>
      <c r="AE51" s="105">
        <f t="shared" si="3"/>
        <v>16</v>
      </c>
      <c r="AF51" s="12" t="s">
        <v>482</v>
      </c>
      <c r="AG51" s="753" t="s">
        <v>814</v>
      </c>
    </row>
    <row r="52" spans="1:33" x14ac:dyDescent="0.2">
      <c r="A52" s="84" t="s">
        <v>59</v>
      </c>
      <c r="B52" s="76" t="s">
        <v>1</v>
      </c>
      <c r="C52" s="65" t="s">
        <v>128</v>
      </c>
      <c r="D52" s="98"/>
      <c r="E52" s="98"/>
      <c r="F52" s="99"/>
      <c r="G52" s="157"/>
      <c r="H52" s="102"/>
      <c r="I52" s="98"/>
      <c r="J52" s="99"/>
      <c r="K52" s="100"/>
      <c r="L52" s="98"/>
      <c r="M52" s="98"/>
      <c r="N52" s="99"/>
      <c r="O52" s="101"/>
      <c r="P52" s="102">
        <v>8</v>
      </c>
      <c r="Q52" s="98"/>
      <c r="R52" s="99">
        <v>2</v>
      </c>
      <c r="S52" s="100" t="s">
        <v>1</v>
      </c>
      <c r="T52" s="98"/>
      <c r="U52" s="98"/>
      <c r="V52" s="158"/>
      <c r="W52" s="159"/>
      <c r="X52" s="98"/>
      <c r="Y52" s="98"/>
      <c r="Z52" s="99"/>
      <c r="AA52" s="100"/>
      <c r="AB52" s="98">
        <f t="shared" si="0"/>
        <v>8</v>
      </c>
      <c r="AC52" s="98">
        <f t="shared" si="1"/>
        <v>0</v>
      </c>
      <c r="AD52" s="104">
        <f t="shared" si="2"/>
        <v>2</v>
      </c>
      <c r="AE52" s="105">
        <f t="shared" si="3"/>
        <v>8</v>
      </c>
      <c r="AF52" s="12" t="s">
        <v>794</v>
      </c>
      <c r="AG52" s="13" t="s">
        <v>789</v>
      </c>
    </row>
    <row r="53" spans="1:33" x14ac:dyDescent="0.2">
      <c r="A53" s="84" t="s">
        <v>60</v>
      </c>
      <c r="B53" s="76" t="s">
        <v>1</v>
      </c>
      <c r="C53" s="65" t="s">
        <v>61</v>
      </c>
      <c r="D53" s="98"/>
      <c r="E53" s="98"/>
      <c r="F53" s="99"/>
      <c r="G53" s="157"/>
      <c r="H53" s="102"/>
      <c r="I53" s="98"/>
      <c r="J53" s="99"/>
      <c r="K53" s="100"/>
      <c r="L53" s="98"/>
      <c r="M53" s="98"/>
      <c r="N53" s="99"/>
      <c r="O53" s="101"/>
      <c r="P53" s="102"/>
      <c r="Q53" s="98"/>
      <c r="R53" s="99"/>
      <c r="S53" s="100"/>
      <c r="T53" s="98">
        <v>8</v>
      </c>
      <c r="U53" s="98"/>
      <c r="V53" s="158">
        <v>2</v>
      </c>
      <c r="W53" s="159" t="s">
        <v>1</v>
      </c>
      <c r="X53" s="98"/>
      <c r="Y53" s="98"/>
      <c r="Z53" s="99"/>
      <c r="AA53" s="100"/>
      <c r="AB53" s="98">
        <f t="shared" si="0"/>
        <v>8</v>
      </c>
      <c r="AC53" s="98">
        <f t="shared" si="1"/>
        <v>0</v>
      </c>
      <c r="AD53" s="104">
        <f t="shared" si="2"/>
        <v>2</v>
      </c>
      <c r="AE53" s="105">
        <f t="shared" si="3"/>
        <v>8</v>
      </c>
      <c r="AF53" s="12" t="s">
        <v>794</v>
      </c>
      <c r="AG53" s="13" t="s">
        <v>789</v>
      </c>
    </row>
    <row r="54" spans="1:33" x14ac:dyDescent="0.2">
      <c r="A54" s="63" t="s">
        <v>64</v>
      </c>
      <c r="B54" s="76" t="s">
        <v>1</v>
      </c>
      <c r="C54" s="86" t="s">
        <v>65</v>
      </c>
      <c r="D54" s="98"/>
      <c r="E54" s="98"/>
      <c r="F54" s="99"/>
      <c r="G54" s="157"/>
      <c r="H54" s="102"/>
      <c r="I54" s="98"/>
      <c r="J54" s="99"/>
      <c r="K54" s="100"/>
      <c r="L54" s="98"/>
      <c r="M54" s="98"/>
      <c r="N54" s="99"/>
      <c r="O54" s="101"/>
      <c r="P54" s="102">
        <v>4</v>
      </c>
      <c r="Q54" s="98"/>
      <c r="R54" s="99">
        <v>2</v>
      </c>
      <c r="S54" s="100" t="s">
        <v>1</v>
      </c>
      <c r="T54" s="98"/>
      <c r="U54" s="98"/>
      <c r="V54" s="158"/>
      <c r="W54" s="159"/>
      <c r="X54" s="98"/>
      <c r="Y54" s="98"/>
      <c r="Z54" s="99"/>
      <c r="AA54" s="100"/>
      <c r="AB54" s="98">
        <f t="shared" si="0"/>
        <v>4</v>
      </c>
      <c r="AC54" s="98">
        <f t="shared" si="1"/>
        <v>0</v>
      </c>
      <c r="AD54" s="104">
        <f t="shared" si="2"/>
        <v>2</v>
      </c>
      <c r="AE54" s="105">
        <f t="shared" si="3"/>
        <v>4</v>
      </c>
      <c r="AF54" s="12" t="s">
        <v>794</v>
      </c>
      <c r="AG54" s="13" t="s">
        <v>484</v>
      </c>
    </row>
    <row r="55" spans="1:33" x14ac:dyDescent="0.2">
      <c r="A55" s="87" t="s">
        <v>582</v>
      </c>
      <c r="B55" s="71" t="s">
        <v>1</v>
      </c>
      <c r="C55" s="88" t="s">
        <v>560</v>
      </c>
      <c r="D55" s="98"/>
      <c r="E55" s="98"/>
      <c r="F55" s="99"/>
      <c r="G55" s="157"/>
      <c r="H55" s="102"/>
      <c r="I55" s="98"/>
      <c r="J55" s="99"/>
      <c r="K55" s="100"/>
      <c r="L55" s="98"/>
      <c r="M55" s="98"/>
      <c r="N55" s="99"/>
      <c r="O55" s="101"/>
      <c r="P55" s="102"/>
      <c r="Q55" s="98"/>
      <c r="R55" s="99"/>
      <c r="S55" s="100"/>
      <c r="T55" s="98"/>
      <c r="U55" s="98"/>
      <c r="V55" s="158"/>
      <c r="W55" s="159"/>
      <c r="X55" s="98">
        <v>4</v>
      </c>
      <c r="Y55" s="98"/>
      <c r="Z55" s="99">
        <v>1</v>
      </c>
      <c r="AA55" s="100" t="s">
        <v>239</v>
      </c>
      <c r="AB55" s="98">
        <f t="shared" si="0"/>
        <v>4</v>
      </c>
      <c r="AC55" s="98">
        <f t="shared" si="1"/>
        <v>0</v>
      </c>
      <c r="AD55" s="104">
        <f t="shared" si="2"/>
        <v>1</v>
      </c>
      <c r="AE55" s="105">
        <f t="shared" si="3"/>
        <v>4</v>
      </c>
      <c r="AF55" s="12" t="s">
        <v>794</v>
      </c>
      <c r="AG55" s="13" t="s">
        <v>474</v>
      </c>
    </row>
    <row r="56" spans="1:33" x14ac:dyDescent="0.2">
      <c r="A56" s="84" t="s">
        <v>62</v>
      </c>
      <c r="B56" s="76" t="s">
        <v>1</v>
      </c>
      <c r="C56" s="89" t="s">
        <v>63</v>
      </c>
      <c r="D56" s="98"/>
      <c r="E56" s="98"/>
      <c r="F56" s="99"/>
      <c r="G56" s="157"/>
      <c r="H56" s="102"/>
      <c r="I56" s="98"/>
      <c r="J56" s="99"/>
      <c r="K56" s="100"/>
      <c r="L56" s="98"/>
      <c r="M56" s="98"/>
      <c r="N56" s="99"/>
      <c r="O56" s="101"/>
      <c r="P56" s="102"/>
      <c r="Q56" s="98"/>
      <c r="R56" s="99"/>
      <c r="S56" s="100"/>
      <c r="T56" s="98">
        <v>8</v>
      </c>
      <c r="U56" s="98"/>
      <c r="V56" s="99">
        <v>2</v>
      </c>
      <c r="W56" s="100" t="s">
        <v>1</v>
      </c>
      <c r="X56" s="98"/>
      <c r="Y56" s="98"/>
      <c r="Z56" s="99"/>
      <c r="AA56" s="100"/>
      <c r="AB56" s="98">
        <f t="shared" si="0"/>
        <v>8</v>
      </c>
      <c r="AC56" s="98">
        <f t="shared" si="1"/>
        <v>0</v>
      </c>
      <c r="AD56" s="104">
        <f t="shared" si="2"/>
        <v>2</v>
      </c>
      <c r="AE56" s="105">
        <f t="shared" si="3"/>
        <v>8</v>
      </c>
      <c r="AF56" s="22" t="s">
        <v>485</v>
      </c>
      <c r="AG56" s="23" t="s">
        <v>486</v>
      </c>
    </row>
    <row r="57" spans="1:33" x14ac:dyDescent="0.2">
      <c r="A57" s="66" t="s">
        <v>266</v>
      </c>
      <c r="B57" s="76" t="s">
        <v>1</v>
      </c>
      <c r="C57" s="90" t="s">
        <v>267</v>
      </c>
      <c r="D57" s="98"/>
      <c r="E57" s="98"/>
      <c r="F57" s="99"/>
      <c r="G57" s="157"/>
      <c r="H57" s="102">
        <v>8</v>
      </c>
      <c r="I57" s="98"/>
      <c r="J57" s="99">
        <v>2</v>
      </c>
      <c r="K57" s="100" t="s">
        <v>1</v>
      </c>
      <c r="L57" s="98"/>
      <c r="M57" s="98"/>
      <c r="N57" s="99"/>
      <c r="O57" s="101"/>
      <c r="P57" s="102"/>
      <c r="Q57" s="98"/>
      <c r="R57" s="99"/>
      <c r="S57" s="100"/>
      <c r="T57" s="98"/>
      <c r="U57" s="98"/>
      <c r="V57" s="158"/>
      <c r="W57" s="159"/>
      <c r="X57" s="98"/>
      <c r="Y57" s="98"/>
      <c r="Z57" s="99"/>
      <c r="AA57" s="100"/>
      <c r="AB57" s="98">
        <f t="shared" si="0"/>
        <v>8</v>
      </c>
      <c r="AC57" s="98">
        <f t="shared" si="1"/>
        <v>0</v>
      </c>
      <c r="AD57" s="104">
        <f t="shared" si="2"/>
        <v>2</v>
      </c>
      <c r="AE57" s="105">
        <f t="shared" si="3"/>
        <v>8</v>
      </c>
      <c r="AF57" s="12" t="s">
        <v>487</v>
      </c>
      <c r="AG57" s="13" t="s">
        <v>488</v>
      </c>
    </row>
    <row r="58" spans="1:33" x14ac:dyDescent="0.2">
      <c r="A58" s="66" t="s">
        <v>268</v>
      </c>
      <c r="B58" s="76" t="s">
        <v>1</v>
      </c>
      <c r="C58" s="65" t="s">
        <v>269</v>
      </c>
      <c r="D58" s="98"/>
      <c r="E58" s="98"/>
      <c r="F58" s="99"/>
      <c r="G58" s="157"/>
      <c r="H58" s="102"/>
      <c r="I58" s="98"/>
      <c r="J58" s="99"/>
      <c r="K58" s="100"/>
      <c r="L58" s="98">
        <v>8</v>
      </c>
      <c r="M58" s="98"/>
      <c r="N58" s="99">
        <v>2</v>
      </c>
      <c r="O58" s="101" t="s">
        <v>1</v>
      </c>
      <c r="P58" s="102"/>
      <c r="Q58" s="98"/>
      <c r="R58" s="99"/>
      <c r="S58" s="100"/>
      <c r="T58" s="98"/>
      <c r="U58" s="98"/>
      <c r="V58" s="158"/>
      <c r="W58" s="159"/>
      <c r="X58" s="98"/>
      <c r="Y58" s="98"/>
      <c r="Z58" s="99"/>
      <c r="AA58" s="100"/>
      <c r="AB58" s="98">
        <f t="shared" si="0"/>
        <v>8</v>
      </c>
      <c r="AC58" s="98">
        <f t="shared" si="1"/>
        <v>0</v>
      </c>
      <c r="AD58" s="104">
        <f t="shared" si="2"/>
        <v>2</v>
      </c>
      <c r="AE58" s="105">
        <f t="shared" si="3"/>
        <v>8</v>
      </c>
      <c r="AF58" s="12" t="s">
        <v>487</v>
      </c>
      <c r="AG58" s="13" t="s">
        <v>488</v>
      </c>
    </row>
    <row r="59" spans="1:33" x14ac:dyDescent="0.2">
      <c r="A59" s="63" t="s">
        <v>66</v>
      </c>
      <c r="B59" s="91" t="s">
        <v>1</v>
      </c>
      <c r="C59" s="65" t="s">
        <v>270</v>
      </c>
      <c r="D59" s="98"/>
      <c r="E59" s="98"/>
      <c r="F59" s="99"/>
      <c r="G59" s="157"/>
      <c r="H59" s="102"/>
      <c r="I59" s="98"/>
      <c r="J59" s="99"/>
      <c r="K59" s="100"/>
      <c r="L59" s="160"/>
      <c r="M59" s="160"/>
      <c r="N59" s="161"/>
      <c r="O59" s="162"/>
      <c r="P59" s="102"/>
      <c r="Q59" s="98">
        <v>8</v>
      </c>
      <c r="R59" s="99">
        <v>2</v>
      </c>
      <c r="S59" s="100" t="s">
        <v>1</v>
      </c>
      <c r="T59" s="98"/>
      <c r="U59" s="98"/>
      <c r="V59" s="163"/>
      <c r="W59" s="100"/>
      <c r="X59" s="98"/>
      <c r="Y59" s="98"/>
      <c r="Z59" s="99"/>
      <c r="AA59" s="100"/>
      <c r="AB59" s="98">
        <f t="shared" si="0"/>
        <v>0</v>
      </c>
      <c r="AC59" s="98">
        <f t="shared" si="1"/>
        <v>8</v>
      </c>
      <c r="AD59" s="104">
        <f t="shared" si="2"/>
        <v>2</v>
      </c>
      <c r="AE59" s="105">
        <f t="shared" si="3"/>
        <v>8</v>
      </c>
      <c r="AF59" s="12" t="s">
        <v>472</v>
      </c>
      <c r="AG59" s="13" t="s">
        <v>473</v>
      </c>
    </row>
    <row r="60" spans="1:33" x14ac:dyDescent="0.2">
      <c r="A60" s="66" t="s">
        <v>605</v>
      </c>
      <c r="B60" s="82" t="s">
        <v>1</v>
      </c>
      <c r="C60" s="92" t="s">
        <v>271</v>
      </c>
      <c r="D60" s="144"/>
      <c r="E60" s="144"/>
      <c r="F60" s="145"/>
      <c r="G60" s="146"/>
      <c r="H60" s="147"/>
      <c r="I60" s="144"/>
      <c r="J60" s="145"/>
      <c r="K60" s="150"/>
      <c r="L60" s="144"/>
      <c r="M60" s="144"/>
      <c r="N60" s="145"/>
      <c r="O60" s="149"/>
      <c r="P60" s="147"/>
      <c r="Q60" s="144">
        <v>8</v>
      </c>
      <c r="R60" s="145">
        <v>1</v>
      </c>
      <c r="S60" s="150" t="s">
        <v>239</v>
      </c>
      <c r="T60" s="144"/>
      <c r="U60" s="164"/>
      <c r="V60" s="13"/>
      <c r="W60" s="14"/>
      <c r="X60" s="144"/>
      <c r="Y60" s="144"/>
      <c r="Z60" s="151"/>
      <c r="AA60" s="153"/>
      <c r="AB60" s="154">
        <f t="shared" si="0"/>
        <v>0</v>
      </c>
      <c r="AC60" s="144">
        <f t="shared" si="1"/>
        <v>8</v>
      </c>
      <c r="AD60" s="155">
        <f t="shared" si="2"/>
        <v>1</v>
      </c>
      <c r="AE60" s="156">
        <f t="shared" si="3"/>
        <v>8</v>
      </c>
      <c r="AF60" s="12" t="s">
        <v>461</v>
      </c>
      <c r="AG60" s="13" t="s">
        <v>489</v>
      </c>
    </row>
    <row r="61" spans="1:33" x14ac:dyDescent="0.2">
      <c r="A61" s="66" t="s">
        <v>606</v>
      </c>
      <c r="B61" s="76" t="s">
        <v>1</v>
      </c>
      <c r="C61" s="83" t="s">
        <v>272</v>
      </c>
      <c r="D61" s="98"/>
      <c r="E61" s="98"/>
      <c r="F61" s="99"/>
      <c r="G61" s="157"/>
      <c r="H61" s="102"/>
      <c r="I61" s="98"/>
      <c r="J61" s="99"/>
      <c r="K61" s="100"/>
      <c r="L61" s="98"/>
      <c r="M61" s="98"/>
      <c r="N61" s="99"/>
      <c r="O61" s="101"/>
      <c r="P61" s="102"/>
      <c r="Q61" s="98"/>
      <c r="R61" s="99"/>
      <c r="S61" s="100"/>
      <c r="T61" s="98"/>
      <c r="U61" s="98"/>
      <c r="V61" s="165"/>
      <c r="W61" s="149"/>
      <c r="X61" s="102"/>
      <c r="Y61" s="98">
        <v>8</v>
      </c>
      <c r="Z61" s="158">
        <v>1</v>
      </c>
      <c r="AA61" s="153" t="s">
        <v>239</v>
      </c>
      <c r="AB61" s="97">
        <f t="shared" si="0"/>
        <v>0</v>
      </c>
      <c r="AC61" s="98">
        <f t="shared" si="1"/>
        <v>8</v>
      </c>
      <c r="AD61" s="104">
        <f t="shared" si="2"/>
        <v>1</v>
      </c>
      <c r="AE61" s="105">
        <f t="shared" si="3"/>
        <v>8</v>
      </c>
      <c r="AF61" s="12" t="s">
        <v>461</v>
      </c>
      <c r="AG61" s="13" t="s">
        <v>462</v>
      </c>
    </row>
    <row r="62" spans="1:33" x14ac:dyDescent="0.2">
      <c r="A62" s="66" t="s">
        <v>607</v>
      </c>
      <c r="B62" s="76" t="s">
        <v>1</v>
      </c>
      <c r="C62" s="83" t="s">
        <v>273</v>
      </c>
      <c r="D62" s="98"/>
      <c r="E62" s="98"/>
      <c r="F62" s="99"/>
      <c r="G62" s="157"/>
      <c r="H62" s="102"/>
      <c r="I62" s="98"/>
      <c r="J62" s="99"/>
      <c r="K62" s="100"/>
      <c r="L62" s="144"/>
      <c r="M62" s="144"/>
      <c r="N62" s="145"/>
      <c r="O62" s="149"/>
      <c r="P62" s="102"/>
      <c r="Q62" s="98"/>
      <c r="R62" s="99"/>
      <c r="S62" s="100"/>
      <c r="T62" s="98"/>
      <c r="U62" s="98"/>
      <c r="V62" s="158"/>
      <c r="W62" s="159"/>
      <c r="X62" s="144"/>
      <c r="Y62" s="144">
        <v>10</v>
      </c>
      <c r="Z62" s="145">
        <v>1</v>
      </c>
      <c r="AA62" s="150" t="s">
        <v>239</v>
      </c>
      <c r="AB62" s="98">
        <f t="shared" si="0"/>
        <v>0</v>
      </c>
      <c r="AC62" s="98">
        <f t="shared" si="1"/>
        <v>10</v>
      </c>
      <c r="AD62" s="104">
        <f t="shared" si="2"/>
        <v>1</v>
      </c>
      <c r="AE62" s="105">
        <f t="shared" si="3"/>
        <v>10</v>
      </c>
      <c r="AF62" s="12" t="s">
        <v>461</v>
      </c>
      <c r="AG62" s="13" t="s">
        <v>608</v>
      </c>
    </row>
    <row r="63" spans="1:33" x14ac:dyDescent="0.2">
      <c r="A63" s="63" t="s">
        <v>79</v>
      </c>
      <c r="B63" s="76" t="s">
        <v>1</v>
      </c>
      <c r="C63" s="65" t="s">
        <v>80</v>
      </c>
      <c r="D63" s="98"/>
      <c r="E63" s="98"/>
      <c r="F63" s="99"/>
      <c r="G63" s="157"/>
      <c r="H63" s="102"/>
      <c r="I63" s="98">
        <v>8</v>
      </c>
      <c r="J63" s="99">
        <v>2</v>
      </c>
      <c r="K63" s="100" t="s">
        <v>239</v>
      </c>
      <c r="L63" s="98"/>
      <c r="M63" s="98"/>
      <c r="N63" s="99"/>
      <c r="O63" s="101"/>
      <c r="P63" s="102"/>
      <c r="Q63" s="98"/>
      <c r="R63" s="99"/>
      <c r="S63" s="100"/>
      <c r="T63" s="98"/>
      <c r="U63" s="98"/>
      <c r="V63" s="158"/>
      <c r="W63" s="159"/>
      <c r="X63" s="98"/>
      <c r="Y63" s="98"/>
      <c r="Z63" s="99"/>
      <c r="AA63" s="100"/>
      <c r="AB63" s="98">
        <f t="shared" si="0"/>
        <v>0</v>
      </c>
      <c r="AC63" s="98">
        <f t="shared" si="1"/>
        <v>8</v>
      </c>
      <c r="AD63" s="104">
        <f t="shared" si="2"/>
        <v>2</v>
      </c>
      <c r="AE63" s="105">
        <f t="shared" si="3"/>
        <v>8</v>
      </c>
      <c r="AF63" s="12" t="s">
        <v>458</v>
      </c>
      <c r="AG63" s="13" t="s">
        <v>459</v>
      </c>
    </row>
    <row r="64" spans="1:33" x14ac:dyDescent="0.2">
      <c r="A64" s="63" t="s">
        <v>81</v>
      </c>
      <c r="B64" s="76" t="s">
        <v>1</v>
      </c>
      <c r="C64" s="65" t="s">
        <v>82</v>
      </c>
      <c r="D64" s="98"/>
      <c r="E64" s="98"/>
      <c r="F64" s="99"/>
      <c r="G64" s="157"/>
      <c r="H64" s="102"/>
      <c r="I64" s="98"/>
      <c r="J64" s="99"/>
      <c r="K64" s="100"/>
      <c r="L64" s="98"/>
      <c r="M64" s="98">
        <v>8</v>
      </c>
      <c r="N64" s="99">
        <v>2</v>
      </c>
      <c r="O64" s="101" t="s">
        <v>239</v>
      </c>
      <c r="P64" s="102"/>
      <c r="Q64" s="98"/>
      <c r="R64" s="99"/>
      <c r="S64" s="100"/>
      <c r="T64" s="98"/>
      <c r="U64" s="98"/>
      <c r="V64" s="158"/>
      <c r="W64" s="159"/>
      <c r="X64" s="98"/>
      <c r="Y64" s="98"/>
      <c r="Z64" s="99"/>
      <c r="AA64" s="100"/>
      <c r="AB64" s="98">
        <f t="shared" si="0"/>
        <v>0</v>
      </c>
      <c r="AC64" s="98">
        <f t="shared" si="1"/>
        <v>8</v>
      </c>
      <c r="AD64" s="104">
        <f t="shared" si="2"/>
        <v>2</v>
      </c>
      <c r="AE64" s="105">
        <f t="shared" si="3"/>
        <v>8</v>
      </c>
      <c r="AF64" s="12" t="s">
        <v>458</v>
      </c>
      <c r="AG64" s="13" t="s">
        <v>459</v>
      </c>
    </row>
    <row r="65" spans="1:33" x14ac:dyDescent="0.2">
      <c r="A65" s="63" t="s">
        <v>83</v>
      </c>
      <c r="B65" s="76" t="s">
        <v>1</v>
      </c>
      <c r="C65" s="65" t="s">
        <v>84</v>
      </c>
      <c r="D65" s="98"/>
      <c r="E65" s="98"/>
      <c r="F65" s="99"/>
      <c r="G65" s="157"/>
      <c r="H65" s="102"/>
      <c r="I65" s="98"/>
      <c r="J65" s="99"/>
      <c r="K65" s="100"/>
      <c r="L65" s="98"/>
      <c r="M65" s="98"/>
      <c r="N65" s="99"/>
      <c r="O65" s="101"/>
      <c r="P65" s="102"/>
      <c r="Q65" s="98">
        <v>8</v>
      </c>
      <c r="R65" s="99">
        <v>2</v>
      </c>
      <c r="S65" s="100" t="s">
        <v>239</v>
      </c>
      <c r="T65" s="98"/>
      <c r="U65" s="98"/>
      <c r="V65" s="158"/>
      <c r="W65" s="159"/>
      <c r="X65" s="98"/>
      <c r="Y65" s="98"/>
      <c r="Z65" s="99"/>
      <c r="AA65" s="100"/>
      <c r="AB65" s="98">
        <f t="shared" si="0"/>
        <v>0</v>
      </c>
      <c r="AC65" s="98">
        <f t="shared" si="1"/>
        <v>8</v>
      </c>
      <c r="AD65" s="104">
        <f t="shared" si="2"/>
        <v>2</v>
      </c>
      <c r="AE65" s="105">
        <f t="shared" si="3"/>
        <v>8</v>
      </c>
      <c r="AF65" s="12" t="s">
        <v>458</v>
      </c>
      <c r="AG65" s="13" t="s">
        <v>459</v>
      </c>
    </row>
    <row r="66" spans="1:33" x14ac:dyDescent="0.2">
      <c r="A66" s="63" t="s">
        <v>85</v>
      </c>
      <c r="B66" s="76" t="s">
        <v>1</v>
      </c>
      <c r="C66" s="65" t="s">
        <v>86</v>
      </c>
      <c r="D66" s="98"/>
      <c r="E66" s="98"/>
      <c r="F66" s="99"/>
      <c r="G66" s="157"/>
      <c r="H66" s="102"/>
      <c r="I66" s="98"/>
      <c r="J66" s="99"/>
      <c r="K66" s="100"/>
      <c r="L66" s="98"/>
      <c r="M66" s="98"/>
      <c r="N66" s="99"/>
      <c r="O66" s="101"/>
      <c r="P66" s="102"/>
      <c r="Q66" s="98"/>
      <c r="R66" s="99"/>
      <c r="S66" s="100"/>
      <c r="T66" s="98"/>
      <c r="U66" s="98">
        <v>8</v>
      </c>
      <c r="V66" s="158">
        <v>2</v>
      </c>
      <c r="W66" s="159" t="s">
        <v>239</v>
      </c>
      <c r="X66" s="98"/>
      <c r="Y66" s="98"/>
      <c r="Z66" s="99"/>
      <c r="AA66" s="100"/>
      <c r="AB66" s="98">
        <f t="shared" si="0"/>
        <v>0</v>
      </c>
      <c r="AC66" s="98">
        <f t="shared" si="1"/>
        <v>8</v>
      </c>
      <c r="AD66" s="104">
        <f t="shared" si="2"/>
        <v>2</v>
      </c>
      <c r="AE66" s="105">
        <f t="shared" si="3"/>
        <v>8</v>
      </c>
      <c r="AF66" s="12" t="s">
        <v>458</v>
      </c>
      <c r="AG66" s="13" t="s">
        <v>459</v>
      </c>
    </row>
    <row r="67" spans="1:33" x14ac:dyDescent="0.2">
      <c r="A67" s="63" t="s">
        <v>87</v>
      </c>
      <c r="B67" s="76" t="s">
        <v>1</v>
      </c>
      <c r="C67" s="65" t="s">
        <v>88</v>
      </c>
      <c r="D67" s="98"/>
      <c r="E67" s="98"/>
      <c r="F67" s="99"/>
      <c r="G67" s="157"/>
      <c r="H67" s="102"/>
      <c r="I67" s="98"/>
      <c r="J67" s="99"/>
      <c r="K67" s="100"/>
      <c r="L67" s="98"/>
      <c r="M67" s="98"/>
      <c r="N67" s="99"/>
      <c r="O67" s="101"/>
      <c r="P67" s="102"/>
      <c r="Q67" s="98"/>
      <c r="R67" s="99"/>
      <c r="S67" s="100"/>
      <c r="T67" s="98"/>
      <c r="U67" s="98"/>
      <c r="V67" s="158"/>
      <c r="W67" s="159"/>
      <c r="X67" s="98"/>
      <c r="Y67" s="98">
        <v>8</v>
      </c>
      <c r="Z67" s="99">
        <v>2</v>
      </c>
      <c r="AA67" s="100" t="s">
        <v>239</v>
      </c>
      <c r="AB67" s="98">
        <f t="shared" si="0"/>
        <v>0</v>
      </c>
      <c r="AC67" s="98">
        <f t="shared" si="1"/>
        <v>8</v>
      </c>
      <c r="AD67" s="104">
        <f t="shared" si="2"/>
        <v>2</v>
      </c>
      <c r="AE67" s="105">
        <f t="shared" si="3"/>
        <v>8</v>
      </c>
      <c r="AF67" s="12" t="s">
        <v>458</v>
      </c>
      <c r="AG67" s="13" t="s">
        <v>459</v>
      </c>
    </row>
    <row r="68" spans="1:33" x14ac:dyDescent="0.2">
      <c r="A68" s="84" t="s">
        <v>90</v>
      </c>
      <c r="B68" s="76" t="s">
        <v>1</v>
      </c>
      <c r="C68" s="65" t="s">
        <v>91</v>
      </c>
      <c r="D68" s="98"/>
      <c r="E68" s="98"/>
      <c r="F68" s="99"/>
      <c r="G68" s="157"/>
      <c r="H68" s="102"/>
      <c r="I68" s="98">
        <v>4</v>
      </c>
      <c r="J68" s="99">
        <v>1</v>
      </c>
      <c r="K68" s="100" t="s">
        <v>239</v>
      </c>
      <c r="L68" s="98"/>
      <c r="M68" s="98"/>
      <c r="N68" s="99"/>
      <c r="O68" s="101"/>
      <c r="P68" s="102"/>
      <c r="Q68" s="98"/>
      <c r="R68" s="99"/>
      <c r="S68" s="100"/>
      <c r="T68" s="98"/>
      <c r="U68" s="98"/>
      <c r="V68" s="158"/>
      <c r="W68" s="159"/>
      <c r="X68" s="98"/>
      <c r="Y68" s="98"/>
      <c r="Z68" s="99"/>
      <c r="AA68" s="100"/>
      <c r="AB68" s="98">
        <f t="shared" si="0"/>
        <v>0</v>
      </c>
      <c r="AC68" s="98">
        <f t="shared" si="1"/>
        <v>4</v>
      </c>
      <c r="AD68" s="104">
        <f t="shared" si="2"/>
        <v>1</v>
      </c>
      <c r="AE68" s="140">
        <f t="shared" si="3"/>
        <v>4</v>
      </c>
      <c r="AF68" s="25" t="s">
        <v>491</v>
      </c>
      <c r="AG68" s="26" t="s">
        <v>463</v>
      </c>
    </row>
    <row r="69" spans="1:33" x14ac:dyDescent="0.2">
      <c r="A69" s="84" t="s">
        <v>92</v>
      </c>
      <c r="B69" s="76" t="s">
        <v>1</v>
      </c>
      <c r="C69" s="65" t="s">
        <v>93</v>
      </c>
      <c r="D69" s="98"/>
      <c r="E69" s="98"/>
      <c r="F69" s="99"/>
      <c r="G69" s="157"/>
      <c r="H69" s="102"/>
      <c r="I69" s="98"/>
      <c r="J69" s="99"/>
      <c r="K69" s="100"/>
      <c r="L69" s="98"/>
      <c r="M69" s="98"/>
      <c r="N69" s="99"/>
      <c r="O69" s="101"/>
      <c r="P69" s="102"/>
      <c r="Q69" s="98">
        <v>4</v>
      </c>
      <c r="R69" s="99">
        <v>1</v>
      </c>
      <c r="S69" s="100" t="s">
        <v>239</v>
      </c>
      <c r="T69" s="98"/>
      <c r="U69" s="98"/>
      <c r="V69" s="158"/>
      <c r="W69" s="159"/>
      <c r="X69" s="98"/>
      <c r="Y69" s="98"/>
      <c r="Z69" s="99"/>
      <c r="AA69" s="100"/>
      <c r="AB69" s="98">
        <f t="shared" si="0"/>
        <v>0</v>
      </c>
      <c r="AC69" s="98">
        <f t="shared" si="1"/>
        <v>4</v>
      </c>
      <c r="AD69" s="104">
        <f t="shared" si="2"/>
        <v>1</v>
      </c>
      <c r="AE69" s="140">
        <f t="shared" si="3"/>
        <v>4</v>
      </c>
      <c r="AF69" s="25" t="s">
        <v>491</v>
      </c>
      <c r="AG69" s="26" t="s">
        <v>463</v>
      </c>
    </row>
    <row r="70" spans="1:33" x14ac:dyDescent="0.2">
      <c r="A70" s="84" t="s">
        <v>94</v>
      </c>
      <c r="B70" s="76" t="s">
        <v>1</v>
      </c>
      <c r="C70" s="65" t="s">
        <v>95</v>
      </c>
      <c r="D70" s="98"/>
      <c r="E70" s="98"/>
      <c r="F70" s="99"/>
      <c r="G70" s="157"/>
      <c r="H70" s="102"/>
      <c r="I70" s="98"/>
      <c r="J70" s="99"/>
      <c r="K70" s="100"/>
      <c r="L70" s="98"/>
      <c r="M70" s="98"/>
      <c r="N70" s="99"/>
      <c r="O70" s="101"/>
      <c r="P70" s="102"/>
      <c r="Q70" s="98"/>
      <c r="R70" s="99"/>
      <c r="S70" s="100"/>
      <c r="T70" s="98"/>
      <c r="U70" s="98"/>
      <c r="V70" s="158"/>
      <c r="W70" s="159"/>
      <c r="X70" s="98"/>
      <c r="Y70" s="98">
        <v>4</v>
      </c>
      <c r="Z70" s="99">
        <v>1</v>
      </c>
      <c r="AA70" s="100" t="s">
        <v>239</v>
      </c>
      <c r="AB70" s="98">
        <f t="shared" si="0"/>
        <v>0</v>
      </c>
      <c r="AC70" s="98">
        <f t="shared" si="1"/>
        <v>4</v>
      </c>
      <c r="AD70" s="104">
        <f t="shared" si="2"/>
        <v>1</v>
      </c>
      <c r="AE70" s="140">
        <f t="shared" si="3"/>
        <v>4</v>
      </c>
      <c r="AF70" s="25" t="s">
        <v>491</v>
      </c>
      <c r="AG70" s="26" t="s">
        <v>463</v>
      </c>
    </row>
    <row r="71" spans="1:33" x14ac:dyDescent="0.2">
      <c r="A71" s="66"/>
      <c r="B71" s="82" t="s">
        <v>148</v>
      </c>
      <c r="C71" s="92" t="s">
        <v>173</v>
      </c>
      <c r="D71" s="144" t="s">
        <v>274</v>
      </c>
      <c r="E71" s="144" t="s">
        <v>274</v>
      </c>
      <c r="F71" s="166"/>
      <c r="G71" s="167"/>
      <c r="H71" s="147" t="s">
        <v>274</v>
      </c>
      <c r="I71" s="144" t="s">
        <v>274</v>
      </c>
      <c r="J71" s="145"/>
      <c r="K71" s="150"/>
      <c r="L71" s="144"/>
      <c r="M71" s="144" t="s">
        <v>274</v>
      </c>
      <c r="N71" s="145"/>
      <c r="O71" s="149"/>
      <c r="P71" s="147">
        <v>4</v>
      </c>
      <c r="Q71" s="144">
        <v>4</v>
      </c>
      <c r="R71" s="145">
        <v>3</v>
      </c>
      <c r="S71" s="150"/>
      <c r="T71" s="144" t="s">
        <v>274</v>
      </c>
      <c r="U71" s="144" t="s">
        <v>274</v>
      </c>
      <c r="V71" s="151"/>
      <c r="W71" s="152"/>
      <c r="X71" s="144" t="s">
        <v>274</v>
      </c>
      <c r="Y71" s="144" t="s">
        <v>274</v>
      </c>
      <c r="Z71" s="145"/>
      <c r="AA71" s="153"/>
      <c r="AB71" s="154">
        <f t="shared" si="0"/>
        <v>4</v>
      </c>
      <c r="AC71" s="144">
        <f t="shared" si="1"/>
        <v>4</v>
      </c>
      <c r="AD71" s="155">
        <f t="shared" si="2"/>
        <v>3</v>
      </c>
      <c r="AE71" s="168">
        <f t="shared" si="3"/>
        <v>8</v>
      </c>
      <c r="AF71" s="27"/>
      <c r="AG71" s="28"/>
    </row>
    <row r="72" spans="1:33" x14ac:dyDescent="0.2">
      <c r="A72" s="66"/>
      <c r="B72" s="82" t="s">
        <v>148</v>
      </c>
      <c r="C72" s="92" t="s">
        <v>174</v>
      </c>
      <c r="D72" s="144" t="s">
        <v>274</v>
      </c>
      <c r="E72" s="144" t="s">
        <v>274</v>
      </c>
      <c r="F72" s="166"/>
      <c r="G72" s="167"/>
      <c r="H72" s="147" t="s">
        <v>274</v>
      </c>
      <c r="I72" s="144" t="s">
        <v>274</v>
      </c>
      <c r="J72" s="145"/>
      <c r="K72" s="150"/>
      <c r="L72" s="144" t="s">
        <v>274</v>
      </c>
      <c r="M72" s="144" t="s">
        <v>274</v>
      </c>
      <c r="N72" s="145"/>
      <c r="O72" s="149"/>
      <c r="P72" s="147" t="s">
        <v>274</v>
      </c>
      <c r="Q72" s="144" t="s">
        <v>274</v>
      </c>
      <c r="R72" s="145"/>
      <c r="S72" s="150"/>
      <c r="T72" s="144">
        <v>4</v>
      </c>
      <c r="U72" s="144">
        <v>4</v>
      </c>
      <c r="V72" s="151">
        <v>3</v>
      </c>
      <c r="W72" s="152"/>
      <c r="X72" s="144" t="s">
        <v>274</v>
      </c>
      <c r="Y72" s="144" t="s">
        <v>274</v>
      </c>
      <c r="Z72" s="145"/>
      <c r="AA72" s="153"/>
      <c r="AB72" s="154">
        <f t="shared" si="0"/>
        <v>4</v>
      </c>
      <c r="AC72" s="144">
        <f t="shared" si="1"/>
        <v>4</v>
      </c>
      <c r="AD72" s="155">
        <f t="shared" si="2"/>
        <v>3</v>
      </c>
      <c r="AE72" s="156">
        <f t="shared" si="3"/>
        <v>8</v>
      </c>
    </row>
    <row r="73" spans="1:33" ht="13.5" thickBot="1" x14ac:dyDescent="0.25">
      <c r="A73" s="66"/>
      <c r="B73" s="82" t="s">
        <v>148</v>
      </c>
      <c r="C73" s="92" t="s">
        <v>175</v>
      </c>
      <c r="D73" s="144" t="s">
        <v>274</v>
      </c>
      <c r="E73" s="144" t="s">
        <v>274</v>
      </c>
      <c r="F73" s="166"/>
      <c r="G73" s="167"/>
      <c r="H73" s="147" t="s">
        <v>274</v>
      </c>
      <c r="I73" s="144" t="s">
        <v>274</v>
      </c>
      <c r="J73" s="145"/>
      <c r="K73" s="150"/>
      <c r="L73" s="144" t="s">
        <v>274</v>
      </c>
      <c r="M73" s="144" t="s">
        <v>274</v>
      </c>
      <c r="N73" s="145"/>
      <c r="O73" s="169"/>
      <c r="P73" s="154" t="s">
        <v>274</v>
      </c>
      <c r="Q73" s="144" t="s">
        <v>274</v>
      </c>
      <c r="R73" s="145"/>
      <c r="S73" s="150"/>
      <c r="T73" s="144" t="s">
        <v>274</v>
      </c>
      <c r="U73" s="144" t="s">
        <v>274</v>
      </c>
      <c r="V73" s="151"/>
      <c r="W73" s="152"/>
      <c r="X73" s="144">
        <v>4</v>
      </c>
      <c r="Y73" s="144">
        <v>4</v>
      </c>
      <c r="Z73" s="145">
        <v>3</v>
      </c>
      <c r="AA73" s="153"/>
      <c r="AB73" s="154">
        <f t="shared" si="0"/>
        <v>4</v>
      </c>
      <c r="AC73" s="144">
        <f t="shared" si="1"/>
        <v>4</v>
      </c>
      <c r="AD73" s="155">
        <f t="shared" si="2"/>
        <v>3</v>
      </c>
      <c r="AE73" s="156">
        <f t="shared" si="3"/>
        <v>8</v>
      </c>
    </row>
    <row r="74" spans="1:33" ht="18.75" thickBot="1" x14ac:dyDescent="0.3">
      <c r="A74" s="29"/>
      <c r="B74" s="30"/>
      <c r="C74" s="31" t="s">
        <v>275</v>
      </c>
      <c r="D74" s="32">
        <f>SUM(D10:D73)</f>
        <v>52</v>
      </c>
      <c r="E74" s="32">
        <f>SUM(E10:E73)</f>
        <v>102</v>
      </c>
      <c r="F74" s="32">
        <f>SUM(F10:F73)</f>
        <v>25</v>
      </c>
      <c r="G74" s="33" t="s">
        <v>22</v>
      </c>
      <c r="H74" s="34">
        <f>SUM(H10:H73)</f>
        <v>76</v>
      </c>
      <c r="I74" s="32">
        <f>SUM(I10:I73)</f>
        <v>16</v>
      </c>
      <c r="J74" s="32">
        <f>SUM(J10:J73)</f>
        <v>23</v>
      </c>
      <c r="K74" s="35" t="s">
        <v>22</v>
      </c>
      <c r="L74" s="32">
        <f>SUM(L10:L73)</f>
        <v>88</v>
      </c>
      <c r="M74" s="32">
        <f>SUM(M10:M73)</f>
        <v>8</v>
      </c>
      <c r="N74" s="32">
        <f>SUM(N10:N73)</f>
        <v>25</v>
      </c>
      <c r="O74" s="35" t="s">
        <v>22</v>
      </c>
      <c r="P74" s="32">
        <f>SUM(P10:P73)</f>
        <v>64</v>
      </c>
      <c r="Q74" s="32">
        <f>SUM(Q10:Q73)</f>
        <v>32</v>
      </c>
      <c r="R74" s="32">
        <f>SUM(R10:R73)</f>
        <v>26</v>
      </c>
      <c r="S74" s="35" t="s">
        <v>22</v>
      </c>
      <c r="T74" s="32">
        <f>SUM(T10:T73)</f>
        <v>72</v>
      </c>
      <c r="U74" s="32">
        <f>SUM(U10:U73)</f>
        <v>12</v>
      </c>
      <c r="V74" s="32">
        <f>SUM(V10:V73)</f>
        <v>22</v>
      </c>
      <c r="W74" s="35" t="s">
        <v>22</v>
      </c>
      <c r="X74" s="32">
        <f>SUM(X10:X73)</f>
        <v>46</v>
      </c>
      <c r="Y74" s="32">
        <f>SUM(Y10:Y73)</f>
        <v>36</v>
      </c>
      <c r="Z74" s="32">
        <f>SUM(Z10:Z73)</f>
        <v>16</v>
      </c>
      <c r="AA74" s="35" t="s">
        <v>22</v>
      </c>
      <c r="AB74" s="32">
        <f t="shared" ref="AB74:AE74" si="4">SUM(AB10:AB73)</f>
        <v>398</v>
      </c>
      <c r="AC74" s="32">
        <f t="shared" si="4"/>
        <v>206</v>
      </c>
      <c r="AD74" s="32">
        <f t="shared" si="4"/>
        <v>137</v>
      </c>
      <c r="AE74" s="36">
        <f t="shared" si="4"/>
        <v>604</v>
      </c>
    </row>
    <row r="75" spans="1:33" ht="15.75" x14ac:dyDescent="0.25">
      <c r="A75" s="37"/>
      <c r="B75" s="38"/>
      <c r="C75" s="39" t="s">
        <v>9</v>
      </c>
      <c r="D75" s="39"/>
      <c r="E75" s="39"/>
      <c r="F75" s="39"/>
      <c r="G75" s="40"/>
      <c r="H75" s="39"/>
      <c r="I75" s="39"/>
      <c r="J75" s="39"/>
      <c r="K75" s="39"/>
      <c r="L75" s="782"/>
      <c r="M75" s="782"/>
      <c r="N75" s="782"/>
      <c r="O75" s="782"/>
      <c r="P75" s="782"/>
      <c r="Q75" s="782"/>
      <c r="R75" s="782"/>
      <c r="S75" s="782"/>
      <c r="T75" s="782"/>
      <c r="U75" s="782"/>
      <c r="V75" s="782"/>
      <c r="W75" s="782"/>
      <c r="X75" s="782"/>
      <c r="Y75" s="782"/>
      <c r="Z75" s="782"/>
      <c r="AA75" s="782"/>
      <c r="AB75" s="41"/>
      <c r="AC75" s="41"/>
      <c r="AD75" s="41"/>
      <c r="AE75" s="42"/>
    </row>
    <row r="76" spans="1:33" x14ac:dyDescent="0.2">
      <c r="A76" s="63" t="s">
        <v>276</v>
      </c>
      <c r="B76" s="76" t="s">
        <v>150</v>
      </c>
      <c r="C76" s="83" t="s">
        <v>277</v>
      </c>
      <c r="D76" s="98"/>
      <c r="E76" s="98"/>
      <c r="F76" s="174"/>
      <c r="G76" s="175"/>
      <c r="H76" s="102">
        <v>8</v>
      </c>
      <c r="I76" s="98">
        <v>4</v>
      </c>
      <c r="J76" s="174" t="s">
        <v>22</v>
      </c>
      <c r="K76" s="176" t="s">
        <v>177</v>
      </c>
      <c r="L76" s="98"/>
      <c r="M76" s="98"/>
      <c r="N76" s="99" t="s">
        <v>22</v>
      </c>
      <c r="O76" s="103"/>
      <c r="P76" s="97"/>
      <c r="Q76" s="98"/>
      <c r="R76" s="99" t="s">
        <v>22</v>
      </c>
      <c r="S76" s="100"/>
      <c r="T76" s="98"/>
      <c r="U76" s="98"/>
      <c r="V76" s="99" t="s">
        <v>22</v>
      </c>
      <c r="W76" s="103"/>
      <c r="X76" s="97"/>
      <c r="Y76" s="98"/>
      <c r="Z76" s="99" t="s">
        <v>22</v>
      </c>
      <c r="AA76" s="100"/>
      <c r="AB76" s="98">
        <f t="shared" ref="AB76" si="5">SUM(D76,H76,L76,P76,T76,X76)</f>
        <v>8</v>
      </c>
      <c r="AC76" s="98">
        <f t="shared" ref="AC76" si="6">SUM(E76,I76,M76,Q76,U76,Y76)</f>
        <v>4</v>
      </c>
      <c r="AD76" s="174">
        <f t="shared" ref="AD76" si="7">SUM(F76,J76,N76,R76,V76,Z76)</f>
        <v>0</v>
      </c>
      <c r="AE76" s="105">
        <f t="shared" ref="AE76" si="8">SUM(AB76,AC76)</f>
        <v>12</v>
      </c>
    </row>
    <row r="77" spans="1:33" x14ac:dyDescent="0.2">
      <c r="A77" s="66" t="s">
        <v>67</v>
      </c>
      <c r="B77" s="82" t="s">
        <v>150</v>
      </c>
      <c r="C77" s="92" t="s">
        <v>68</v>
      </c>
      <c r="D77" s="144"/>
      <c r="E77" s="144"/>
      <c r="F77" s="177" t="s">
        <v>22</v>
      </c>
      <c r="G77" s="178"/>
      <c r="H77" s="147"/>
      <c r="I77" s="144">
        <v>8</v>
      </c>
      <c r="J77" s="177" t="s">
        <v>22</v>
      </c>
      <c r="K77" s="179" t="s">
        <v>177</v>
      </c>
      <c r="L77" s="144"/>
      <c r="M77" s="144"/>
      <c r="N77" s="177" t="s">
        <v>22</v>
      </c>
      <c r="O77" s="179"/>
      <c r="P77" s="144"/>
      <c r="Q77" s="144"/>
      <c r="R77" s="177" t="s">
        <v>22</v>
      </c>
      <c r="S77" s="179"/>
      <c r="T77" s="144"/>
      <c r="U77" s="144"/>
      <c r="V77" s="177" t="s">
        <v>22</v>
      </c>
      <c r="W77" s="179"/>
      <c r="X77" s="144"/>
      <c r="Y77" s="144"/>
      <c r="Z77" s="177" t="s">
        <v>22</v>
      </c>
      <c r="AA77" s="180"/>
      <c r="AB77" s="154"/>
      <c r="AC77" s="144"/>
      <c r="AD77" s="177" t="s">
        <v>22</v>
      </c>
      <c r="AE77" s="181"/>
      <c r="AF77" s="45" t="s">
        <v>609</v>
      </c>
      <c r="AG77" s="45" t="s">
        <v>610</v>
      </c>
    </row>
    <row r="78" spans="1:33" x14ac:dyDescent="0.2">
      <c r="A78" s="66" t="s">
        <v>71</v>
      </c>
      <c r="B78" s="82" t="s">
        <v>150</v>
      </c>
      <c r="C78" s="92" t="s">
        <v>72</v>
      </c>
      <c r="D78" s="144"/>
      <c r="E78" s="144"/>
      <c r="F78" s="177" t="s">
        <v>22</v>
      </c>
      <c r="G78" s="178"/>
      <c r="H78" s="147"/>
      <c r="I78" s="144"/>
      <c r="J78" s="177" t="s">
        <v>22</v>
      </c>
      <c r="K78" s="179"/>
      <c r="L78" s="144"/>
      <c r="M78" s="144">
        <v>8</v>
      </c>
      <c r="N78" s="177" t="s">
        <v>22</v>
      </c>
      <c r="O78" s="179" t="s">
        <v>177</v>
      </c>
      <c r="P78" s="144"/>
      <c r="Q78" s="144"/>
      <c r="R78" s="177" t="s">
        <v>22</v>
      </c>
      <c r="S78" s="179"/>
      <c r="T78" s="144"/>
      <c r="U78" s="144"/>
      <c r="V78" s="177" t="s">
        <v>22</v>
      </c>
      <c r="W78" s="179"/>
      <c r="X78" s="144"/>
      <c r="Y78" s="144"/>
      <c r="Z78" s="177" t="s">
        <v>22</v>
      </c>
      <c r="AA78" s="180"/>
      <c r="AB78" s="154"/>
      <c r="AC78" s="144"/>
      <c r="AD78" s="177" t="s">
        <v>22</v>
      </c>
      <c r="AE78" s="181"/>
      <c r="AF78" s="45" t="s">
        <v>609</v>
      </c>
      <c r="AG78" s="45" t="s">
        <v>610</v>
      </c>
    </row>
    <row r="79" spans="1:33" x14ac:dyDescent="0.2">
      <c r="A79" s="66" t="s">
        <v>73</v>
      </c>
      <c r="B79" s="82" t="s">
        <v>150</v>
      </c>
      <c r="C79" s="92" t="s">
        <v>74</v>
      </c>
      <c r="D79" s="144"/>
      <c r="E79" s="144"/>
      <c r="F79" s="177" t="s">
        <v>22</v>
      </c>
      <c r="G79" s="178"/>
      <c r="H79" s="147"/>
      <c r="I79" s="144"/>
      <c r="J79" s="177" t="s">
        <v>22</v>
      </c>
      <c r="K79" s="179"/>
      <c r="L79" s="144"/>
      <c r="M79" s="144"/>
      <c r="N79" s="177" t="s">
        <v>22</v>
      </c>
      <c r="O79" s="179"/>
      <c r="P79" s="144"/>
      <c r="Q79" s="144">
        <v>8</v>
      </c>
      <c r="R79" s="177" t="s">
        <v>22</v>
      </c>
      <c r="S79" s="179" t="s">
        <v>177</v>
      </c>
      <c r="T79" s="144"/>
      <c r="U79" s="144"/>
      <c r="V79" s="177" t="s">
        <v>22</v>
      </c>
      <c r="W79" s="179"/>
      <c r="X79" s="144"/>
      <c r="Y79" s="144"/>
      <c r="Z79" s="177" t="s">
        <v>22</v>
      </c>
      <c r="AA79" s="180"/>
      <c r="AB79" s="154"/>
      <c r="AC79" s="144"/>
      <c r="AD79" s="177" t="s">
        <v>22</v>
      </c>
      <c r="AE79" s="181"/>
      <c r="AF79" s="45" t="s">
        <v>609</v>
      </c>
      <c r="AG79" s="45" t="s">
        <v>610</v>
      </c>
    </row>
    <row r="80" spans="1:33" x14ac:dyDescent="0.2">
      <c r="A80" s="63" t="s">
        <v>185</v>
      </c>
      <c r="B80" s="76" t="s">
        <v>1</v>
      </c>
      <c r="C80" s="83" t="s">
        <v>153</v>
      </c>
      <c r="D80" s="98"/>
      <c r="E80" s="98"/>
      <c r="F80" s="174" t="s">
        <v>22</v>
      </c>
      <c r="G80" s="175"/>
      <c r="H80" s="102"/>
      <c r="I80" s="98"/>
      <c r="J80" s="174" t="s">
        <v>22</v>
      </c>
      <c r="K80" s="176"/>
      <c r="L80" s="98"/>
      <c r="M80" s="98"/>
      <c r="N80" s="174" t="s">
        <v>22</v>
      </c>
      <c r="O80" s="176"/>
      <c r="P80" s="98"/>
      <c r="Q80" s="98"/>
      <c r="R80" s="174" t="s">
        <v>22</v>
      </c>
      <c r="S80" s="100" t="s">
        <v>278</v>
      </c>
      <c r="T80" s="98"/>
      <c r="U80" s="98"/>
      <c r="V80" s="174" t="s">
        <v>22</v>
      </c>
      <c r="W80" s="176"/>
      <c r="X80" s="98"/>
      <c r="Y80" s="98"/>
      <c r="Z80" s="174" t="s">
        <v>22</v>
      </c>
      <c r="AA80" s="182"/>
      <c r="AB80" s="97"/>
      <c r="AC80" s="183"/>
      <c r="AD80" s="174" t="s">
        <v>22</v>
      </c>
      <c r="AE80" s="105"/>
    </row>
    <row r="81" spans="1:33" x14ac:dyDescent="0.2">
      <c r="A81" s="63" t="s">
        <v>154</v>
      </c>
      <c r="B81" s="76" t="s">
        <v>1</v>
      </c>
      <c r="C81" s="65" t="s">
        <v>155</v>
      </c>
      <c r="D81" s="98"/>
      <c r="E81" s="98"/>
      <c r="F81" s="174" t="s">
        <v>22</v>
      </c>
      <c r="G81" s="175"/>
      <c r="H81" s="102"/>
      <c r="I81" s="98"/>
      <c r="J81" s="174" t="s">
        <v>22</v>
      </c>
      <c r="K81" s="176"/>
      <c r="L81" s="98"/>
      <c r="M81" s="98"/>
      <c r="N81" s="174" t="s">
        <v>22</v>
      </c>
      <c r="O81" s="176"/>
      <c r="P81" s="98"/>
      <c r="Q81" s="98"/>
      <c r="R81" s="174" t="s">
        <v>22</v>
      </c>
      <c r="S81" s="176"/>
      <c r="T81" s="98"/>
      <c r="U81" s="98"/>
      <c r="V81" s="174" t="s">
        <v>22</v>
      </c>
      <c r="W81" s="176"/>
      <c r="X81" s="98"/>
      <c r="Y81" s="98"/>
      <c r="Z81" s="174" t="s">
        <v>22</v>
      </c>
      <c r="AA81" s="184" t="s">
        <v>279</v>
      </c>
      <c r="AB81" s="97"/>
      <c r="AC81" s="183"/>
      <c r="AD81" s="174" t="s">
        <v>22</v>
      </c>
      <c r="AE81" s="105"/>
    </row>
    <row r="82" spans="1:33" ht="13.5" thickBot="1" x14ac:dyDescent="0.25">
      <c r="A82" s="84" t="s">
        <v>156</v>
      </c>
      <c r="B82" s="76" t="s">
        <v>1</v>
      </c>
      <c r="C82" s="85" t="s">
        <v>157</v>
      </c>
      <c r="D82" s="98"/>
      <c r="E82" s="98"/>
      <c r="F82" s="174" t="s">
        <v>22</v>
      </c>
      <c r="G82" s="176"/>
      <c r="H82" s="98"/>
      <c r="I82" s="98"/>
      <c r="J82" s="174" t="s">
        <v>22</v>
      </c>
      <c r="K82" s="176"/>
      <c r="L82" s="98"/>
      <c r="M82" s="98"/>
      <c r="N82" s="174" t="s">
        <v>22</v>
      </c>
      <c r="O82" s="176"/>
      <c r="P82" s="98"/>
      <c r="Q82" s="98"/>
      <c r="R82" s="174" t="s">
        <v>22</v>
      </c>
      <c r="S82" s="176"/>
      <c r="T82" s="98"/>
      <c r="U82" s="98"/>
      <c r="V82" s="174" t="s">
        <v>22</v>
      </c>
      <c r="W82" s="176"/>
      <c r="X82" s="98"/>
      <c r="Y82" s="98"/>
      <c r="Z82" s="174" t="s">
        <v>22</v>
      </c>
      <c r="AA82" s="184" t="s">
        <v>279</v>
      </c>
      <c r="AB82" s="185"/>
      <c r="AC82" s="183"/>
      <c r="AD82" s="174" t="s">
        <v>22</v>
      </c>
      <c r="AE82" s="105"/>
    </row>
    <row r="83" spans="1:33" ht="18.75" thickBot="1" x14ac:dyDescent="0.3">
      <c r="A83" s="186"/>
      <c r="B83" s="187"/>
      <c r="C83" s="338" t="s">
        <v>18</v>
      </c>
      <c r="D83" s="46">
        <f>SUM(D76:D82)</f>
        <v>0</v>
      </c>
      <c r="E83" s="46">
        <f>SUM(E76:E82)</f>
        <v>0</v>
      </c>
      <c r="F83" s="47" t="s">
        <v>22</v>
      </c>
      <c r="G83" s="48" t="s">
        <v>22</v>
      </c>
      <c r="H83" s="46">
        <f>SUM(H76:H82)</f>
        <v>8</v>
      </c>
      <c r="I83" s="46">
        <f>SUM(I76:I82)</f>
        <v>12</v>
      </c>
      <c r="J83" s="47" t="s">
        <v>22</v>
      </c>
      <c r="K83" s="48" t="s">
        <v>22</v>
      </c>
      <c r="L83" s="46">
        <f>SUM(L76:L82)</f>
        <v>0</v>
      </c>
      <c r="M83" s="46">
        <f>SUM(M76:M82)</f>
        <v>8</v>
      </c>
      <c r="N83" s="47" t="s">
        <v>22</v>
      </c>
      <c r="O83" s="48" t="s">
        <v>22</v>
      </c>
      <c r="P83" s="46">
        <f>SUM(P76:P82)</f>
        <v>0</v>
      </c>
      <c r="Q83" s="46">
        <f>SUM(Q76:Q82)</f>
        <v>8</v>
      </c>
      <c r="R83" s="47" t="s">
        <v>22</v>
      </c>
      <c r="S83" s="48" t="s">
        <v>22</v>
      </c>
      <c r="T83" s="46">
        <f>SUM(T76:T82)</f>
        <v>0</v>
      </c>
      <c r="U83" s="46">
        <f>SUM(U76:U82)</f>
        <v>0</v>
      </c>
      <c r="V83" s="47" t="s">
        <v>22</v>
      </c>
      <c r="W83" s="48" t="s">
        <v>22</v>
      </c>
      <c r="X83" s="46">
        <f>SUM(X76:X82)</f>
        <v>0</v>
      </c>
      <c r="Y83" s="46">
        <f>SUM(Y76:Y82)</f>
        <v>0</v>
      </c>
      <c r="Z83" s="47" t="s">
        <v>22</v>
      </c>
      <c r="AA83" s="48" t="s">
        <v>22</v>
      </c>
      <c r="AB83" s="46">
        <f>SUM(AB76:AB82)</f>
        <v>8</v>
      </c>
      <c r="AC83" s="46">
        <f>SUM(AC76:AC82)</f>
        <v>4</v>
      </c>
      <c r="AD83" s="49" t="s">
        <v>22</v>
      </c>
      <c r="AE83" s="50">
        <f>SUM(AE76:AE82)</f>
        <v>12</v>
      </c>
    </row>
    <row r="84" spans="1:33" ht="18" x14ac:dyDescent="0.25">
      <c r="A84" s="188"/>
      <c r="B84" s="189"/>
      <c r="C84" s="339" t="s">
        <v>280</v>
      </c>
      <c r="D84" s="190"/>
      <c r="E84" s="190"/>
      <c r="F84" s="190"/>
      <c r="G84" s="190"/>
      <c r="H84" s="190"/>
      <c r="I84" s="190"/>
      <c r="J84" s="190"/>
      <c r="K84" s="190"/>
      <c r="L84" s="783"/>
      <c r="M84" s="783"/>
      <c r="N84" s="783"/>
      <c r="O84" s="783"/>
      <c r="P84" s="783"/>
      <c r="Q84" s="783"/>
      <c r="R84" s="783"/>
      <c r="S84" s="783"/>
      <c r="T84" s="783"/>
      <c r="U84" s="783"/>
      <c r="V84" s="783"/>
      <c r="W84" s="783"/>
      <c r="X84" s="783"/>
      <c r="Y84" s="783"/>
      <c r="Z84" s="783"/>
      <c r="AA84" s="783"/>
      <c r="AB84" s="191"/>
      <c r="AC84" s="191"/>
      <c r="AD84" s="191"/>
      <c r="AE84" s="192"/>
    </row>
    <row r="85" spans="1:33" x14ac:dyDescent="0.2">
      <c r="A85" s="84" t="s">
        <v>281</v>
      </c>
      <c r="B85" s="76" t="s">
        <v>1</v>
      </c>
      <c r="C85" s="65" t="s">
        <v>282</v>
      </c>
      <c r="D85" s="98"/>
      <c r="E85" s="98"/>
      <c r="F85" s="99"/>
      <c r="G85" s="101"/>
      <c r="H85" s="102"/>
      <c r="I85" s="98"/>
      <c r="J85" s="99"/>
      <c r="K85" s="100"/>
      <c r="L85" s="98"/>
      <c r="M85" s="98"/>
      <c r="N85" s="99"/>
      <c r="O85" s="103"/>
      <c r="P85" s="97"/>
      <c r="Q85" s="98"/>
      <c r="R85" s="99"/>
      <c r="S85" s="100"/>
      <c r="T85" s="98">
        <v>4</v>
      </c>
      <c r="U85" s="98">
        <v>4</v>
      </c>
      <c r="V85" s="158">
        <v>3</v>
      </c>
      <c r="W85" s="159" t="s">
        <v>238</v>
      </c>
      <c r="X85" s="98"/>
      <c r="Y85" s="98"/>
      <c r="Z85" s="99"/>
      <c r="AA85" s="184"/>
      <c r="AB85" s="97"/>
      <c r="AC85" s="98"/>
      <c r="AD85" s="174">
        <v>3</v>
      </c>
      <c r="AE85" s="193"/>
      <c r="AF85" s="45" t="s">
        <v>464</v>
      </c>
      <c r="AG85" s="45" t="s">
        <v>611</v>
      </c>
    </row>
    <row r="86" spans="1:33" ht="13.5" thickBot="1" x14ac:dyDescent="0.25">
      <c r="A86" s="84" t="s">
        <v>283</v>
      </c>
      <c r="B86" s="76" t="s">
        <v>1</v>
      </c>
      <c r="C86" s="65" t="s">
        <v>284</v>
      </c>
      <c r="D86" s="98"/>
      <c r="E86" s="98"/>
      <c r="F86" s="99"/>
      <c r="G86" s="103"/>
      <c r="H86" s="185"/>
      <c r="I86" s="98"/>
      <c r="J86" s="99"/>
      <c r="K86" s="100"/>
      <c r="L86" s="98"/>
      <c r="M86" s="98"/>
      <c r="N86" s="99"/>
      <c r="O86" s="103"/>
      <c r="P86" s="185"/>
      <c r="Q86" s="98"/>
      <c r="R86" s="99"/>
      <c r="S86" s="100"/>
      <c r="T86" s="98"/>
      <c r="U86" s="98"/>
      <c r="V86" s="158"/>
      <c r="W86" s="159"/>
      <c r="X86" s="98"/>
      <c r="Y86" s="98">
        <v>12</v>
      </c>
      <c r="Z86" s="99">
        <v>9</v>
      </c>
      <c r="AA86" s="184" t="s">
        <v>239</v>
      </c>
      <c r="AB86" s="185"/>
      <c r="AC86" s="98"/>
      <c r="AD86" s="174">
        <v>9</v>
      </c>
      <c r="AE86" s="105"/>
    </row>
    <row r="87" spans="1:33" ht="18.75" thickBot="1" x14ac:dyDescent="0.3">
      <c r="A87" s="186"/>
      <c r="B87" s="187"/>
      <c r="C87" s="338" t="s">
        <v>285</v>
      </c>
      <c r="D87" s="46">
        <v>0</v>
      </c>
      <c r="E87" s="46">
        <v>0</v>
      </c>
      <c r="F87" s="46">
        <f>SUM(F85:F86)</f>
        <v>0</v>
      </c>
      <c r="G87" s="48" t="s">
        <v>22</v>
      </c>
      <c r="H87" s="46">
        <v>0</v>
      </c>
      <c r="I87" s="46">
        <v>0</v>
      </c>
      <c r="J87" s="46">
        <f>SUM(J85:J86)</f>
        <v>0</v>
      </c>
      <c r="K87" s="48" t="s">
        <v>22</v>
      </c>
      <c r="L87" s="46">
        <f>SUM(L85:L86)</f>
        <v>0</v>
      </c>
      <c r="M87" s="46">
        <f>SUM(M85:M86)</f>
        <v>0</v>
      </c>
      <c r="N87" s="46">
        <f>SUM(N85:N86)</f>
        <v>0</v>
      </c>
      <c r="O87" s="48" t="s">
        <v>22</v>
      </c>
      <c r="P87" s="46">
        <f>SUM(P85:P86)</f>
        <v>0</v>
      </c>
      <c r="Q87" s="46">
        <f>SUM(Q85:Q86)</f>
        <v>0</v>
      </c>
      <c r="R87" s="46">
        <f>SUM(R85:R86)</f>
        <v>0</v>
      </c>
      <c r="S87" s="48" t="s">
        <v>22</v>
      </c>
      <c r="T87" s="46">
        <f>SUM(T85:T86)</f>
        <v>4</v>
      </c>
      <c r="U87" s="46">
        <f>SUM(U85:U86)</f>
        <v>4</v>
      </c>
      <c r="V87" s="46">
        <f>SUM(V85:V86)</f>
        <v>3</v>
      </c>
      <c r="W87" s="48" t="s">
        <v>22</v>
      </c>
      <c r="X87" s="46">
        <f>SUM(X85:X86)</f>
        <v>0</v>
      </c>
      <c r="Y87" s="46">
        <f>SUM(Y85:Y86)</f>
        <v>12</v>
      </c>
      <c r="Z87" s="46">
        <f>SUM(Z85:Z86)</f>
        <v>9</v>
      </c>
      <c r="AA87" s="48" t="s">
        <v>22</v>
      </c>
      <c r="AB87" s="46">
        <f t="shared" ref="AB87:AD87" si="9">SUM(AB85:AB86)</f>
        <v>0</v>
      </c>
      <c r="AC87" s="46">
        <f t="shared" si="9"/>
        <v>0</v>
      </c>
      <c r="AD87" s="46">
        <f t="shared" si="9"/>
        <v>12</v>
      </c>
      <c r="AE87" s="50"/>
    </row>
    <row r="88" spans="1:33" ht="18.75" thickBot="1" x14ac:dyDescent="0.25">
      <c r="A88" s="194"/>
      <c r="B88" s="195"/>
      <c r="C88" s="51" t="s">
        <v>28</v>
      </c>
      <c r="D88" s="52">
        <f>D74+D83+D87</f>
        <v>52</v>
      </c>
      <c r="E88" s="52">
        <f>E74+E83+E87</f>
        <v>102</v>
      </c>
      <c r="F88" s="52">
        <f>F74+F87</f>
        <v>25</v>
      </c>
      <c r="G88" s="53" t="s">
        <v>22</v>
      </c>
      <c r="H88" s="52">
        <f>H74+H83+H87</f>
        <v>84</v>
      </c>
      <c r="I88" s="52">
        <f>I74+I83+I87</f>
        <v>28</v>
      </c>
      <c r="J88" s="52">
        <f>J74+J87</f>
        <v>23</v>
      </c>
      <c r="K88" s="53" t="s">
        <v>22</v>
      </c>
      <c r="L88" s="52">
        <f>L74+L83+L87</f>
        <v>88</v>
      </c>
      <c r="M88" s="52">
        <f>M74+M83+M87</f>
        <v>16</v>
      </c>
      <c r="N88" s="52">
        <f>N74+N87</f>
        <v>25</v>
      </c>
      <c r="O88" s="53" t="s">
        <v>22</v>
      </c>
      <c r="P88" s="52">
        <f>P74+P83+P87</f>
        <v>64</v>
      </c>
      <c r="Q88" s="52">
        <f>Q74+Q83+Q87</f>
        <v>40</v>
      </c>
      <c r="R88" s="52">
        <f>R74+R87</f>
        <v>26</v>
      </c>
      <c r="S88" s="53" t="s">
        <v>22</v>
      </c>
      <c r="T88" s="52">
        <f>T74+T83+T87</f>
        <v>76</v>
      </c>
      <c r="U88" s="52">
        <f>U74+U83+U87</f>
        <v>16</v>
      </c>
      <c r="V88" s="52">
        <f>V74+V87</f>
        <v>25</v>
      </c>
      <c r="W88" s="53" t="s">
        <v>22</v>
      </c>
      <c r="X88" s="52">
        <f>X74+X83+X87</f>
        <v>46</v>
      </c>
      <c r="Y88" s="52">
        <f>Y74+Y83+Y87</f>
        <v>48</v>
      </c>
      <c r="Z88" s="52">
        <f>Z74+Z87</f>
        <v>25</v>
      </c>
      <c r="AA88" s="53" t="s">
        <v>22</v>
      </c>
      <c r="AB88" s="52">
        <f>AB74+AB83+AB87</f>
        <v>406</v>
      </c>
      <c r="AC88" s="52">
        <f>AC74+AC83+AC87</f>
        <v>210</v>
      </c>
      <c r="AD88" s="52">
        <f>AD74+AD87</f>
        <v>149</v>
      </c>
      <c r="AE88" s="54">
        <f>AE74+AE83+AE87</f>
        <v>616</v>
      </c>
    </row>
    <row r="89" spans="1:33" ht="13.5" hidden="1" thickBot="1" x14ac:dyDescent="0.25">
      <c r="A89" s="784"/>
      <c r="B89" s="785"/>
      <c r="C89" s="785"/>
      <c r="D89" s="785"/>
      <c r="E89" s="785"/>
      <c r="F89" s="785"/>
      <c r="G89" s="785"/>
      <c r="H89" s="785"/>
      <c r="I89" s="785"/>
      <c r="J89" s="785"/>
      <c r="K89" s="785"/>
      <c r="L89" s="785"/>
      <c r="M89" s="785"/>
      <c r="N89" s="785"/>
      <c r="O89" s="785"/>
      <c r="P89" s="785"/>
      <c r="Q89" s="785"/>
      <c r="R89" s="785"/>
      <c r="S89" s="785"/>
      <c r="T89" s="785"/>
      <c r="U89" s="785"/>
      <c r="V89" s="785"/>
      <c r="W89" s="785"/>
      <c r="X89" s="785"/>
      <c r="Y89" s="785"/>
      <c r="Z89" s="785"/>
      <c r="AA89" s="785"/>
      <c r="AB89" s="785"/>
      <c r="AC89" s="785"/>
      <c r="AD89" s="785"/>
      <c r="AE89" s="786"/>
    </row>
    <row r="90" spans="1:33" ht="13.5" hidden="1" thickBot="1" x14ac:dyDescent="0.25">
      <c r="A90" s="196"/>
      <c r="B90" s="189"/>
      <c r="C90" s="197" t="s">
        <v>286</v>
      </c>
      <c r="D90" s="190"/>
      <c r="E90" s="190"/>
      <c r="F90" s="190"/>
      <c r="G90" s="190"/>
      <c r="H90" s="190"/>
      <c r="I90" s="190"/>
      <c r="J90" s="190"/>
      <c r="K90" s="190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7"/>
      <c r="W90" s="787"/>
      <c r="X90" s="787"/>
      <c r="Y90" s="787"/>
      <c r="Z90" s="787"/>
      <c r="AA90" s="787"/>
      <c r="AB90" s="198"/>
      <c r="AC90" s="198"/>
      <c r="AD90" s="198"/>
      <c r="AE90" s="199"/>
    </row>
    <row r="91" spans="1:33" ht="14.25" hidden="1" thickTop="1" thickBot="1" x14ac:dyDescent="0.25">
      <c r="A91" s="200" t="s">
        <v>140</v>
      </c>
      <c r="B91" s="201" t="s">
        <v>23</v>
      </c>
      <c r="C91" s="202" t="s">
        <v>141</v>
      </c>
      <c r="D91" s="203"/>
      <c r="E91" s="203"/>
      <c r="F91" s="204"/>
      <c r="G91" s="205"/>
      <c r="H91" s="203"/>
      <c r="I91" s="203"/>
      <c r="J91" s="204"/>
      <c r="K91" s="205"/>
      <c r="L91" s="203"/>
      <c r="M91" s="203"/>
      <c r="N91" s="204"/>
      <c r="O91" s="205"/>
      <c r="P91" s="203">
        <v>4</v>
      </c>
      <c r="Q91" s="203">
        <v>4</v>
      </c>
      <c r="R91" s="204">
        <v>3</v>
      </c>
      <c r="S91" s="205" t="s">
        <v>238</v>
      </c>
      <c r="T91" s="203">
        <v>4</v>
      </c>
      <c r="U91" s="203">
        <v>4</v>
      </c>
      <c r="V91" s="204">
        <v>3</v>
      </c>
      <c r="W91" s="205" t="s">
        <v>238</v>
      </c>
      <c r="X91" s="203">
        <v>4</v>
      </c>
      <c r="Y91" s="203">
        <v>4</v>
      </c>
      <c r="Z91" s="204">
        <v>3</v>
      </c>
      <c r="AA91" s="205" t="s">
        <v>238</v>
      </c>
      <c r="AB91" s="788"/>
      <c r="AC91" s="789"/>
      <c r="AD91" s="790"/>
      <c r="AE91" s="791"/>
      <c r="AF91" s="12" t="s">
        <v>478</v>
      </c>
      <c r="AG91" s="13" t="s">
        <v>479</v>
      </c>
    </row>
    <row r="92" spans="1:33" ht="13.5" hidden="1" thickBot="1" x14ac:dyDescent="0.25">
      <c r="A92" s="206" t="s">
        <v>193</v>
      </c>
      <c r="B92" s="82" t="s">
        <v>23</v>
      </c>
      <c r="C92" s="207" t="s">
        <v>189</v>
      </c>
      <c r="D92" s="208"/>
      <c r="E92" s="208"/>
      <c r="F92" s="209"/>
      <c r="G92" s="210"/>
      <c r="H92" s="208"/>
      <c r="I92" s="208"/>
      <c r="J92" s="209"/>
      <c r="K92" s="210"/>
      <c r="L92" s="208"/>
      <c r="M92" s="208"/>
      <c r="N92" s="209"/>
      <c r="O92" s="210"/>
      <c r="P92" s="203">
        <v>4</v>
      </c>
      <c r="Q92" s="203">
        <v>4</v>
      </c>
      <c r="R92" s="209">
        <v>3</v>
      </c>
      <c r="S92" s="205" t="s">
        <v>238</v>
      </c>
      <c r="T92" s="203">
        <v>4</v>
      </c>
      <c r="U92" s="203">
        <v>4</v>
      </c>
      <c r="V92" s="209">
        <v>3</v>
      </c>
      <c r="W92" s="205" t="s">
        <v>238</v>
      </c>
      <c r="X92" s="203">
        <v>4</v>
      </c>
      <c r="Y92" s="203">
        <v>4</v>
      </c>
      <c r="Z92" s="209">
        <v>3</v>
      </c>
      <c r="AA92" s="205" t="s">
        <v>238</v>
      </c>
      <c r="AB92" s="774"/>
      <c r="AC92" s="775"/>
      <c r="AD92" s="776"/>
      <c r="AE92" s="777"/>
      <c r="AF92" s="12" t="s">
        <v>478</v>
      </c>
      <c r="AG92" s="13" t="s">
        <v>479</v>
      </c>
    </row>
    <row r="93" spans="1:33" ht="13.5" hidden="1" thickBot="1" x14ac:dyDescent="0.25">
      <c r="A93" s="206" t="s">
        <v>142</v>
      </c>
      <c r="B93" s="211" t="s">
        <v>23</v>
      </c>
      <c r="C93" s="207" t="s">
        <v>143</v>
      </c>
      <c r="D93" s="208"/>
      <c r="E93" s="208"/>
      <c r="F93" s="209"/>
      <c r="G93" s="210"/>
      <c r="H93" s="208"/>
      <c r="I93" s="208"/>
      <c r="J93" s="209"/>
      <c r="K93" s="210"/>
      <c r="L93" s="208"/>
      <c r="M93" s="208"/>
      <c r="N93" s="209"/>
      <c r="O93" s="210"/>
      <c r="P93" s="203">
        <v>4</v>
      </c>
      <c r="Q93" s="203">
        <v>4</v>
      </c>
      <c r="R93" s="209">
        <v>3</v>
      </c>
      <c r="S93" s="205" t="s">
        <v>238</v>
      </c>
      <c r="T93" s="203">
        <v>4</v>
      </c>
      <c r="U93" s="203">
        <v>4</v>
      </c>
      <c r="V93" s="209">
        <v>3</v>
      </c>
      <c r="W93" s="205" t="s">
        <v>238</v>
      </c>
      <c r="X93" s="203">
        <v>4</v>
      </c>
      <c r="Y93" s="203">
        <v>4</v>
      </c>
      <c r="Z93" s="209">
        <v>3</v>
      </c>
      <c r="AA93" s="205" t="s">
        <v>238</v>
      </c>
      <c r="AB93" s="774"/>
      <c r="AC93" s="775"/>
      <c r="AD93" s="778"/>
      <c r="AE93" s="779"/>
      <c r="AF93" s="12" t="s">
        <v>478</v>
      </c>
      <c r="AG93" s="13" t="s">
        <v>492</v>
      </c>
    </row>
    <row r="94" spans="1:33" ht="13.5" hidden="1" thickBot="1" x14ac:dyDescent="0.25">
      <c r="A94" s="206" t="s">
        <v>191</v>
      </c>
      <c r="B94" s="82" t="s">
        <v>23</v>
      </c>
      <c r="C94" s="207" t="s">
        <v>192</v>
      </c>
      <c r="D94" s="208"/>
      <c r="E94" s="208"/>
      <c r="F94" s="209"/>
      <c r="G94" s="210"/>
      <c r="H94" s="208"/>
      <c r="I94" s="208"/>
      <c r="J94" s="209"/>
      <c r="K94" s="210"/>
      <c r="L94" s="208"/>
      <c r="M94" s="208"/>
      <c r="N94" s="209"/>
      <c r="O94" s="210"/>
      <c r="P94" s="203"/>
      <c r="Q94" s="203"/>
      <c r="R94" s="204"/>
      <c r="S94" s="210"/>
      <c r="T94" s="203">
        <v>4</v>
      </c>
      <c r="U94" s="203">
        <v>4</v>
      </c>
      <c r="V94" s="204">
        <v>3</v>
      </c>
      <c r="W94" s="210" t="s">
        <v>238</v>
      </c>
      <c r="X94" s="203"/>
      <c r="Y94" s="203"/>
      <c r="Z94" s="204"/>
      <c r="AA94" s="210"/>
      <c r="AB94" s="780"/>
      <c r="AC94" s="781"/>
      <c r="AD94" s="768"/>
      <c r="AE94" s="769"/>
      <c r="AF94" s="12" t="s">
        <v>493</v>
      </c>
      <c r="AG94" s="13" t="s">
        <v>494</v>
      </c>
    </row>
    <row r="95" spans="1:33" ht="13.5" hidden="1" thickBot="1" x14ac:dyDescent="0.25">
      <c r="A95" s="206" t="s">
        <v>196</v>
      </c>
      <c r="B95" s="82" t="s">
        <v>23</v>
      </c>
      <c r="C95" s="212" t="s">
        <v>197</v>
      </c>
      <c r="D95" s="208"/>
      <c r="E95" s="208"/>
      <c r="F95" s="209"/>
      <c r="G95" s="213"/>
      <c r="H95" s="208"/>
      <c r="I95" s="208"/>
      <c r="J95" s="209"/>
      <c r="K95" s="213"/>
      <c r="L95" s="208"/>
      <c r="M95" s="208"/>
      <c r="N95" s="209"/>
      <c r="O95" s="213"/>
      <c r="P95" s="203">
        <v>8</v>
      </c>
      <c r="Q95" s="203"/>
      <c r="R95" s="204">
        <v>3</v>
      </c>
      <c r="S95" s="205" t="s">
        <v>238</v>
      </c>
      <c r="T95" s="203">
        <v>8</v>
      </c>
      <c r="U95" s="203"/>
      <c r="V95" s="204">
        <v>3</v>
      </c>
      <c r="W95" s="210" t="s">
        <v>238</v>
      </c>
      <c r="X95" s="203">
        <v>8</v>
      </c>
      <c r="Y95" s="203"/>
      <c r="Z95" s="204">
        <v>3</v>
      </c>
      <c r="AA95" s="205" t="s">
        <v>238</v>
      </c>
      <c r="AB95" s="766"/>
      <c r="AC95" s="767"/>
      <c r="AD95" s="768"/>
      <c r="AE95" s="769"/>
      <c r="AF95" s="12" t="s">
        <v>493</v>
      </c>
      <c r="AG95" s="13" t="s">
        <v>495</v>
      </c>
    </row>
    <row r="96" spans="1:33" ht="13.5" hidden="1" thickBot="1" x14ac:dyDescent="0.25">
      <c r="A96" s="206" t="s">
        <v>201</v>
      </c>
      <c r="B96" s="82" t="s">
        <v>23</v>
      </c>
      <c r="C96" s="212" t="s">
        <v>202</v>
      </c>
      <c r="D96" s="144"/>
      <c r="E96" s="144"/>
      <c r="F96" s="209"/>
      <c r="G96" s="213"/>
      <c r="H96" s="144"/>
      <c r="I96" s="144"/>
      <c r="J96" s="209"/>
      <c r="K96" s="213"/>
      <c r="L96" s="144"/>
      <c r="M96" s="144"/>
      <c r="N96" s="209"/>
      <c r="O96" s="213"/>
      <c r="P96" s="203">
        <v>8</v>
      </c>
      <c r="Q96" s="203"/>
      <c r="R96" s="209">
        <v>3</v>
      </c>
      <c r="S96" s="205" t="s">
        <v>238</v>
      </c>
      <c r="T96" s="203">
        <v>8</v>
      </c>
      <c r="U96" s="203"/>
      <c r="V96" s="209">
        <v>3</v>
      </c>
      <c r="W96" s="210" t="s">
        <v>238</v>
      </c>
      <c r="X96" s="203">
        <v>8</v>
      </c>
      <c r="Y96" s="203"/>
      <c r="Z96" s="209">
        <v>3</v>
      </c>
      <c r="AA96" s="205" t="s">
        <v>238</v>
      </c>
      <c r="AB96" s="766"/>
      <c r="AC96" s="767"/>
      <c r="AD96" s="768"/>
      <c r="AE96" s="769"/>
      <c r="AF96" s="12" t="s">
        <v>493</v>
      </c>
      <c r="AG96" s="13" t="s">
        <v>496</v>
      </c>
    </row>
    <row r="97" spans="1:33" ht="13.5" hidden="1" thickBot="1" x14ac:dyDescent="0.25">
      <c r="A97" s="206" t="s">
        <v>203</v>
      </c>
      <c r="B97" s="82" t="s">
        <v>23</v>
      </c>
      <c r="C97" s="212" t="s">
        <v>287</v>
      </c>
      <c r="D97" s="144"/>
      <c r="E97" s="144"/>
      <c r="F97" s="209"/>
      <c r="G97" s="213"/>
      <c r="H97" s="144"/>
      <c r="I97" s="144"/>
      <c r="J97" s="209"/>
      <c r="K97" s="213"/>
      <c r="L97" s="144"/>
      <c r="M97" s="144"/>
      <c r="N97" s="209"/>
      <c r="O97" s="213"/>
      <c r="P97" s="203">
        <v>8</v>
      </c>
      <c r="Q97" s="203"/>
      <c r="R97" s="209">
        <v>3</v>
      </c>
      <c r="S97" s="205" t="s">
        <v>238</v>
      </c>
      <c r="T97" s="203">
        <v>8</v>
      </c>
      <c r="U97" s="203"/>
      <c r="V97" s="209">
        <v>3</v>
      </c>
      <c r="W97" s="210" t="s">
        <v>238</v>
      </c>
      <c r="X97" s="203">
        <v>8</v>
      </c>
      <c r="Y97" s="203"/>
      <c r="Z97" s="209">
        <v>3</v>
      </c>
      <c r="AA97" s="205" t="s">
        <v>238</v>
      </c>
      <c r="AB97" s="766"/>
      <c r="AC97" s="767"/>
      <c r="AD97" s="768"/>
      <c r="AE97" s="769"/>
      <c r="AF97" s="12" t="s">
        <v>493</v>
      </c>
      <c r="AG97" s="13" t="s">
        <v>496</v>
      </c>
    </row>
    <row r="98" spans="1:33" ht="13.5" hidden="1" thickBot="1" x14ac:dyDescent="0.25">
      <c r="A98" s="206" t="s">
        <v>130</v>
      </c>
      <c r="B98" s="82" t="s">
        <v>23</v>
      </c>
      <c r="C98" s="212" t="s">
        <v>131</v>
      </c>
      <c r="D98" s="144"/>
      <c r="E98" s="144"/>
      <c r="F98" s="209"/>
      <c r="G98" s="213"/>
      <c r="H98" s="144"/>
      <c r="I98" s="144"/>
      <c r="J98" s="209"/>
      <c r="K98" s="213"/>
      <c r="L98" s="203">
        <v>4</v>
      </c>
      <c r="M98" s="203">
        <v>4</v>
      </c>
      <c r="N98" s="204">
        <v>3</v>
      </c>
      <c r="O98" s="213" t="s">
        <v>238</v>
      </c>
      <c r="P98" s="203"/>
      <c r="Q98" s="203"/>
      <c r="R98" s="204"/>
      <c r="S98" s="205"/>
      <c r="T98" s="203">
        <v>4</v>
      </c>
      <c r="U98" s="203">
        <v>4</v>
      </c>
      <c r="V98" s="204">
        <v>3</v>
      </c>
      <c r="W98" s="205" t="s">
        <v>238</v>
      </c>
      <c r="X98" s="203">
        <v>4</v>
      </c>
      <c r="Y98" s="203">
        <v>4</v>
      </c>
      <c r="Z98" s="204">
        <v>3</v>
      </c>
      <c r="AA98" s="205" t="s">
        <v>238</v>
      </c>
      <c r="AB98" s="766"/>
      <c r="AC98" s="767"/>
      <c r="AD98" s="768"/>
      <c r="AE98" s="769"/>
      <c r="AF98" s="12" t="s">
        <v>497</v>
      </c>
      <c r="AG98" s="13" t="s">
        <v>498</v>
      </c>
    </row>
    <row r="99" spans="1:33" ht="13.5" hidden="1" thickBot="1" x14ac:dyDescent="0.25">
      <c r="A99" s="206" t="s">
        <v>288</v>
      </c>
      <c r="B99" s="82" t="s">
        <v>23</v>
      </c>
      <c r="C99" s="212" t="s">
        <v>132</v>
      </c>
      <c r="D99" s="144"/>
      <c r="E99" s="144"/>
      <c r="F99" s="209"/>
      <c r="G99" s="213"/>
      <c r="H99" s="203">
        <v>4</v>
      </c>
      <c r="I99" s="203">
        <v>4</v>
      </c>
      <c r="J99" s="209">
        <v>3</v>
      </c>
      <c r="K99" s="213" t="s">
        <v>238</v>
      </c>
      <c r="L99" s="203">
        <v>4</v>
      </c>
      <c r="M99" s="203">
        <v>4</v>
      </c>
      <c r="N99" s="209">
        <v>3</v>
      </c>
      <c r="O99" s="213" t="s">
        <v>238</v>
      </c>
      <c r="P99" s="203">
        <v>4</v>
      </c>
      <c r="Q99" s="203">
        <v>4</v>
      </c>
      <c r="R99" s="209">
        <v>3</v>
      </c>
      <c r="S99" s="210" t="s">
        <v>238</v>
      </c>
      <c r="T99" s="203">
        <v>4</v>
      </c>
      <c r="U99" s="203">
        <v>4</v>
      </c>
      <c r="V99" s="209">
        <v>3</v>
      </c>
      <c r="W99" s="205" t="s">
        <v>238</v>
      </c>
      <c r="X99" s="203">
        <v>4</v>
      </c>
      <c r="Y99" s="203">
        <v>4</v>
      </c>
      <c r="Z99" s="209">
        <v>3</v>
      </c>
      <c r="AA99" s="205" t="s">
        <v>238</v>
      </c>
      <c r="AB99" s="766"/>
      <c r="AC99" s="767"/>
      <c r="AD99" s="768"/>
      <c r="AE99" s="769"/>
      <c r="AF99" s="12" t="s">
        <v>497</v>
      </c>
      <c r="AG99" s="13" t="s">
        <v>499</v>
      </c>
    </row>
    <row r="100" spans="1:33" ht="13.5" hidden="1" thickBot="1" x14ac:dyDescent="0.25">
      <c r="A100" s="206" t="s">
        <v>229</v>
      </c>
      <c r="B100" s="82" t="s">
        <v>23</v>
      </c>
      <c r="C100" s="212" t="s">
        <v>230</v>
      </c>
      <c r="D100" s="144"/>
      <c r="E100" s="144"/>
      <c r="F100" s="209"/>
      <c r="G100" s="213"/>
      <c r="H100" s="203">
        <v>4</v>
      </c>
      <c r="I100" s="203">
        <v>4</v>
      </c>
      <c r="J100" s="209">
        <v>3</v>
      </c>
      <c r="K100" s="213" t="s">
        <v>238</v>
      </c>
      <c r="L100" s="203">
        <v>4</v>
      </c>
      <c r="M100" s="203">
        <v>4</v>
      </c>
      <c r="N100" s="209">
        <v>3</v>
      </c>
      <c r="O100" s="213" t="s">
        <v>238</v>
      </c>
      <c r="P100" s="203">
        <v>4</v>
      </c>
      <c r="Q100" s="203">
        <v>4</v>
      </c>
      <c r="R100" s="204">
        <v>3</v>
      </c>
      <c r="S100" s="210" t="s">
        <v>238</v>
      </c>
      <c r="T100" s="203">
        <v>4</v>
      </c>
      <c r="U100" s="203">
        <v>4</v>
      </c>
      <c r="V100" s="204">
        <v>3</v>
      </c>
      <c r="W100" s="205" t="s">
        <v>238</v>
      </c>
      <c r="X100" s="203">
        <v>4</v>
      </c>
      <c r="Y100" s="203">
        <v>4</v>
      </c>
      <c r="Z100" s="204">
        <v>3</v>
      </c>
      <c r="AA100" s="205" t="s">
        <v>238</v>
      </c>
      <c r="AB100" s="766"/>
      <c r="AC100" s="767"/>
      <c r="AD100" s="768"/>
      <c r="AE100" s="769"/>
      <c r="AF100" s="12" t="s">
        <v>497</v>
      </c>
      <c r="AG100" s="13" t="s">
        <v>499</v>
      </c>
    </row>
    <row r="101" spans="1:33" ht="13.5" hidden="1" thickBot="1" x14ac:dyDescent="0.25">
      <c r="A101" s="206" t="s">
        <v>135</v>
      </c>
      <c r="B101" s="82" t="s">
        <v>23</v>
      </c>
      <c r="C101" s="212" t="s">
        <v>289</v>
      </c>
      <c r="D101" s="144"/>
      <c r="E101" s="144"/>
      <c r="F101" s="209"/>
      <c r="G101" s="213"/>
      <c r="H101" s="144"/>
      <c r="I101" s="144"/>
      <c r="J101" s="209"/>
      <c r="K101" s="213"/>
      <c r="L101" s="144"/>
      <c r="M101" s="144"/>
      <c r="N101" s="209"/>
      <c r="O101" s="213"/>
      <c r="P101" s="203"/>
      <c r="Q101" s="203"/>
      <c r="R101" s="209"/>
      <c r="S101" s="210"/>
      <c r="T101" s="203"/>
      <c r="U101" s="203"/>
      <c r="V101" s="209"/>
      <c r="W101" s="205"/>
      <c r="X101" s="203">
        <v>4</v>
      </c>
      <c r="Y101" s="203">
        <v>4</v>
      </c>
      <c r="Z101" s="209">
        <v>3</v>
      </c>
      <c r="AA101" s="205" t="s">
        <v>238</v>
      </c>
      <c r="AB101" s="766"/>
      <c r="AC101" s="767"/>
      <c r="AD101" s="768"/>
      <c r="AE101" s="769"/>
      <c r="AF101" s="12" t="s">
        <v>466</v>
      </c>
      <c r="AG101" s="13" t="s">
        <v>500</v>
      </c>
    </row>
    <row r="102" spans="1:33" ht="13.5" hidden="1" thickBot="1" x14ac:dyDescent="0.25">
      <c r="A102" s="206" t="s">
        <v>133</v>
      </c>
      <c r="B102" s="82" t="s">
        <v>23</v>
      </c>
      <c r="C102" s="212" t="s">
        <v>134</v>
      </c>
      <c r="D102" s="144"/>
      <c r="E102" s="144"/>
      <c r="F102" s="209"/>
      <c r="G102" s="213"/>
      <c r="H102" s="144"/>
      <c r="I102" s="144"/>
      <c r="J102" s="209"/>
      <c r="K102" s="213"/>
      <c r="L102" s="144"/>
      <c r="M102" s="144"/>
      <c r="N102" s="209"/>
      <c r="O102" s="213"/>
      <c r="P102" s="203"/>
      <c r="Q102" s="203"/>
      <c r="R102" s="209"/>
      <c r="S102" s="210"/>
      <c r="T102" s="203">
        <v>4</v>
      </c>
      <c r="U102" s="203">
        <v>4</v>
      </c>
      <c r="V102" s="209">
        <v>3</v>
      </c>
      <c r="W102" s="210" t="s">
        <v>238</v>
      </c>
      <c r="X102" s="203"/>
      <c r="Y102" s="203"/>
      <c r="Z102" s="209"/>
      <c r="AA102" s="210"/>
      <c r="AB102" s="766"/>
      <c r="AC102" s="767"/>
      <c r="AD102" s="768"/>
      <c r="AE102" s="769"/>
      <c r="AF102" s="12" t="s">
        <v>466</v>
      </c>
      <c r="AG102" s="13" t="s">
        <v>501</v>
      </c>
    </row>
    <row r="103" spans="1:33" ht="13.5" hidden="1" thickBot="1" x14ac:dyDescent="0.25">
      <c r="A103" s="206" t="s">
        <v>183</v>
      </c>
      <c r="B103" s="82" t="s">
        <v>23</v>
      </c>
      <c r="C103" s="212" t="s">
        <v>184</v>
      </c>
      <c r="D103" s="144"/>
      <c r="E103" s="144"/>
      <c r="F103" s="209"/>
      <c r="G103" s="213"/>
      <c r="H103" s="144"/>
      <c r="I103" s="144"/>
      <c r="J103" s="209"/>
      <c r="K103" s="213"/>
      <c r="L103" s="144"/>
      <c r="M103" s="144"/>
      <c r="N103" s="209"/>
      <c r="O103" s="213"/>
      <c r="P103" s="203"/>
      <c r="Q103" s="203"/>
      <c r="R103" s="204"/>
      <c r="S103" s="205"/>
      <c r="T103" s="203">
        <v>4</v>
      </c>
      <c r="U103" s="203">
        <v>4</v>
      </c>
      <c r="V103" s="204">
        <v>3</v>
      </c>
      <c r="W103" s="210" t="s">
        <v>238</v>
      </c>
      <c r="X103" s="203"/>
      <c r="Y103" s="203"/>
      <c r="Z103" s="204"/>
      <c r="AA103" s="205"/>
      <c r="AB103" s="766"/>
      <c r="AC103" s="767"/>
      <c r="AD103" s="768"/>
      <c r="AE103" s="769"/>
      <c r="AF103" s="12" t="s">
        <v>466</v>
      </c>
      <c r="AG103" s="13" t="s">
        <v>502</v>
      </c>
    </row>
    <row r="104" spans="1:33" ht="13.5" hidden="1" thickBot="1" x14ac:dyDescent="0.25">
      <c r="A104" s="206" t="s">
        <v>290</v>
      </c>
      <c r="B104" s="82" t="s">
        <v>23</v>
      </c>
      <c r="C104" s="212" t="s">
        <v>291</v>
      </c>
      <c r="D104" s="144"/>
      <c r="E104" s="144"/>
      <c r="F104" s="209"/>
      <c r="G104" s="213"/>
      <c r="H104" s="144"/>
      <c r="I104" s="144"/>
      <c r="J104" s="209"/>
      <c r="K104" s="213"/>
      <c r="L104" s="144"/>
      <c r="M104" s="144"/>
      <c r="N104" s="209"/>
      <c r="O104" s="213"/>
      <c r="P104" s="203"/>
      <c r="Q104" s="203"/>
      <c r="R104" s="209"/>
      <c r="S104" s="210"/>
      <c r="T104" s="203">
        <v>4</v>
      </c>
      <c r="U104" s="203">
        <v>4</v>
      </c>
      <c r="V104" s="209">
        <v>3</v>
      </c>
      <c r="W104" s="210" t="s">
        <v>238</v>
      </c>
      <c r="X104" s="203"/>
      <c r="Y104" s="203"/>
      <c r="Z104" s="204"/>
      <c r="AA104" s="210"/>
      <c r="AB104" s="766"/>
      <c r="AC104" s="767"/>
      <c r="AD104" s="768"/>
      <c r="AE104" s="769"/>
      <c r="AF104" s="12" t="s">
        <v>503</v>
      </c>
      <c r="AG104" s="13" t="s">
        <v>504</v>
      </c>
    </row>
    <row r="105" spans="1:33" ht="26.25" hidden="1" thickBot="1" x14ac:dyDescent="0.25">
      <c r="A105" s="206" t="s">
        <v>190</v>
      </c>
      <c r="B105" s="214" t="s">
        <v>23</v>
      </c>
      <c r="C105" s="215" t="s">
        <v>186</v>
      </c>
      <c r="D105" s="144"/>
      <c r="E105" s="144"/>
      <c r="F105" s="209"/>
      <c r="G105" s="213"/>
      <c r="H105" s="144"/>
      <c r="I105" s="144"/>
      <c r="J105" s="209"/>
      <c r="K105" s="213"/>
      <c r="L105" s="144"/>
      <c r="M105" s="144"/>
      <c r="N105" s="209"/>
      <c r="O105" s="213"/>
      <c r="P105" s="203">
        <v>8</v>
      </c>
      <c r="Q105" s="203"/>
      <c r="R105" s="209">
        <v>3</v>
      </c>
      <c r="S105" s="210" t="s">
        <v>238</v>
      </c>
      <c r="T105" s="203">
        <v>8</v>
      </c>
      <c r="U105" s="203"/>
      <c r="V105" s="209">
        <v>3</v>
      </c>
      <c r="W105" s="210" t="s">
        <v>238</v>
      </c>
      <c r="X105" s="203">
        <v>8</v>
      </c>
      <c r="Y105" s="203"/>
      <c r="Z105" s="209">
        <v>3</v>
      </c>
      <c r="AA105" s="210" t="s">
        <v>238</v>
      </c>
      <c r="AB105" s="766"/>
      <c r="AC105" s="767"/>
      <c r="AD105" s="768"/>
      <c r="AE105" s="769"/>
      <c r="AF105" s="12" t="s">
        <v>505</v>
      </c>
      <c r="AG105" s="13" t="s">
        <v>506</v>
      </c>
    </row>
    <row r="106" spans="1:33" ht="13.5" hidden="1" thickBot="1" x14ac:dyDescent="0.25">
      <c r="A106" s="206" t="s">
        <v>136</v>
      </c>
      <c r="B106" s="82" t="s">
        <v>23</v>
      </c>
      <c r="C106" s="212" t="s">
        <v>187</v>
      </c>
      <c r="D106" s="144"/>
      <c r="E106" s="144"/>
      <c r="F106" s="209"/>
      <c r="G106" s="213"/>
      <c r="H106" s="144"/>
      <c r="I106" s="144"/>
      <c r="J106" s="209"/>
      <c r="K106" s="213"/>
      <c r="L106" s="144"/>
      <c r="M106" s="144"/>
      <c r="N106" s="209"/>
      <c r="O106" s="213"/>
      <c r="P106" s="203">
        <v>8</v>
      </c>
      <c r="Q106" s="203"/>
      <c r="R106" s="204">
        <v>3</v>
      </c>
      <c r="S106" s="210" t="s">
        <v>238</v>
      </c>
      <c r="T106" s="203">
        <v>8</v>
      </c>
      <c r="U106" s="203"/>
      <c r="V106" s="204">
        <v>3</v>
      </c>
      <c r="W106" s="210" t="s">
        <v>238</v>
      </c>
      <c r="X106" s="203">
        <v>8</v>
      </c>
      <c r="Y106" s="203"/>
      <c r="Z106" s="209">
        <v>3</v>
      </c>
      <c r="AA106" s="210" t="s">
        <v>238</v>
      </c>
      <c r="AB106" s="766"/>
      <c r="AC106" s="767"/>
      <c r="AD106" s="768"/>
      <c r="AE106" s="769"/>
      <c r="AF106" s="12" t="s">
        <v>507</v>
      </c>
      <c r="AG106" s="13" t="s">
        <v>508</v>
      </c>
    </row>
    <row r="107" spans="1:33" ht="13.5" hidden="1" thickBot="1" x14ac:dyDescent="0.25">
      <c r="A107" s="206" t="s">
        <v>137</v>
      </c>
      <c r="B107" s="216" t="s">
        <v>23</v>
      </c>
      <c r="C107" s="212" t="s">
        <v>138</v>
      </c>
      <c r="D107" s="144"/>
      <c r="E107" s="144"/>
      <c r="F107" s="217"/>
      <c r="G107" s="178"/>
      <c r="H107" s="144"/>
      <c r="I107" s="144"/>
      <c r="J107" s="217"/>
      <c r="K107" s="178"/>
      <c r="L107" s="144"/>
      <c r="M107" s="144"/>
      <c r="N107" s="217"/>
      <c r="O107" s="178"/>
      <c r="P107" s="203">
        <v>4</v>
      </c>
      <c r="Q107" s="203">
        <v>4</v>
      </c>
      <c r="R107" s="209">
        <v>3</v>
      </c>
      <c r="S107" s="210" t="s">
        <v>238</v>
      </c>
      <c r="T107" s="203">
        <v>4</v>
      </c>
      <c r="U107" s="203">
        <v>4</v>
      </c>
      <c r="V107" s="209">
        <v>3</v>
      </c>
      <c r="W107" s="210" t="s">
        <v>238</v>
      </c>
      <c r="X107" s="203">
        <v>4</v>
      </c>
      <c r="Y107" s="203">
        <v>4</v>
      </c>
      <c r="Z107" s="209">
        <v>3</v>
      </c>
      <c r="AA107" s="210" t="s">
        <v>238</v>
      </c>
      <c r="AB107" s="766"/>
      <c r="AC107" s="767"/>
      <c r="AD107" s="768"/>
      <c r="AE107" s="769"/>
      <c r="AF107" s="12" t="s">
        <v>507</v>
      </c>
      <c r="AG107" s="13" t="s">
        <v>509</v>
      </c>
    </row>
    <row r="108" spans="1:33" ht="13.5" hidden="1" thickBot="1" x14ac:dyDescent="0.25">
      <c r="A108" s="206" t="s">
        <v>139</v>
      </c>
      <c r="B108" s="216" t="s">
        <v>23</v>
      </c>
      <c r="C108" s="212" t="s">
        <v>188</v>
      </c>
      <c r="D108" s="144"/>
      <c r="E108" s="144"/>
      <c r="F108" s="217"/>
      <c r="G108" s="178"/>
      <c r="H108" s="144"/>
      <c r="I108" s="144"/>
      <c r="J108" s="217"/>
      <c r="K108" s="178"/>
      <c r="L108" s="144"/>
      <c r="M108" s="144"/>
      <c r="N108" s="217"/>
      <c r="O108" s="178"/>
      <c r="P108" s="203">
        <v>4</v>
      </c>
      <c r="Q108" s="203">
        <v>4</v>
      </c>
      <c r="R108" s="204">
        <v>3</v>
      </c>
      <c r="S108" s="210" t="s">
        <v>238</v>
      </c>
      <c r="T108" s="203">
        <v>4</v>
      </c>
      <c r="U108" s="203">
        <v>4</v>
      </c>
      <c r="V108" s="204">
        <v>3</v>
      </c>
      <c r="W108" s="210" t="s">
        <v>238</v>
      </c>
      <c r="X108" s="203">
        <v>4</v>
      </c>
      <c r="Y108" s="203">
        <v>4</v>
      </c>
      <c r="Z108" s="204">
        <v>3</v>
      </c>
      <c r="AA108" s="210" t="s">
        <v>238</v>
      </c>
      <c r="AB108" s="770"/>
      <c r="AC108" s="771"/>
      <c r="AD108" s="768"/>
      <c r="AE108" s="769"/>
      <c r="AF108" s="12" t="s">
        <v>507</v>
      </c>
      <c r="AG108" s="13" t="s">
        <v>510</v>
      </c>
    </row>
    <row r="109" spans="1:33" ht="13.5" hidden="1" thickBot="1" x14ac:dyDescent="0.25">
      <c r="A109" s="206" t="s">
        <v>292</v>
      </c>
      <c r="B109" s="216" t="s">
        <v>23</v>
      </c>
      <c r="C109" s="218" t="s">
        <v>293</v>
      </c>
      <c r="D109" s="144"/>
      <c r="E109" s="144"/>
      <c r="F109" s="217"/>
      <c r="G109" s="178"/>
      <c r="H109" s="144"/>
      <c r="I109" s="144"/>
      <c r="J109" s="217"/>
      <c r="K109" s="178"/>
      <c r="L109" s="144"/>
      <c r="M109" s="144"/>
      <c r="N109" s="217"/>
      <c r="O109" s="178"/>
      <c r="P109" s="203">
        <v>4</v>
      </c>
      <c r="Q109" s="203">
        <v>4</v>
      </c>
      <c r="R109" s="204">
        <v>3</v>
      </c>
      <c r="S109" s="210" t="s">
        <v>238</v>
      </c>
      <c r="T109" s="203">
        <v>4</v>
      </c>
      <c r="U109" s="203">
        <v>4</v>
      </c>
      <c r="V109" s="204">
        <v>3</v>
      </c>
      <c r="W109" s="210" t="s">
        <v>238</v>
      </c>
      <c r="X109" s="203">
        <v>4</v>
      </c>
      <c r="Y109" s="203">
        <v>4</v>
      </c>
      <c r="Z109" s="204">
        <v>3</v>
      </c>
      <c r="AA109" s="210" t="s">
        <v>238</v>
      </c>
      <c r="AB109" s="770"/>
      <c r="AC109" s="771"/>
      <c r="AD109" s="768"/>
      <c r="AE109" s="769"/>
      <c r="AF109" s="12" t="s">
        <v>503</v>
      </c>
      <c r="AG109" s="13" t="s">
        <v>504</v>
      </c>
    </row>
    <row r="110" spans="1:33" ht="13.5" hidden="1" thickBot="1" x14ac:dyDescent="0.25">
      <c r="A110" s="206" t="s">
        <v>294</v>
      </c>
      <c r="B110" s="216" t="s">
        <v>23</v>
      </c>
      <c r="C110" s="219" t="s">
        <v>295</v>
      </c>
      <c r="D110" s="144"/>
      <c r="E110" s="144"/>
      <c r="F110" s="217"/>
      <c r="G110" s="178"/>
      <c r="H110" s="144"/>
      <c r="I110" s="144"/>
      <c r="J110" s="217"/>
      <c r="K110" s="178"/>
      <c r="L110" s="144"/>
      <c r="M110" s="144"/>
      <c r="N110" s="217"/>
      <c r="O110" s="178"/>
      <c r="P110" s="203">
        <v>8</v>
      </c>
      <c r="Q110" s="203"/>
      <c r="R110" s="209">
        <v>3</v>
      </c>
      <c r="S110" s="210" t="s">
        <v>238</v>
      </c>
      <c r="T110" s="203">
        <v>8</v>
      </c>
      <c r="U110" s="203"/>
      <c r="V110" s="209">
        <v>3</v>
      </c>
      <c r="W110" s="210" t="s">
        <v>238</v>
      </c>
      <c r="X110" s="203">
        <v>8</v>
      </c>
      <c r="Y110" s="203"/>
      <c r="Z110" s="209">
        <v>3</v>
      </c>
      <c r="AA110" s="210" t="s">
        <v>238</v>
      </c>
      <c r="AB110" s="770"/>
      <c r="AC110" s="771"/>
      <c r="AD110" s="768"/>
      <c r="AE110" s="769"/>
      <c r="AF110" s="12" t="s">
        <v>503</v>
      </c>
      <c r="AG110" s="13" t="s">
        <v>504</v>
      </c>
    </row>
    <row r="111" spans="1:33" ht="13.5" hidden="1" thickBot="1" x14ac:dyDescent="0.25">
      <c r="A111" s="206" t="s">
        <v>296</v>
      </c>
      <c r="B111" s="216" t="s">
        <v>23</v>
      </c>
      <c r="C111" s="219" t="s">
        <v>297</v>
      </c>
      <c r="D111" s="144"/>
      <c r="E111" s="144"/>
      <c r="F111" s="217"/>
      <c r="G111" s="178"/>
      <c r="H111" s="144"/>
      <c r="I111" s="144"/>
      <c r="J111" s="217"/>
      <c r="K111" s="178"/>
      <c r="L111" s="144"/>
      <c r="M111" s="144"/>
      <c r="N111" s="217"/>
      <c r="O111" s="178"/>
      <c r="P111" s="203">
        <v>8</v>
      </c>
      <c r="Q111" s="203"/>
      <c r="R111" s="209">
        <v>3</v>
      </c>
      <c r="S111" s="210" t="s">
        <v>238</v>
      </c>
      <c r="T111" s="203">
        <v>8</v>
      </c>
      <c r="U111" s="203"/>
      <c r="V111" s="209">
        <v>3</v>
      </c>
      <c r="W111" s="210" t="s">
        <v>238</v>
      </c>
      <c r="X111" s="203">
        <v>8</v>
      </c>
      <c r="Y111" s="203"/>
      <c r="Z111" s="209">
        <v>3</v>
      </c>
      <c r="AA111" s="210" t="s">
        <v>238</v>
      </c>
      <c r="AB111" s="220"/>
      <c r="AC111" s="221"/>
      <c r="AD111" s="222"/>
      <c r="AE111" s="223"/>
      <c r="AF111" s="12" t="s">
        <v>503</v>
      </c>
      <c r="AG111" s="13" t="s">
        <v>504</v>
      </c>
    </row>
    <row r="112" spans="1:33" ht="13.5" hidden="1" thickBot="1" x14ac:dyDescent="0.25">
      <c r="A112" s="224" t="s">
        <v>298</v>
      </c>
      <c r="B112" s="225" t="s">
        <v>23</v>
      </c>
      <c r="C112" s="226" t="s">
        <v>299</v>
      </c>
      <c r="D112" s="227"/>
      <c r="E112" s="227"/>
      <c r="F112" s="228"/>
      <c r="G112" s="229"/>
      <c r="H112" s="227"/>
      <c r="I112" s="227"/>
      <c r="J112" s="228"/>
      <c r="K112" s="229"/>
      <c r="L112" s="227"/>
      <c r="M112" s="227"/>
      <c r="N112" s="228"/>
      <c r="O112" s="229"/>
      <c r="P112" s="203">
        <v>4</v>
      </c>
      <c r="Q112" s="203">
        <v>4</v>
      </c>
      <c r="R112" s="204">
        <v>3</v>
      </c>
      <c r="S112" s="210" t="s">
        <v>238</v>
      </c>
      <c r="T112" s="203">
        <v>4</v>
      </c>
      <c r="U112" s="203">
        <v>4</v>
      </c>
      <c r="V112" s="204">
        <v>3</v>
      </c>
      <c r="W112" s="210" t="s">
        <v>238</v>
      </c>
      <c r="X112" s="203">
        <v>4</v>
      </c>
      <c r="Y112" s="203">
        <v>4</v>
      </c>
      <c r="Z112" s="204">
        <v>3</v>
      </c>
      <c r="AA112" s="210" t="s">
        <v>238</v>
      </c>
      <c r="AB112" s="220"/>
      <c r="AC112" s="221"/>
      <c r="AD112" s="222"/>
      <c r="AE112" s="223"/>
      <c r="AF112" s="12" t="s">
        <v>503</v>
      </c>
      <c r="AG112" s="13" t="s">
        <v>504</v>
      </c>
    </row>
    <row r="113" spans="1:33" ht="13.5" hidden="1" thickBot="1" x14ac:dyDescent="0.25">
      <c r="A113" s="206" t="s">
        <v>204</v>
      </c>
      <c r="B113" s="225" t="s">
        <v>23</v>
      </c>
      <c r="C113" s="219" t="s">
        <v>300</v>
      </c>
      <c r="D113" s="230"/>
      <c r="E113" s="230"/>
      <c r="F113" s="94"/>
      <c r="G113" s="231"/>
      <c r="H113" s="230"/>
      <c r="I113" s="230"/>
      <c r="J113" s="94"/>
      <c r="K113" s="231"/>
      <c r="L113" s="230"/>
      <c r="M113" s="230"/>
      <c r="N113" s="94"/>
      <c r="O113" s="231"/>
      <c r="P113" s="203">
        <v>4</v>
      </c>
      <c r="Q113" s="203">
        <v>4</v>
      </c>
      <c r="R113" s="209">
        <v>3</v>
      </c>
      <c r="S113" s="210" t="s">
        <v>238</v>
      </c>
      <c r="T113" s="203"/>
      <c r="U113" s="203"/>
      <c r="V113" s="209"/>
      <c r="W113" s="210"/>
      <c r="X113" s="203">
        <v>4</v>
      </c>
      <c r="Y113" s="203">
        <v>4</v>
      </c>
      <c r="Z113" s="209">
        <v>3</v>
      </c>
      <c r="AA113" s="210" t="s">
        <v>238</v>
      </c>
      <c r="AB113" s="220"/>
      <c r="AC113" s="221"/>
      <c r="AD113" s="222"/>
      <c r="AE113" s="223"/>
      <c r="AF113" s="12" t="s">
        <v>466</v>
      </c>
      <c r="AG113" s="13" t="s">
        <v>511</v>
      </c>
    </row>
    <row r="114" spans="1:33" ht="13.5" hidden="1" thickBot="1" x14ac:dyDescent="0.25">
      <c r="A114" s="206" t="s">
        <v>205</v>
      </c>
      <c r="B114" s="225" t="s">
        <v>23</v>
      </c>
      <c r="C114" s="219" t="s">
        <v>206</v>
      </c>
      <c r="D114" s="230"/>
      <c r="E114" s="230"/>
      <c r="F114" s="94"/>
      <c r="G114" s="231"/>
      <c r="H114" s="230"/>
      <c r="I114" s="230"/>
      <c r="J114" s="94"/>
      <c r="K114" s="231"/>
      <c r="L114" s="230"/>
      <c r="M114" s="230"/>
      <c r="N114" s="94"/>
      <c r="O114" s="231"/>
      <c r="P114" s="203">
        <v>4</v>
      </c>
      <c r="Q114" s="203">
        <v>4</v>
      </c>
      <c r="R114" s="209">
        <v>3</v>
      </c>
      <c r="S114" s="210" t="s">
        <v>238</v>
      </c>
      <c r="T114" s="203"/>
      <c r="U114" s="203"/>
      <c r="V114" s="209"/>
      <c r="W114" s="210"/>
      <c r="X114" s="203">
        <v>4</v>
      </c>
      <c r="Y114" s="203">
        <v>4</v>
      </c>
      <c r="Z114" s="209">
        <v>3</v>
      </c>
      <c r="AA114" s="210" t="s">
        <v>238</v>
      </c>
      <c r="AB114" s="220"/>
      <c r="AC114" s="221"/>
      <c r="AD114" s="222"/>
      <c r="AE114" s="223"/>
      <c r="AF114" s="12" t="s">
        <v>466</v>
      </c>
      <c r="AG114" s="13" t="s">
        <v>502</v>
      </c>
    </row>
    <row r="115" spans="1:33" ht="13.5" hidden="1" thickBot="1" x14ac:dyDescent="0.25">
      <c r="A115" s="206" t="s">
        <v>207</v>
      </c>
      <c r="B115" s="225" t="s">
        <v>23</v>
      </c>
      <c r="C115" s="219" t="s">
        <v>208</v>
      </c>
      <c r="D115" s="230"/>
      <c r="E115" s="230"/>
      <c r="F115" s="94"/>
      <c r="G115" s="231"/>
      <c r="H115" s="230"/>
      <c r="I115" s="230"/>
      <c r="J115" s="94"/>
      <c r="K115" s="231"/>
      <c r="L115" s="230"/>
      <c r="M115" s="230"/>
      <c r="N115" s="94"/>
      <c r="O115" s="231"/>
      <c r="P115" s="203"/>
      <c r="Q115" s="203">
        <v>4</v>
      </c>
      <c r="R115" s="204">
        <v>3</v>
      </c>
      <c r="S115" s="210" t="s">
        <v>176</v>
      </c>
      <c r="T115" s="203"/>
      <c r="U115" s="203"/>
      <c r="V115" s="204"/>
      <c r="W115" s="210"/>
      <c r="X115" s="203">
        <v>4</v>
      </c>
      <c r="Y115" s="203">
        <v>4</v>
      </c>
      <c r="Z115" s="204">
        <v>3</v>
      </c>
      <c r="AA115" s="210" t="s">
        <v>176</v>
      </c>
      <c r="AB115" s="220"/>
      <c r="AC115" s="221"/>
      <c r="AD115" s="222"/>
      <c r="AE115" s="223"/>
      <c r="AF115" s="12" t="s">
        <v>461</v>
      </c>
      <c r="AG115" s="13" t="s">
        <v>490</v>
      </c>
    </row>
    <row r="116" spans="1:33" s="60" customFormat="1" ht="13.5" hidden="1" thickBot="1" x14ac:dyDescent="0.25">
      <c r="A116" s="232" t="s">
        <v>209</v>
      </c>
      <c r="B116" s="233" t="s">
        <v>23</v>
      </c>
      <c r="C116" s="234" t="s">
        <v>210</v>
      </c>
      <c r="D116" s="235"/>
      <c r="E116" s="235"/>
      <c r="F116" s="236"/>
      <c r="G116" s="237"/>
      <c r="H116" s="235"/>
      <c r="I116" s="235"/>
      <c r="J116" s="236"/>
      <c r="K116" s="237"/>
      <c r="L116" s="235"/>
      <c r="M116" s="235"/>
      <c r="N116" s="236"/>
      <c r="O116" s="237"/>
      <c r="P116" s="238">
        <v>4</v>
      </c>
      <c r="Q116" s="238">
        <v>4</v>
      </c>
      <c r="R116" s="239">
        <v>3</v>
      </c>
      <c r="S116" s="240"/>
      <c r="T116" s="238">
        <v>4</v>
      </c>
      <c r="U116" s="238">
        <v>4</v>
      </c>
      <c r="V116" s="239">
        <v>3</v>
      </c>
      <c r="W116" s="240"/>
      <c r="X116" s="238">
        <v>4</v>
      </c>
      <c r="Y116" s="238">
        <v>4</v>
      </c>
      <c r="Z116" s="239">
        <v>3</v>
      </c>
      <c r="AA116" s="240"/>
      <c r="AB116" s="241"/>
      <c r="AC116" s="242"/>
      <c r="AD116" s="243"/>
      <c r="AE116" s="244"/>
      <c r="AF116" s="58"/>
      <c r="AG116" s="59"/>
    </row>
    <row r="117" spans="1:33" ht="13.5" hidden="1" thickBot="1" x14ac:dyDescent="0.25">
      <c r="A117" s="206" t="s">
        <v>211</v>
      </c>
      <c r="B117" s="225" t="s">
        <v>23</v>
      </c>
      <c r="C117" s="219" t="s">
        <v>301</v>
      </c>
      <c r="D117" s="230"/>
      <c r="E117" s="230"/>
      <c r="F117" s="94"/>
      <c r="G117" s="231"/>
      <c r="H117" s="230"/>
      <c r="I117" s="230"/>
      <c r="J117" s="94"/>
      <c r="K117" s="231"/>
      <c r="L117" s="230"/>
      <c r="M117" s="230"/>
      <c r="N117" s="94"/>
      <c r="O117" s="231"/>
      <c r="P117" s="203">
        <v>8</v>
      </c>
      <c r="Q117" s="203"/>
      <c r="R117" s="209">
        <v>3</v>
      </c>
      <c r="S117" s="210" t="s">
        <v>238</v>
      </c>
      <c r="T117" s="203">
        <v>8</v>
      </c>
      <c r="U117" s="203"/>
      <c r="V117" s="209">
        <v>3</v>
      </c>
      <c r="W117" s="210" t="s">
        <v>238</v>
      </c>
      <c r="X117" s="203">
        <v>8</v>
      </c>
      <c r="Y117" s="203"/>
      <c r="Z117" s="209">
        <v>3</v>
      </c>
      <c r="AA117" s="210" t="s">
        <v>238</v>
      </c>
      <c r="AB117" s="220"/>
      <c r="AC117" s="221"/>
      <c r="AD117" s="222"/>
      <c r="AE117" s="223"/>
      <c r="AF117" s="12" t="s">
        <v>505</v>
      </c>
      <c r="AG117" s="13" t="s">
        <v>512</v>
      </c>
    </row>
    <row r="118" spans="1:33" ht="13.5" hidden="1" thickBot="1" x14ac:dyDescent="0.25">
      <c r="A118" s="206" t="s">
        <v>212</v>
      </c>
      <c r="B118" s="225" t="s">
        <v>23</v>
      </c>
      <c r="C118" s="219" t="s">
        <v>302</v>
      </c>
      <c r="D118" s="230"/>
      <c r="E118" s="230"/>
      <c r="F118" s="94"/>
      <c r="G118" s="231"/>
      <c r="H118" s="230"/>
      <c r="I118" s="230"/>
      <c r="J118" s="94"/>
      <c r="K118" s="231"/>
      <c r="L118" s="230"/>
      <c r="M118" s="230"/>
      <c r="N118" s="94"/>
      <c r="O118" s="231"/>
      <c r="P118" s="203">
        <v>8</v>
      </c>
      <c r="Q118" s="203"/>
      <c r="R118" s="204">
        <v>3</v>
      </c>
      <c r="S118" s="210" t="s">
        <v>238</v>
      </c>
      <c r="T118" s="203">
        <v>8</v>
      </c>
      <c r="U118" s="203"/>
      <c r="V118" s="204">
        <v>3</v>
      </c>
      <c r="W118" s="210" t="s">
        <v>238</v>
      </c>
      <c r="X118" s="203">
        <v>8</v>
      </c>
      <c r="Y118" s="203"/>
      <c r="Z118" s="209">
        <v>3</v>
      </c>
      <c r="AA118" s="210" t="s">
        <v>238</v>
      </c>
      <c r="AB118" s="220"/>
      <c r="AC118" s="221"/>
      <c r="AD118" s="222"/>
      <c r="AE118" s="223"/>
      <c r="AF118" s="12" t="s">
        <v>505</v>
      </c>
      <c r="AG118" s="13" t="s">
        <v>512</v>
      </c>
    </row>
    <row r="119" spans="1:33" ht="13.5" hidden="1" thickBot="1" x14ac:dyDescent="0.25">
      <c r="A119" s="206" t="s">
        <v>213</v>
      </c>
      <c r="B119" s="225" t="s">
        <v>23</v>
      </c>
      <c r="C119" s="219" t="s">
        <v>214</v>
      </c>
      <c r="D119" s="230"/>
      <c r="E119" s="230"/>
      <c r="F119" s="94"/>
      <c r="G119" s="231"/>
      <c r="H119" s="230"/>
      <c r="I119" s="230"/>
      <c r="J119" s="94"/>
      <c r="K119" s="231"/>
      <c r="L119" s="230"/>
      <c r="M119" s="230"/>
      <c r="N119" s="94"/>
      <c r="O119" s="231"/>
      <c r="P119" s="203">
        <v>4</v>
      </c>
      <c r="Q119" s="203"/>
      <c r="R119" s="209">
        <v>3</v>
      </c>
      <c r="S119" s="210" t="s">
        <v>176</v>
      </c>
      <c r="T119" s="203"/>
      <c r="U119" s="203"/>
      <c r="V119" s="209"/>
      <c r="W119" s="210"/>
      <c r="X119" s="203">
        <v>4</v>
      </c>
      <c r="Y119" s="203"/>
      <c r="Z119" s="204">
        <v>3</v>
      </c>
      <c r="AA119" s="210" t="s">
        <v>176</v>
      </c>
      <c r="AB119" s="220"/>
      <c r="AC119" s="221"/>
      <c r="AD119" s="222"/>
      <c r="AE119" s="223"/>
      <c r="AF119" s="12" t="s">
        <v>505</v>
      </c>
      <c r="AG119" s="13" t="s">
        <v>513</v>
      </c>
    </row>
    <row r="120" spans="1:33" ht="13.5" hidden="1" thickBot="1" x14ac:dyDescent="0.25">
      <c r="A120" s="206" t="s">
        <v>303</v>
      </c>
      <c r="B120" s="225" t="s">
        <v>23</v>
      </c>
      <c r="C120" s="219" t="s">
        <v>304</v>
      </c>
      <c r="D120" s="230"/>
      <c r="E120" s="230"/>
      <c r="F120" s="94"/>
      <c r="G120" s="231"/>
      <c r="H120" s="230"/>
      <c r="I120" s="230"/>
      <c r="J120" s="94"/>
      <c r="K120" s="231"/>
      <c r="L120" s="230"/>
      <c r="M120" s="230"/>
      <c r="N120" s="94"/>
      <c r="O120" s="231"/>
      <c r="P120" s="203">
        <v>4</v>
      </c>
      <c r="Q120" s="203">
        <v>4</v>
      </c>
      <c r="R120" s="209">
        <v>3</v>
      </c>
      <c r="S120" s="210" t="s">
        <v>176</v>
      </c>
      <c r="T120" s="203">
        <v>4</v>
      </c>
      <c r="U120" s="203">
        <v>4</v>
      </c>
      <c r="V120" s="209">
        <v>3</v>
      </c>
      <c r="W120" s="210" t="s">
        <v>176</v>
      </c>
      <c r="X120" s="203">
        <v>4</v>
      </c>
      <c r="Y120" s="203">
        <v>4</v>
      </c>
      <c r="Z120" s="204">
        <v>3</v>
      </c>
      <c r="AA120" s="210" t="s">
        <v>176</v>
      </c>
      <c r="AB120" s="220"/>
      <c r="AC120" s="221"/>
      <c r="AD120" s="222"/>
      <c r="AE120" s="223"/>
      <c r="AF120" s="12" t="s">
        <v>480</v>
      </c>
      <c r="AG120" s="13" t="s">
        <v>481</v>
      </c>
    </row>
    <row r="121" spans="1:33" ht="13.5" hidden="1" thickBot="1" x14ac:dyDescent="0.25">
      <c r="A121" s="206" t="s">
        <v>305</v>
      </c>
      <c r="B121" s="225" t="s">
        <v>23</v>
      </c>
      <c r="C121" s="219" t="s">
        <v>306</v>
      </c>
      <c r="D121" s="230"/>
      <c r="E121" s="230"/>
      <c r="F121" s="94"/>
      <c r="G121" s="231"/>
      <c r="H121" s="230"/>
      <c r="I121" s="230"/>
      <c r="J121" s="94"/>
      <c r="K121" s="231"/>
      <c r="L121" s="230"/>
      <c r="M121" s="230"/>
      <c r="N121" s="94"/>
      <c r="O121" s="231"/>
      <c r="P121" s="203">
        <v>4</v>
      </c>
      <c r="Q121" s="203">
        <v>4</v>
      </c>
      <c r="R121" s="204">
        <v>3</v>
      </c>
      <c r="S121" s="210" t="s">
        <v>176</v>
      </c>
      <c r="T121" s="203">
        <v>4</v>
      </c>
      <c r="U121" s="203">
        <v>4</v>
      </c>
      <c r="V121" s="204">
        <v>3</v>
      </c>
      <c r="W121" s="210" t="s">
        <v>176</v>
      </c>
      <c r="X121" s="203">
        <v>4</v>
      </c>
      <c r="Y121" s="203">
        <v>4</v>
      </c>
      <c r="Z121" s="209">
        <v>3</v>
      </c>
      <c r="AA121" s="210" t="s">
        <v>176</v>
      </c>
      <c r="AB121" s="220"/>
      <c r="AC121" s="221"/>
      <c r="AD121" s="222"/>
      <c r="AE121" s="223"/>
      <c r="AF121" s="12" t="s">
        <v>480</v>
      </c>
      <c r="AG121" s="13" t="s">
        <v>481</v>
      </c>
    </row>
    <row r="122" spans="1:33" ht="13.5" hidden="1" thickBot="1" x14ac:dyDescent="0.25">
      <c r="A122" s="206" t="s">
        <v>307</v>
      </c>
      <c r="B122" s="225" t="s">
        <v>23</v>
      </c>
      <c r="C122" s="219" t="s">
        <v>308</v>
      </c>
      <c r="D122" s="230"/>
      <c r="E122" s="230"/>
      <c r="F122" s="94"/>
      <c r="G122" s="231"/>
      <c r="H122" s="230"/>
      <c r="I122" s="230"/>
      <c r="J122" s="94"/>
      <c r="K122" s="231"/>
      <c r="L122" s="230"/>
      <c r="M122" s="230"/>
      <c r="N122" s="94"/>
      <c r="O122" s="231"/>
      <c r="P122" s="203">
        <v>8</v>
      </c>
      <c r="Q122" s="203"/>
      <c r="R122" s="204">
        <v>3</v>
      </c>
      <c r="S122" s="210" t="s">
        <v>176</v>
      </c>
      <c r="T122" s="203">
        <v>8</v>
      </c>
      <c r="U122" s="203"/>
      <c r="V122" s="204">
        <v>3</v>
      </c>
      <c r="W122" s="210" t="s">
        <v>176</v>
      </c>
      <c r="X122" s="203">
        <v>8</v>
      </c>
      <c r="Y122" s="203"/>
      <c r="Z122" s="209">
        <v>3</v>
      </c>
      <c r="AA122" s="210" t="s">
        <v>176</v>
      </c>
      <c r="AB122" s="220"/>
      <c r="AC122" s="221"/>
      <c r="AD122" s="222"/>
      <c r="AE122" s="223"/>
      <c r="AF122" s="12" t="s">
        <v>483</v>
      </c>
      <c r="AG122" s="13" t="s">
        <v>514</v>
      </c>
    </row>
    <row r="123" spans="1:33" ht="13.5" hidden="1" thickBot="1" x14ac:dyDescent="0.25">
      <c r="A123" s="206" t="s">
        <v>215</v>
      </c>
      <c r="B123" s="225" t="s">
        <v>23</v>
      </c>
      <c r="C123" s="219" t="s">
        <v>216</v>
      </c>
      <c r="D123" s="230"/>
      <c r="E123" s="230"/>
      <c r="F123" s="94"/>
      <c r="G123" s="231"/>
      <c r="H123" s="230"/>
      <c r="I123" s="230"/>
      <c r="J123" s="94"/>
      <c r="K123" s="231"/>
      <c r="L123" s="203">
        <v>4</v>
      </c>
      <c r="M123" s="203">
        <v>4</v>
      </c>
      <c r="N123" s="209">
        <v>3</v>
      </c>
      <c r="O123" s="210" t="s">
        <v>238</v>
      </c>
      <c r="P123" s="203"/>
      <c r="Q123" s="203"/>
      <c r="R123" s="209"/>
      <c r="S123" s="210"/>
      <c r="T123" s="203">
        <v>4</v>
      </c>
      <c r="U123" s="203">
        <v>4</v>
      </c>
      <c r="V123" s="209">
        <v>3</v>
      </c>
      <c r="W123" s="210" t="s">
        <v>238</v>
      </c>
      <c r="X123" s="203"/>
      <c r="Y123" s="203"/>
      <c r="Z123" s="204"/>
      <c r="AA123" s="210"/>
      <c r="AB123" s="220"/>
      <c r="AC123" s="221"/>
      <c r="AD123" s="222"/>
      <c r="AE123" s="245"/>
      <c r="AF123" s="26" t="s">
        <v>493</v>
      </c>
      <c r="AG123" s="16"/>
    </row>
    <row r="124" spans="1:33" ht="13.5" hidden="1" thickBot="1" x14ac:dyDescent="0.25">
      <c r="A124" s="206" t="s">
        <v>217</v>
      </c>
      <c r="B124" s="225" t="s">
        <v>23</v>
      </c>
      <c r="C124" s="219" t="s">
        <v>309</v>
      </c>
      <c r="D124" s="230"/>
      <c r="E124" s="230"/>
      <c r="F124" s="94"/>
      <c r="G124" s="231"/>
      <c r="H124" s="230"/>
      <c r="I124" s="230"/>
      <c r="J124" s="94"/>
      <c r="K124" s="231"/>
      <c r="L124" s="230"/>
      <c r="M124" s="230"/>
      <c r="N124" s="94"/>
      <c r="O124" s="231"/>
      <c r="P124" s="203">
        <v>4</v>
      </c>
      <c r="Q124" s="203">
        <v>4</v>
      </c>
      <c r="R124" s="204">
        <v>3</v>
      </c>
      <c r="S124" s="205" t="s">
        <v>238</v>
      </c>
      <c r="T124" s="203">
        <v>4</v>
      </c>
      <c r="U124" s="203">
        <v>4</v>
      </c>
      <c r="V124" s="204">
        <v>3</v>
      </c>
      <c r="W124" s="205" t="s">
        <v>238</v>
      </c>
      <c r="X124" s="203">
        <v>4</v>
      </c>
      <c r="Y124" s="203">
        <v>4</v>
      </c>
      <c r="Z124" s="204">
        <v>3</v>
      </c>
      <c r="AA124" s="205" t="s">
        <v>238</v>
      </c>
      <c r="AB124" s="220"/>
      <c r="AC124" s="221"/>
      <c r="AD124" s="222"/>
      <c r="AE124" s="223"/>
      <c r="AF124" s="12" t="s">
        <v>493</v>
      </c>
      <c r="AG124" s="13" t="s">
        <v>515</v>
      </c>
    </row>
    <row r="125" spans="1:33" ht="13.5" hidden="1" thickBot="1" x14ac:dyDescent="0.25">
      <c r="A125" s="206" t="s">
        <v>218</v>
      </c>
      <c r="B125" s="225" t="s">
        <v>23</v>
      </c>
      <c r="C125" s="219" t="s">
        <v>310</v>
      </c>
      <c r="D125" s="230"/>
      <c r="E125" s="230"/>
      <c r="F125" s="94"/>
      <c r="G125" s="231"/>
      <c r="H125" s="230"/>
      <c r="I125" s="230"/>
      <c r="J125" s="94"/>
      <c r="K125" s="231"/>
      <c r="L125" s="230"/>
      <c r="M125" s="230"/>
      <c r="N125" s="94"/>
      <c r="O125" s="231"/>
      <c r="P125" s="203">
        <v>2</v>
      </c>
      <c r="Q125" s="203">
        <v>6</v>
      </c>
      <c r="R125" s="209">
        <v>3</v>
      </c>
      <c r="S125" s="210" t="s">
        <v>238</v>
      </c>
      <c r="T125" s="203">
        <v>2</v>
      </c>
      <c r="U125" s="203">
        <v>6</v>
      </c>
      <c r="V125" s="209">
        <v>3</v>
      </c>
      <c r="W125" s="210" t="s">
        <v>238</v>
      </c>
      <c r="X125" s="203">
        <v>2</v>
      </c>
      <c r="Y125" s="203">
        <v>6</v>
      </c>
      <c r="Z125" s="209">
        <v>3</v>
      </c>
      <c r="AA125" s="210" t="s">
        <v>238</v>
      </c>
      <c r="AB125" s="220"/>
      <c r="AC125" s="221"/>
      <c r="AD125" s="222"/>
      <c r="AE125" s="223"/>
      <c r="AF125" s="12" t="s">
        <v>493</v>
      </c>
      <c r="AG125" s="13" t="s">
        <v>515</v>
      </c>
    </row>
    <row r="126" spans="1:33" ht="13.5" hidden="1" thickBot="1" x14ac:dyDescent="0.25">
      <c r="A126" s="206" t="s">
        <v>219</v>
      </c>
      <c r="B126" s="225" t="s">
        <v>23</v>
      </c>
      <c r="C126" s="219" t="s">
        <v>311</v>
      </c>
      <c r="D126" s="230"/>
      <c r="E126" s="230"/>
      <c r="F126" s="94"/>
      <c r="G126" s="231"/>
      <c r="H126" s="230"/>
      <c r="I126" s="230"/>
      <c r="J126" s="94"/>
      <c r="K126" s="231"/>
      <c r="L126" s="230"/>
      <c r="M126" s="230"/>
      <c r="N126" s="94"/>
      <c r="O126" s="231"/>
      <c r="P126" s="203"/>
      <c r="Q126" s="203"/>
      <c r="R126" s="209"/>
      <c r="S126" s="210"/>
      <c r="T126" s="203">
        <v>4</v>
      </c>
      <c r="U126" s="203">
        <v>4</v>
      </c>
      <c r="V126" s="209">
        <v>3</v>
      </c>
      <c r="W126" s="210" t="s">
        <v>238</v>
      </c>
      <c r="X126" s="203">
        <v>4</v>
      </c>
      <c r="Y126" s="203">
        <v>4</v>
      </c>
      <c r="Z126" s="209">
        <v>3</v>
      </c>
      <c r="AA126" s="210" t="s">
        <v>238</v>
      </c>
      <c r="AB126" s="220"/>
      <c r="AC126" s="221"/>
      <c r="AD126" s="222"/>
      <c r="AE126" s="223"/>
      <c r="AF126" s="12" t="s">
        <v>493</v>
      </c>
      <c r="AG126" s="13" t="s">
        <v>496</v>
      </c>
    </row>
    <row r="127" spans="1:33" ht="13.5" hidden="1" thickBot="1" x14ac:dyDescent="0.25">
      <c r="A127" s="206" t="s">
        <v>220</v>
      </c>
      <c r="B127" s="225" t="s">
        <v>23</v>
      </c>
      <c r="C127" s="219" t="s">
        <v>221</v>
      </c>
      <c r="D127" s="230"/>
      <c r="E127" s="230"/>
      <c r="F127" s="94"/>
      <c r="G127" s="231"/>
      <c r="H127" s="230"/>
      <c r="I127" s="230"/>
      <c r="J127" s="94"/>
      <c r="K127" s="231"/>
      <c r="L127" s="230"/>
      <c r="M127" s="230"/>
      <c r="N127" s="94"/>
      <c r="O127" s="231"/>
      <c r="P127" s="203">
        <v>8</v>
      </c>
      <c r="Q127" s="203"/>
      <c r="R127" s="209">
        <v>3</v>
      </c>
      <c r="S127" s="210" t="s">
        <v>176</v>
      </c>
      <c r="T127" s="203">
        <v>8</v>
      </c>
      <c r="U127" s="203"/>
      <c r="V127" s="209">
        <v>3</v>
      </c>
      <c r="W127" s="210" t="s">
        <v>176</v>
      </c>
      <c r="X127" s="203">
        <v>8</v>
      </c>
      <c r="Y127" s="203"/>
      <c r="Z127" s="209">
        <v>3</v>
      </c>
      <c r="AA127" s="210" t="s">
        <v>176</v>
      </c>
      <c r="AB127" s="220"/>
      <c r="AC127" s="221"/>
      <c r="AD127" s="222"/>
      <c r="AE127" s="223"/>
      <c r="AF127" s="12" t="s">
        <v>460</v>
      </c>
      <c r="AG127" s="13" t="s">
        <v>516</v>
      </c>
    </row>
    <row r="128" spans="1:33" ht="13.5" hidden="1" thickBot="1" x14ac:dyDescent="0.25">
      <c r="A128" s="206" t="s">
        <v>222</v>
      </c>
      <c r="B128" s="225" t="s">
        <v>23</v>
      </c>
      <c r="C128" s="219" t="s">
        <v>223</v>
      </c>
      <c r="D128" s="230"/>
      <c r="E128" s="230"/>
      <c r="F128" s="94"/>
      <c r="G128" s="231"/>
      <c r="H128" s="230"/>
      <c r="I128" s="230"/>
      <c r="J128" s="94"/>
      <c r="K128" s="231"/>
      <c r="L128" s="230"/>
      <c r="M128" s="230"/>
      <c r="N128" s="94"/>
      <c r="O128" s="231"/>
      <c r="P128" s="203">
        <v>8</v>
      </c>
      <c r="Q128" s="203"/>
      <c r="R128" s="209">
        <v>3</v>
      </c>
      <c r="S128" s="210" t="s">
        <v>1</v>
      </c>
      <c r="T128" s="203">
        <v>8</v>
      </c>
      <c r="U128" s="203"/>
      <c r="V128" s="209">
        <v>3</v>
      </c>
      <c r="W128" s="210" t="s">
        <v>1</v>
      </c>
      <c r="X128" s="203">
        <v>8</v>
      </c>
      <c r="Y128" s="203"/>
      <c r="Z128" s="209">
        <v>3</v>
      </c>
      <c r="AA128" s="210" t="s">
        <v>1</v>
      </c>
      <c r="AB128" s="220"/>
      <c r="AC128" s="221"/>
      <c r="AD128" s="222"/>
      <c r="AE128" s="223"/>
      <c r="AF128" s="12" t="s">
        <v>460</v>
      </c>
      <c r="AG128" s="13" t="s">
        <v>516</v>
      </c>
    </row>
    <row r="129" spans="1:33" ht="13.5" hidden="1" thickBot="1" x14ac:dyDescent="0.25">
      <c r="A129" s="206" t="s">
        <v>194</v>
      </c>
      <c r="B129" s="225" t="s">
        <v>23</v>
      </c>
      <c r="C129" s="219" t="s">
        <v>195</v>
      </c>
      <c r="D129" s="230"/>
      <c r="E129" s="230"/>
      <c r="F129" s="94"/>
      <c r="G129" s="231"/>
      <c r="H129" s="230"/>
      <c r="I129" s="230"/>
      <c r="J129" s="94"/>
      <c r="K129" s="231"/>
      <c r="L129" s="230"/>
      <c r="M129" s="230"/>
      <c r="N129" s="94"/>
      <c r="O129" s="231"/>
      <c r="P129" s="203">
        <v>8</v>
      </c>
      <c r="Q129" s="203"/>
      <c r="R129" s="204">
        <v>3</v>
      </c>
      <c r="S129" s="205" t="s">
        <v>1</v>
      </c>
      <c r="T129" s="203"/>
      <c r="U129" s="203"/>
      <c r="V129" s="204"/>
      <c r="W129" s="205"/>
      <c r="X129" s="203">
        <v>8</v>
      </c>
      <c r="Y129" s="203"/>
      <c r="Z129" s="204">
        <v>3</v>
      </c>
      <c r="AA129" s="205" t="s">
        <v>1</v>
      </c>
      <c r="AB129" s="220"/>
      <c r="AC129" s="221"/>
      <c r="AD129" s="222"/>
      <c r="AE129" s="223"/>
      <c r="AF129" s="12" t="s">
        <v>485</v>
      </c>
      <c r="AG129" s="13" t="s">
        <v>517</v>
      </c>
    </row>
    <row r="130" spans="1:33" ht="13.5" hidden="1" thickBot="1" x14ac:dyDescent="0.25">
      <c r="A130" s="206" t="s">
        <v>200</v>
      </c>
      <c r="B130" s="225" t="s">
        <v>23</v>
      </c>
      <c r="C130" s="219" t="s">
        <v>312</v>
      </c>
      <c r="D130" s="230"/>
      <c r="E130" s="230"/>
      <c r="F130" s="94"/>
      <c r="G130" s="231"/>
      <c r="H130" s="230"/>
      <c r="I130" s="230"/>
      <c r="J130" s="94"/>
      <c r="K130" s="231"/>
      <c r="L130" s="230"/>
      <c r="M130" s="230"/>
      <c r="N130" s="94"/>
      <c r="O130" s="231"/>
      <c r="P130" s="203"/>
      <c r="Q130" s="203">
        <v>8</v>
      </c>
      <c r="R130" s="209">
        <v>3</v>
      </c>
      <c r="S130" s="210" t="s">
        <v>238</v>
      </c>
      <c r="T130" s="203"/>
      <c r="U130" s="203">
        <v>8</v>
      </c>
      <c r="V130" s="209">
        <v>3</v>
      </c>
      <c r="W130" s="210" t="s">
        <v>238</v>
      </c>
      <c r="X130" s="203"/>
      <c r="Y130" s="203">
        <v>8</v>
      </c>
      <c r="Z130" s="204">
        <v>3</v>
      </c>
      <c r="AA130" s="210" t="s">
        <v>238</v>
      </c>
      <c r="AB130" s="220"/>
      <c r="AC130" s="221"/>
      <c r="AD130" s="222"/>
      <c r="AE130" s="223"/>
      <c r="AF130" s="12" t="s">
        <v>475</v>
      </c>
      <c r="AG130" s="13" t="s">
        <v>518</v>
      </c>
    </row>
    <row r="131" spans="1:33" ht="13.5" hidden="1" thickBot="1" x14ac:dyDescent="0.25">
      <c r="A131" s="206" t="s">
        <v>224</v>
      </c>
      <c r="B131" s="225" t="s">
        <v>23</v>
      </c>
      <c r="C131" s="219" t="s">
        <v>313</v>
      </c>
      <c r="D131" s="230"/>
      <c r="E131" s="230"/>
      <c r="F131" s="94"/>
      <c r="G131" s="231"/>
      <c r="H131" s="230"/>
      <c r="I131" s="230"/>
      <c r="J131" s="94"/>
      <c r="K131" s="231"/>
      <c r="L131" s="230"/>
      <c r="M131" s="230"/>
      <c r="N131" s="94"/>
      <c r="O131" s="231"/>
      <c r="P131" s="203"/>
      <c r="Q131" s="203">
        <v>8</v>
      </c>
      <c r="R131" s="209">
        <v>3</v>
      </c>
      <c r="S131" s="210" t="s">
        <v>176</v>
      </c>
      <c r="T131" s="203"/>
      <c r="U131" s="203">
        <v>8</v>
      </c>
      <c r="V131" s="209">
        <v>3</v>
      </c>
      <c r="W131" s="210" t="s">
        <v>176</v>
      </c>
      <c r="X131" s="203"/>
      <c r="Y131" s="203">
        <v>8</v>
      </c>
      <c r="Z131" s="209">
        <v>3</v>
      </c>
      <c r="AA131" s="210" t="s">
        <v>176</v>
      </c>
      <c r="AB131" s="220"/>
      <c r="AC131" s="221"/>
      <c r="AD131" s="222"/>
      <c r="AE131" s="223"/>
      <c r="AF131" s="12" t="s">
        <v>475</v>
      </c>
      <c r="AG131" s="13" t="s">
        <v>519</v>
      </c>
    </row>
    <row r="132" spans="1:33" ht="13.5" hidden="1" thickBot="1" x14ac:dyDescent="0.25">
      <c r="A132" s="206" t="s">
        <v>225</v>
      </c>
      <c r="B132" s="225" t="s">
        <v>23</v>
      </c>
      <c r="C132" s="219" t="s">
        <v>226</v>
      </c>
      <c r="D132" s="230"/>
      <c r="E132" s="230"/>
      <c r="F132" s="94"/>
      <c r="G132" s="231"/>
      <c r="H132" s="230"/>
      <c r="I132" s="230"/>
      <c r="J132" s="94"/>
      <c r="K132" s="231"/>
      <c r="L132" s="230"/>
      <c r="M132" s="230"/>
      <c r="N132" s="94"/>
      <c r="O132" s="231"/>
      <c r="P132" s="203">
        <v>4</v>
      </c>
      <c r="Q132" s="203">
        <v>4</v>
      </c>
      <c r="R132" s="204">
        <v>3</v>
      </c>
      <c r="S132" s="210" t="s">
        <v>239</v>
      </c>
      <c r="T132" s="203">
        <v>4</v>
      </c>
      <c r="U132" s="203">
        <v>4</v>
      </c>
      <c r="V132" s="204">
        <v>3</v>
      </c>
      <c r="W132" s="210" t="s">
        <v>239</v>
      </c>
      <c r="X132" s="203">
        <v>4</v>
      </c>
      <c r="Y132" s="203">
        <v>4</v>
      </c>
      <c r="Z132" s="209">
        <v>3</v>
      </c>
      <c r="AA132" s="210" t="s">
        <v>239</v>
      </c>
      <c r="AB132" s="220"/>
      <c r="AC132" s="221"/>
      <c r="AD132" s="222"/>
      <c r="AE132" s="223"/>
      <c r="AF132" s="12" t="s">
        <v>475</v>
      </c>
      <c r="AG132" s="13" t="s">
        <v>520</v>
      </c>
    </row>
    <row r="133" spans="1:33" ht="13.5" hidden="1" thickBot="1" x14ac:dyDescent="0.25">
      <c r="A133" s="224" t="s">
        <v>231</v>
      </c>
      <c r="B133" s="225" t="s">
        <v>23</v>
      </c>
      <c r="C133" s="226" t="s">
        <v>232</v>
      </c>
      <c r="D133" s="246"/>
      <c r="E133" s="246"/>
      <c r="F133" s="247"/>
      <c r="G133" s="248"/>
      <c r="H133" s="246"/>
      <c r="I133" s="246"/>
      <c r="J133" s="247"/>
      <c r="K133" s="248"/>
      <c r="L133" s="246"/>
      <c r="M133" s="246"/>
      <c r="N133" s="247"/>
      <c r="O133" s="248"/>
      <c r="P133" s="203">
        <v>4</v>
      </c>
      <c r="Q133" s="203">
        <v>4</v>
      </c>
      <c r="R133" s="204">
        <v>3</v>
      </c>
      <c r="S133" s="205" t="s">
        <v>1</v>
      </c>
      <c r="T133" s="203">
        <v>4</v>
      </c>
      <c r="U133" s="203">
        <v>4</v>
      </c>
      <c r="V133" s="204">
        <v>3</v>
      </c>
      <c r="W133" s="205" t="s">
        <v>1</v>
      </c>
      <c r="X133" s="203">
        <v>4</v>
      </c>
      <c r="Y133" s="203">
        <v>4</v>
      </c>
      <c r="Z133" s="204">
        <v>3</v>
      </c>
      <c r="AA133" s="205" t="s">
        <v>1</v>
      </c>
      <c r="AB133" s="220"/>
      <c r="AC133" s="221"/>
      <c r="AD133" s="222"/>
      <c r="AE133" s="245"/>
      <c r="AF133" s="16"/>
      <c r="AG133" s="16"/>
    </row>
    <row r="134" spans="1:33" ht="26.25" hidden="1" thickBot="1" x14ac:dyDescent="0.25">
      <c r="A134" s="249" t="s">
        <v>227</v>
      </c>
      <c r="B134" s="250" t="s">
        <v>23</v>
      </c>
      <c r="C134" s="251" t="s">
        <v>228</v>
      </c>
      <c r="D134" s="252"/>
      <c r="E134" s="252"/>
      <c r="F134" s="253"/>
      <c r="G134" s="254"/>
      <c r="H134" s="252"/>
      <c r="I134" s="252"/>
      <c r="J134" s="253"/>
      <c r="K134" s="254"/>
      <c r="L134" s="252"/>
      <c r="M134" s="252"/>
      <c r="N134" s="253"/>
      <c r="O134" s="254"/>
      <c r="P134" s="203">
        <v>4</v>
      </c>
      <c r="Q134" s="203">
        <v>4</v>
      </c>
      <c r="R134" s="209">
        <v>3</v>
      </c>
      <c r="S134" s="210" t="s">
        <v>239</v>
      </c>
      <c r="T134" s="203">
        <v>4</v>
      </c>
      <c r="U134" s="203">
        <v>4</v>
      </c>
      <c r="V134" s="209">
        <v>3</v>
      </c>
      <c r="W134" s="210" t="s">
        <v>239</v>
      </c>
      <c r="X134" s="203">
        <v>4</v>
      </c>
      <c r="Y134" s="203">
        <v>4</v>
      </c>
      <c r="Z134" s="209">
        <v>3</v>
      </c>
      <c r="AA134" s="210" t="s">
        <v>239</v>
      </c>
      <c r="AB134" s="770"/>
      <c r="AC134" s="771"/>
      <c r="AD134" s="768"/>
      <c r="AE134" s="769"/>
      <c r="AF134" s="12" t="s">
        <v>475</v>
      </c>
      <c r="AG134" s="13" t="s">
        <v>521</v>
      </c>
    </row>
    <row r="135" spans="1:33" ht="13.5" hidden="1" thickTop="1" x14ac:dyDescent="0.2">
      <c r="A135" s="200" t="s">
        <v>314</v>
      </c>
      <c r="B135" s="201" t="s">
        <v>23</v>
      </c>
      <c r="C135" s="255" t="s">
        <v>315</v>
      </c>
      <c r="D135" s="144"/>
      <c r="E135" s="144"/>
      <c r="F135" s="166"/>
      <c r="G135" s="256"/>
      <c r="H135" s="144"/>
      <c r="I135" s="144"/>
      <c r="J135" s="145"/>
      <c r="K135" s="150"/>
      <c r="L135" s="144"/>
      <c r="M135" s="144"/>
      <c r="N135" s="145"/>
      <c r="O135" s="169"/>
      <c r="P135" s="208"/>
      <c r="Q135" s="208"/>
      <c r="R135" s="209"/>
      <c r="S135" s="210"/>
      <c r="T135" s="203">
        <v>4</v>
      </c>
      <c r="U135" s="203"/>
      <c r="V135" s="209">
        <v>2</v>
      </c>
      <c r="W135" s="210" t="s">
        <v>239</v>
      </c>
      <c r="X135" s="203"/>
      <c r="Y135" s="203"/>
      <c r="Z135" s="209"/>
      <c r="AA135" s="210"/>
      <c r="AB135" s="257"/>
      <c r="AC135" s="258"/>
      <c r="AD135" s="259"/>
      <c r="AE135" s="260"/>
      <c r="AF135" s="12" t="s">
        <v>482</v>
      </c>
      <c r="AG135" s="13" t="s">
        <v>522</v>
      </c>
    </row>
    <row r="136" spans="1:33" hidden="1" x14ac:dyDescent="0.2">
      <c r="A136" s="261" t="s">
        <v>316</v>
      </c>
      <c r="B136" s="262" t="s">
        <v>23</v>
      </c>
      <c r="C136" s="263" t="s">
        <v>317</v>
      </c>
      <c r="D136" s="246"/>
      <c r="E136" s="246"/>
      <c r="F136" s="247"/>
      <c r="G136" s="248"/>
      <c r="H136" s="246"/>
      <c r="I136" s="246"/>
      <c r="J136" s="247"/>
      <c r="K136" s="248"/>
      <c r="L136" s="246"/>
      <c r="M136" s="246"/>
      <c r="N136" s="247"/>
      <c r="O136" s="248"/>
      <c r="P136" s="246"/>
      <c r="Q136" s="246"/>
      <c r="R136" s="247"/>
      <c r="S136" s="248"/>
      <c r="T136" s="246"/>
      <c r="U136" s="246"/>
      <c r="V136" s="247"/>
      <c r="W136" s="248"/>
      <c r="X136" s="246"/>
      <c r="Y136" s="246"/>
      <c r="Z136" s="247"/>
      <c r="AA136" s="248"/>
      <c r="AB136" s="257"/>
      <c r="AC136" s="258"/>
      <c r="AD136" s="259"/>
      <c r="AE136" s="260"/>
      <c r="AF136" s="12" t="s">
        <v>461</v>
      </c>
      <c r="AG136" s="13" t="s">
        <v>490</v>
      </c>
    </row>
    <row r="137" spans="1:33" hidden="1" x14ac:dyDescent="0.2">
      <c r="A137" s="261" t="s">
        <v>255</v>
      </c>
      <c r="B137" s="262" t="s">
        <v>23</v>
      </c>
      <c r="C137" s="263" t="s">
        <v>318</v>
      </c>
      <c r="D137" s="246"/>
      <c r="E137" s="246"/>
      <c r="F137" s="247"/>
      <c r="G137" s="248"/>
      <c r="H137" s="246"/>
      <c r="I137" s="246"/>
      <c r="J137" s="247"/>
      <c r="K137" s="248"/>
      <c r="L137" s="246"/>
      <c r="M137" s="246"/>
      <c r="N137" s="247"/>
      <c r="O137" s="248"/>
      <c r="P137" s="246"/>
      <c r="Q137" s="246"/>
      <c r="R137" s="247"/>
      <c r="S137" s="248"/>
      <c r="T137" s="246"/>
      <c r="U137" s="246"/>
      <c r="V137" s="247"/>
      <c r="W137" s="248"/>
      <c r="X137" s="246"/>
      <c r="Y137" s="246"/>
      <c r="Z137" s="247"/>
      <c r="AA137" s="248"/>
      <c r="AB137" s="257"/>
      <c r="AC137" s="258"/>
      <c r="AD137" s="259"/>
      <c r="AE137" s="260"/>
      <c r="AF137" s="12" t="s">
        <v>461</v>
      </c>
      <c r="AG137" s="13"/>
    </row>
    <row r="138" spans="1:33" hidden="1" x14ac:dyDescent="0.2">
      <c r="A138" s="261" t="s">
        <v>255</v>
      </c>
      <c r="B138" s="262" t="s">
        <v>23</v>
      </c>
      <c r="C138" s="263" t="s">
        <v>319</v>
      </c>
      <c r="D138" s="246"/>
      <c r="E138" s="246"/>
      <c r="F138" s="247"/>
      <c r="G138" s="248"/>
      <c r="H138" s="246"/>
      <c r="I138" s="246"/>
      <c r="J138" s="247"/>
      <c r="K138" s="248"/>
      <c r="L138" s="246"/>
      <c r="M138" s="246"/>
      <c r="N138" s="247"/>
      <c r="O138" s="248"/>
      <c r="P138" s="246"/>
      <c r="Q138" s="246"/>
      <c r="R138" s="247"/>
      <c r="S138" s="248"/>
      <c r="T138" s="246"/>
      <c r="U138" s="246"/>
      <c r="V138" s="247"/>
      <c r="W138" s="248"/>
      <c r="X138" s="246"/>
      <c r="Y138" s="246"/>
      <c r="Z138" s="247"/>
      <c r="AA138" s="248"/>
      <c r="AB138" s="257"/>
      <c r="AC138" s="258"/>
      <c r="AD138" s="259"/>
      <c r="AE138" s="260"/>
      <c r="AF138" s="12" t="s">
        <v>461</v>
      </c>
      <c r="AG138" s="13"/>
    </row>
    <row r="139" spans="1:33" hidden="1" x14ac:dyDescent="0.2">
      <c r="A139" s="261" t="s">
        <v>255</v>
      </c>
      <c r="B139" s="262" t="s">
        <v>23</v>
      </c>
      <c r="C139" s="263" t="s">
        <v>320</v>
      </c>
      <c r="D139" s="246"/>
      <c r="E139" s="246"/>
      <c r="F139" s="247"/>
      <c r="G139" s="248"/>
      <c r="H139" s="246"/>
      <c r="I139" s="246"/>
      <c r="J139" s="247"/>
      <c r="K139" s="248"/>
      <c r="L139" s="246"/>
      <c r="M139" s="246"/>
      <c r="N139" s="247"/>
      <c r="O139" s="248"/>
      <c r="P139" s="246"/>
      <c r="Q139" s="246"/>
      <c r="R139" s="247"/>
      <c r="S139" s="248"/>
      <c r="T139" s="246"/>
      <c r="U139" s="246"/>
      <c r="V139" s="247"/>
      <c r="W139" s="248"/>
      <c r="X139" s="246"/>
      <c r="Y139" s="246"/>
      <c r="Z139" s="247"/>
      <c r="AA139" s="248"/>
      <c r="AB139" s="257"/>
      <c r="AC139" s="258"/>
      <c r="AD139" s="259"/>
      <c r="AE139" s="260"/>
      <c r="AF139" s="12" t="s">
        <v>523</v>
      </c>
      <c r="AG139" s="13" t="s">
        <v>524</v>
      </c>
    </row>
    <row r="140" spans="1:33" hidden="1" x14ac:dyDescent="0.2">
      <c r="A140" s="261" t="s">
        <v>321</v>
      </c>
      <c r="B140" s="262" t="s">
        <v>23</v>
      </c>
      <c r="C140" s="263" t="s">
        <v>322</v>
      </c>
      <c r="D140" s="246"/>
      <c r="E140" s="246"/>
      <c r="F140" s="247"/>
      <c r="G140" s="248"/>
      <c r="H140" s="246"/>
      <c r="I140" s="246"/>
      <c r="J140" s="247"/>
      <c r="K140" s="248"/>
      <c r="L140" s="246"/>
      <c r="M140" s="246"/>
      <c r="N140" s="247"/>
      <c r="O140" s="248"/>
      <c r="P140" s="246"/>
      <c r="Q140" s="246"/>
      <c r="R140" s="247"/>
      <c r="S140" s="248"/>
      <c r="T140" s="246"/>
      <c r="U140" s="246"/>
      <c r="V140" s="247"/>
      <c r="W140" s="248"/>
      <c r="X140" s="246"/>
      <c r="Y140" s="246"/>
      <c r="Z140" s="247"/>
      <c r="AA140" s="248"/>
      <c r="AB140" s="257"/>
      <c r="AC140" s="258"/>
      <c r="AD140" s="259"/>
      <c r="AE140" s="260"/>
      <c r="AF140" s="12" t="s">
        <v>472</v>
      </c>
      <c r="AG140" s="13" t="s">
        <v>525</v>
      </c>
    </row>
    <row r="141" spans="1:33" hidden="1" x14ac:dyDescent="0.2">
      <c r="A141" s="261" t="s">
        <v>323</v>
      </c>
      <c r="B141" s="262" t="s">
        <v>23</v>
      </c>
      <c r="C141" s="263" t="s">
        <v>324</v>
      </c>
      <c r="D141" s="246"/>
      <c r="E141" s="246"/>
      <c r="F141" s="247"/>
      <c r="G141" s="248"/>
      <c r="H141" s="246"/>
      <c r="I141" s="246"/>
      <c r="J141" s="247"/>
      <c r="K141" s="248"/>
      <c r="L141" s="246"/>
      <c r="M141" s="246"/>
      <c r="N141" s="247"/>
      <c r="O141" s="248"/>
      <c r="P141" s="246"/>
      <c r="Q141" s="246"/>
      <c r="R141" s="247"/>
      <c r="S141" s="248"/>
      <c r="T141" s="246"/>
      <c r="U141" s="246"/>
      <c r="V141" s="247"/>
      <c r="W141" s="248"/>
      <c r="X141" s="246"/>
      <c r="Y141" s="246"/>
      <c r="Z141" s="247"/>
      <c r="AA141" s="248"/>
      <c r="AB141" s="257"/>
      <c r="AC141" s="258"/>
      <c r="AD141" s="259"/>
      <c r="AE141" s="260"/>
      <c r="AF141" s="12" t="s">
        <v>487</v>
      </c>
      <c r="AG141" s="13"/>
    </row>
    <row r="142" spans="1:33" hidden="1" x14ac:dyDescent="0.2">
      <c r="A142" s="261" t="s">
        <v>325</v>
      </c>
      <c r="B142" s="262" t="s">
        <v>23</v>
      </c>
      <c r="C142" s="263" t="s">
        <v>326</v>
      </c>
      <c r="D142" s="246"/>
      <c r="E142" s="246"/>
      <c r="F142" s="247"/>
      <c r="G142" s="248"/>
      <c r="H142" s="246"/>
      <c r="I142" s="246"/>
      <c r="J142" s="247"/>
      <c r="K142" s="248"/>
      <c r="L142" s="246"/>
      <c r="M142" s="246"/>
      <c r="N142" s="247"/>
      <c r="O142" s="248"/>
      <c r="P142" s="246"/>
      <c r="Q142" s="246"/>
      <c r="R142" s="247"/>
      <c r="S142" s="248"/>
      <c r="T142" s="246"/>
      <c r="U142" s="246"/>
      <c r="V142" s="247"/>
      <c r="W142" s="248"/>
      <c r="X142" s="246"/>
      <c r="Y142" s="246"/>
      <c r="Z142" s="247"/>
      <c r="AA142" s="248"/>
      <c r="AB142" s="257"/>
      <c r="AC142" s="258"/>
      <c r="AD142" s="259"/>
      <c r="AE142" s="260"/>
      <c r="AF142" s="12" t="s">
        <v>487</v>
      </c>
      <c r="AG142" s="13"/>
    </row>
    <row r="143" spans="1:33" hidden="1" x14ac:dyDescent="0.2">
      <c r="A143" s="261" t="s">
        <v>327</v>
      </c>
      <c r="B143" s="262" t="s">
        <v>23</v>
      </c>
      <c r="C143" s="263" t="s">
        <v>328</v>
      </c>
      <c r="D143" s="264"/>
      <c r="E143" s="264"/>
      <c r="F143" s="265"/>
      <c r="G143" s="266"/>
      <c r="H143" s="264"/>
      <c r="I143" s="264"/>
      <c r="J143" s="265"/>
      <c r="K143" s="266"/>
      <c r="L143" s="264"/>
      <c r="M143" s="264"/>
      <c r="N143" s="265"/>
      <c r="O143" s="266"/>
      <c r="P143" s="264"/>
      <c r="Q143" s="264">
        <v>4</v>
      </c>
      <c r="R143" s="265">
        <v>2</v>
      </c>
      <c r="S143" s="266" t="s">
        <v>239</v>
      </c>
      <c r="T143" s="264"/>
      <c r="U143" s="264">
        <v>4</v>
      </c>
      <c r="V143" s="265">
        <v>2</v>
      </c>
      <c r="W143" s="266" t="s">
        <v>239</v>
      </c>
      <c r="X143" s="264"/>
      <c r="Y143" s="264">
        <v>4</v>
      </c>
      <c r="Z143" s="265">
        <v>2</v>
      </c>
      <c r="AA143" s="266" t="s">
        <v>239</v>
      </c>
      <c r="AB143" s="257"/>
      <c r="AC143" s="258"/>
      <c r="AD143" s="259"/>
      <c r="AE143" s="260"/>
      <c r="AF143" s="12" t="s">
        <v>487</v>
      </c>
      <c r="AG143" s="13"/>
    </row>
    <row r="144" spans="1:33" hidden="1" x14ac:dyDescent="0.2">
      <c r="A144" s="261" t="s">
        <v>329</v>
      </c>
      <c r="B144" s="262" t="s">
        <v>23</v>
      </c>
      <c r="C144" s="263" t="s">
        <v>330</v>
      </c>
      <c r="D144" s="246"/>
      <c r="E144" s="246"/>
      <c r="F144" s="247"/>
      <c r="G144" s="248"/>
      <c r="H144" s="246"/>
      <c r="I144" s="246"/>
      <c r="J144" s="247"/>
      <c r="K144" s="248"/>
      <c r="L144" s="246"/>
      <c r="M144" s="246"/>
      <c r="N144" s="247"/>
      <c r="O144" s="248"/>
      <c r="P144" s="246"/>
      <c r="Q144" s="246"/>
      <c r="R144" s="247"/>
      <c r="S144" s="248"/>
      <c r="T144" s="246"/>
      <c r="U144" s="246"/>
      <c r="V144" s="247"/>
      <c r="W144" s="248"/>
      <c r="X144" s="246"/>
      <c r="Y144" s="246"/>
      <c r="Z144" s="247"/>
      <c r="AA144" s="248"/>
      <c r="AB144" s="257"/>
      <c r="AC144" s="258"/>
      <c r="AD144" s="259"/>
      <c r="AE144" s="260"/>
      <c r="AF144" s="12" t="s">
        <v>487</v>
      </c>
      <c r="AG144" s="13" t="s">
        <v>526</v>
      </c>
    </row>
    <row r="145" spans="1:33" hidden="1" x14ac:dyDescent="0.2">
      <c r="A145" s="261" t="s">
        <v>255</v>
      </c>
      <c r="B145" s="262" t="s">
        <v>23</v>
      </c>
      <c r="C145" s="263" t="s">
        <v>331</v>
      </c>
      <c r="D145" s="246"/>
      <c r="E145" s="246"/>
      <c r="F145" s="247"/>
      <c r="G145" s="248"/>
      <c r="H145" s="246"/>
      <c r="I145" s="246"/>
      <c r="J145" s="247"/>
      <c r="K145" s="248"/>
      <c r="L145" s="246"/>
      <c r="M145" s="246"/>
      <c r="N145" s="247"/>
      <c r="O145" s="248"/>
      <c r="P145" s="246"/>
      <c r="Q145" s="246"/>
      <c r="R145" s="247"/>
      <c r="S145" s="248"/>
      <c r="T145" s="246"/>
      <c r="U145" s="246"/>
      <c r="V145" s="247"/>
      <c r="W145" s="248"/>
      <c r="X145" s="246"/>
      <c r="Y145" s="246"/>
      <c r="Z145" s="247"/>
      <c r="AA145" s="248"/>
      <c r="AB145" s="257"/>
      <c r="AC145" s="258"/>
      <c r="AD145" s="259"/>
      <c r="AE145" s="260"/>
      <c r="AF145" s="12" t="s">
        <v>487</v>
      </c>
      <c r="AG145" s="13"/>
    </row>
    <row r="146" spans="1:33" hidden="1" x14ac:dyDescent="0.2">
      <c r="A146" s="261" t="s">
        <v>255</v>
      </c>
      <c r="B146" s="262" t="s">
        <v>23</v>
      </c>
      <c r="C146" s="263" t="s">
        <v>332</v>
      </c>
      <c r="D146" s="246"/>
      <c r="E146" s="246"/>
      <c r="F146" s="247"/>
      <c r="G146" s="248"/>
      <c r="H146" s="246"/>
      <c r="I146" s="246"/>
      <c r="J146" s="247"/>
      <c r="K146" s="248"/>
      <c r="L146" s="246"/>
      <c r="M146" s="246"/>
      <c r="N146" s="247"/>
      <c r="O146" s="248"/>
      <c r="P146" s="246"/>
      <c r="Q146" s="246"/>
      <c r="R146" s="247"/>
      <c r="S146" s="248"/>
      <c r="T146" s="246"/>
      <c r="U146" s="246"/>
      <c r="V146" s="247"/>
      <c r="W146" s="248"/>
      <c r="X146" s="246"/>
      <c r="Y146" s="246"/>
      <c r="Z146" s="247"/>
      <c r="AA146" s="248"/>
      <c r="AB146" s="257"/>
      <c r="AC146" s="258"/>
      <c r="AD146" s="259"/>
      <c r="AE146" s="260"/>
      <c r="AF146" s="12" t="s">
        <v>527</v>
      </c>
      <c r="AG146" s="13" t="s">
        <v>528</v>
      </c>
    </row>
    <row r="147" spans="1:33" hidden="1" x14ac:dyDescent="0.2">
      <c r="A147" s="261" t="s">
        <v>255</v>
      </c>
      <c r="B147" s="262" t="s">
        <v>23</v>
      </c>
      <c r="C147" s="263" t="s">
        <v>333</v>
      </c>
      <c r="D147" s="246"/>
      <c r="E147" s="246"/>
      <c r="F147" s="247"/>
      <c r="G147" s="248"/>
      <c r="H147" s="246"/>
      <c r="I147" s="246"/>
      <c r="J147" s="247"/>
      <c r="K147" s="248"/>
      <c r="L147" s="246"/>
      <c r="M147" s="246"/>
      <c r="N147" s="247"/>
      <c r="O147" s="248"/>
      <c r="P147" s="246"/>
      <c r="Q147" s="246"/>
      <c r="R147" s="247"/>
      <c r="S147" s="248"/>
      <c r="T147" s="246"/>
      <c r="U147" s="246"/>
      <c r="V147" s="247"/>
      <c r="W147" s="248"/>
      <c r="X147" s="246"/>
      <c r="Y147" s="246"/>
      <c r="Z147" s="247"/>
      <c r="AA147" s="248"/>
      <c r="AB147" s="257"/>
      <c r="AC147" s="258"/>
      <c r="AD147" s="259"/>
      <c r="AE147" s="260"/>
      <c r="AF147" s="12" t="s">
        <v>527</v>
      </c>
      <c r="AG147" s="13" t="s">
        <v>529</v>
      </c>
    </row>
    <row r="148" spans="1:33" hidden="1" x14ac:dyDescent="0.2">
      <c r="A148" s="261" t="s">
        <v>255</v>
      </c>
      <c r="B148" s="262" t="s">
        <v>23</v>
      </c>
      <c r="C148" s="263" t="s">
        <v>334</v>
      </c>
      <c r="D148" s="246"/>
      <c r="E148" s="246"/>
      <c r="F148" s="247"/>
      <c r="G148" s="248"/>
      <c r="H148" s="246"/>
      <c r="I148" s="246"/>
      <c r="J148" s="247"/>
      <c r="K148" s="248"/>
      <c r="L148" s="246"/>
      <c r="M148" s="246"/>
      <c r="N148" s="247"/>
      <c r="O148" s="248"/>
      <c r="P148" s="246"/>
      <c r="Q148" s="246"/>
      <c r="R148" s="247"/>
      <c r="S148" s="248"/>
      <c r="T148" s="246"/>
      <c r="U148" s="246"/>
      <c r="V148" s="247"/>
      <c r="W148" s="248"/>
      <c r="X148" s="246"/>
      <c r="Y148" s="246"/>
      <c r="Z148" s="247"/>
      <c r="AA148" s="248"/>
      <c r="AB148" s="257"/>
      <c r="AC148" s="258"/>
      <c r="AD148" s="259"/>
      <c r="AE148" s="260"/>
      <c r="AF148" s="12" t="s">
        <v>527</v>
      </c>
      <c r="AG148" s="13" t="s">
        <v>529</v>
      </c>
    </row>
    <row r="149" spans="1:33" hidden="1" x14ac:dyDescent="0.2">
      <c r="A149" s="261" t="s">
        <v>255</v>
      </c>
      <c r="B149" s="262" t="s">
        <v>23</v>
      </c>
      <c r="C149" s="263" t="s">
        <v>335</v>
      </c>
      <c r="D149" s="246"/>
      <c r="E149" s="246"/>
      <c r="F149" s="247"/>
      <c r="G149" s="248"/>
      <c r="H149" s="246"/>
      <c r="I149" s="246"/>
      <c r="J149" s="247"/>
      <c r="K149" s="248"/>
      <c r="L149" s="246"/>
      <c r="M149" s="246"/>
      <c r="N149" s="247"/>
      <c r="O149" s="248"/>
      <c r="P149" s="246"/>
      <c r="Q149" s="246"/>
      <c r="R149" s="247"/>
      <c r="S149" s="248"/>
      <c r="T149" s="246"/>
      <c r="U149" s="246"/>
      <c r="V149" s="247"/>
      <c r="W149" s="248"/>
      <c r="X149" s="246"/>
      <c r="Y149" s="246"/>
      <c r="Z149" s="247"/>
      <c r="AA149" s="248"/>
      <c r="AB149" s="257"/>
      <c r="AC149" s="258"/>
      <c r="AD149" s="259"/>
      <c r="AE149" s="260"/>
      <c r="AF149" s="12" t="s">
        <v>527</v>
      </c>
      <c r="AG149" s="13" t="s">
        <v>529</v>
      </c>
    </row>
    <row r="150" spans="1:33" hidden="1" x14ac:dyDescent="0.2">
      <c r="A150" s="261" t="s">
        <v>255</v>
      </c>
      <c r="B150" s="262" t="s">
        <v>23</v>
      </c>
      <c r="C150" s="263" t="s">
        <v>336</v>
      </c>
      <c r="D150" s="246"/>
      <c r="E150" s="246"/>
      <c r="F150" s="247"/>
      <c r="G150" s="248"/>
      <c r="H150" s="246"/>
      <c r="I150" s="246"/>
      <c r="J150" s="247"/>
      <c r="K150" s="248"/>
      <c r="L150" s="246"/>
      <c r="M150" s="246"/>
      <c r="N150" s="247"/>
      <c r="O150" s="248"/>
      <c r="P150" s="246"/>
      <c r="Q150" s="246"/>
      <c r="R150" s="247"/>
      <c r="S150" s="248"/>
      <c r="T150" s="246"/>
      <c r="U150" s="246"/>
      <c r="V150" s="247"/>
      <c r="W150" s="248"/>
      <c r="X150" s="246"/>
      <c r="Y150" s="246"/>
      <c r="Z150" s="247"/>
      <c r="AA150" s="248"/>
      <c r="AB150" s="257"/>
      <c r="AC150" s="258"/>
      <c r="AD150" s="259"/>
      <c r="AE150" s="260"/>
      <c r="AF150" s="12" t="s">
        <v>527</v>
      </c>
      <c r="AG150" s="13" t="s">
        <v>530</v>
      </c>
    </row>
    <row r="151" spans="1:33" ht="25.5" hidden="1" x14ac:dyDescent="0.2">
      <c r="A151" s="261" t="s">
        <v>255</v>
      </c>
      <c r="B151" s="262" t="s">
        <v>23</v>
      </c>
      <c r="C151" s="263" t="s">
        <v>337</v>
      </c>
      <c r="D151" s="246"/>
      <c r="E151" s="246"/>
      <c r="F151" s="247"/>
      <c r="G151" s="248"/>
      <c r="H151" s="246"/>
      <c r="I151" s="246"/>
      <c r="J151" s="247"/>
      <c r="K151" s="248"/>
      <c r="L151" s="246"/>
      <c r="M151" s="246"/>
      <c r="N151" s="247"/>
      <c r="O151" s="248"/>
      <c r="P151" s="246"/>
      <c r="Q151" s="246"/>
      <c r="R151" s="247"/>
      <c r="S151" s="248"/>
      <c r="T151" s="246"/>
      <c r="U151" s="246"/>
      <c r="V151" s="247"/>
      <c r="W151" s="248"/>
      <c r="X151" s="246"/>
      <c r="Y151" s="246"/>
      <c r="Z151" s="247"/>
      <c r="AA151" s="248"/>
      <c r="AB151" s="257"/>
      <c r="AC151" s="258"/>
      <c r="AD151" s="259"/>
      <c r="AE151" s="260"/>
      <c r="AF151" s="12" t="s">
        <v>527</v>
      </c>
      <c r="AG151" s="13" t="s">
        <v>531</v>
      </c>
    </row>
    <row r="152" spans="1:33" hidden="1" x14ac:dyDescent="0.2">
      <c r="A152" s="261" t="s">
        <v>255</v>
      </c>
      <c r="B152" s="262" t="s">
        <v>23</v>
      </c>
      <c r="C152" s="263" t="s">
        <v>338</v>
      </c>
      <c r="D152" s="246"/>
      <c r="E152" s="246"/>
      <c r="F152" s="247"/>
      <c r="G152" s="248"/>
      <c r="H152" s="246"/>
      <c r="I152" s="246"/>
      <c r="J152" s="247"/>
      <c r="K152" s="248"/>
      <c r="L152" s="246"/>
      <c r="M152" s="246"/>
      <c r="N152" s="247"/>
      <c r="O152" s="248"/>
      <c r="P152" s="246"/>
      <c r="Q152" s="246"/>
      <c r="R152" s="247"/>
      <c r="S152" s="248"/>
      <c r="T152" s="246"/>
      <c r="U152" s="246"/>
      <c r="V152" s="247"/>
      <c r="W152" s="248"/>
      <c r="X152" s="246"/>
      <c r="Y152" s="246"/>
      <c r="Z152" s="247"/>
      <c r="AA152" s="248"/>
      <c r="AB152" s="257"/>
      <c r="AC152" s="258"/>
      <c r="AD152" s="259"/>
      <c r="AE152" s="260"/>
      <c r="AF152" s="12" t="s">
        <v>527</v>
      </c>
      <c r="AG152" s="13" t="s">
        <v>532</v>
      </c>
    </row>
    <row r="153" spans="1:33" hidden="1" x14ac:dyDescent="0.2">
      <c r="A153" s="261" t="s">
        <v>255</v>
      </c>
      <c r="B153" s="262" t="s">
        <v>23</v>
      </c>
      <c r="C153" s="263" t="s">
        <v>339</v>
      </c>
      <c r="D153" s="246"/>
      <c r="E153" s="246"/>
      <c r="F153" s="247"/>
      <c r="G153" s="248"/>
      <c r="H153" s="246"/>
      <c r="I153" s="246"/>
      <c r="J153" s="247"/>
      <c r="K153" s="248"/>
      <c r="L153" s="246"/>
      <c r="M153" s="246"/>
      <c r="N153" s="247"/>
      <c r="O153" s="248"/>
      <c r="P153" s="246"/>
      <c r="Q153" s="246"/>
      <c r="R153" s="247"/>
      <c r="S153" s="248"/>
      <c r="T153" s="246"/>
      <c r="U153" s="246"/>
      <c r="V153" s="247"/>
      <c r="W153" s="248"/>
      <c r="X153" s="246"/>
      <c r="Y153" s="246"/>
      <c r="Z153" s="247"/>
      <c r="AA153" s="248"/>
      <c r="AB153" s="257"/>
      <c r="AC153" s="258"/>
      <c r="AD153" s="259"/>
      <c r="AE153" s="267"/>
      <c r="AF153" s="16"/>
      <c r="AG153" s="16"/>
    </row>
    <row r="154" spans="1:33" hidden="1" x14ac:dyDescent="0.2">
      <c r="A154" s="261" t="s">
        <v>255</v>
      </c>
      <c r="B154" s="262" t="s">
        <v>23</v>
      </c>
      <c r="C154" s="263" t="s">
        <v>340</v>
      </c>
      <c r="D154" s="246"/>
      <c r="E154" s="246"/>
      <c r="F154" s="247"/>
      <c r="G154" s="248"/>
      <c r="H154" s="246"/>
      <c r="I154" s="246"/>
      <c r="J154" s="247"/>
      <c r="K154" s="248"/>
      <c r="L154" s="246"/>
      <c r="M154" s="246"/>
      <c r="N154" s="247"/>
      <c r="O154" s="248"/>
      <c r="P154" s="246"/>
      <c r="Q154" s="246"/>
      <c r="R154" s="247"/>
      <c r="S154" s="248"/>
      <c r="T154" s="246"/>
      <c r="U154" s="246"/>
      <c r="V154" s="247"/>
      <c r="W154" s="248"/>
      <c r="X154" s="246"/>
      <c r="Y154" s="246"/>
      <c r="Z154" s="247"/>
      <c r="AA154" s="248"/>
      <c r="AB154" s="257"/>
      <c r="AC154" s="258"/>
      <c r="AD154" s="259"/>
      <c r="AE154" s="267"/>
      <c r="AF154" s="16"/>
      <c r="AG154" s="16"/>
    </row>
    <row r="155" spans="1:33" hidden="1" x14ac:dyDescent="0.2">
      <c r="A155" s="261" t="s">
        <v>341</v>
      </c>
      <c r="B155" s="262" t="s">
        <v>23</v>
      </c>
      <c r="C155" s="263" t="s">
        <v>342</v>
      </c>
      <c r="D155" s="246"/>
      <c r="E155" s="246"/>
      <c r="F155" s="247"/>
      <c r="G155" s="248"/>
      <c r="H155" s="246"/>
      <c r="I155" s="246"/>
      <c r="J155" s="247"/>
      <c r="K155" s="248"/>
      <c r="L155" s="246"/>
      <c r="M155" s="246"/>
      <c r="N155" s="247"/>
      <c r="O155" s="248"/>
      <c r="P155" s="246"/>
      <c r="Q155" s="246"/>
      <c r="R155" s="247"/>
      <c r="S155" s="248"/>
      <c r="T155" s="246"/>
      <c r="U155" s="246"/>
      <c r="V155" s="247"/>
      <c r="W155" s="248"/>
      <c r="X155" s="246"/>
      <c r="Y155" s="246"/>
      <c r="Z155" s="247"/>
      <c r="AA155" s="248"/>
      <c r="AB155" s="257"/>
      <c r="AC155" s="258"/>
      <c r="AD155" s="259"/>
      <c r="AE155" s="267"/>
      <c r="AF155" s="13" t="s">
        <v>483</v>
      </c>
      <c r="AG155" s="13" t="s">
        <v>533</v>
      </c>
    </row>
    <row r="156" spans="1:33" hidden="1" x14ac:dyDescent="0.2">
      <c r="A156" s="261" t="s">
        <v>343</v>
      </c>
      <c r="B156" s="262" t="s">
        <v>23</v>
      </c>
      <c r="C156" s="263" t="s">
        <v>344</v>
      </c>
      <c r="D156" s="246"/>
      <c r="E156" s="246"/>
      <c r="F156" s="247"/>
      <c r="G156" s="248"/>
      <c r="H156" s="246"/>
      <c r="I156" s="246"/>
      <c r="J156" s="247"/>
      <c r="K156" s="248"/>
      <c r="L156" s="264"/>
      <c r="M156" s="264">
        <v>8</v>
      </c>
      <c r="N156" s="265">
        <v>3</v>
      </c>
      <c r="O156" s="266" t="s">
        <v>239</v>
      </c>
      <c r="P156" s="264"/>
      <c r="Q156" s="264"/>
      <c r="R156" s="265"/>
      <c r="S156" s="266"/>
      <c r="T156" s="246"/>
      <c r="U156" s="246"/>
      <c r="V156" s="247"/>
      <c r="W156" s="248"/>
      <c r="X156" s="246"/>
      <c r="Y156" s="246"/>
      <c r="Z156" s="247"/>
      <c r="AA156" s="248"/>
      <c r="AB156" s="257"/>
      <c r="AC156" s="258"/>
      <c r="AD156" s="259"/>
      <c r="AE156" s="267"/>
      <c r="AF156" s="26" t="s">
        <v>491</v>
      </c>
      <c r="AG156" s="16"/>
    </row>
    <row r="157" spans="1:33" hidden="1" x14ac:dyDescent="0.2">
      <c r="A157" s="261" t="s">
        <v>255</v>
      </c>
      <c r="B157" s="262" t="s">
        <v>23</v>
      </c>
      <c r="C157" s="263" t="s">
        <v>345</v>
      </c>
      <c r="D157" s="246"/>
      <c r="E157" s="246"/>
      <c r="F157" s="247"/>
      <c r="G157" s="248"/>
      <c r="H157" s="246"/>
      <c r="I157" s="246"/>
      <c r="J157" s="247"/>
      <c r="K157" s="248"/>
      <c r="L157" s="246"/>
      <c r="M157" s="246"/>
      <c r="N157" s="247"/>
      <c r="O157" s="248"/>
      <c r="P157" s="264"/>
      <c r="Q157" s="264">
        <v>4</v>
      </c>
      <c r="R157" s="265">
        <v>1</v>
      </c>
      <c r="S157" s="266" t="s">
        <v>239</v>
      </c>
      <c r="T157" s="265"/>
      <c r="U157" s="265">
        <v>4</v>
      </c>
      <c r="V157" s="266">
        <v>1</v>
      </c>
      <c r="W157" s="266" t="s">
        <v>239</v>
      </c>
      <c r="X157" s="265"/>
      <c r="Y157" s="265">
        <v>4</v>
      </c>
      <c r="Z157" s="266">
        <v>1</v>
      </c>
      <c r="AA157" s="248" t="s">
        <v>239</v>
      </c>
      <c r="AB157" s="257"/>
      <c r="AC157" s="258"/>
      <c r="AD157" s="259"/>
      <c r="AE157" s="260"/>
      <c r="AF157" s="12" t="s">
        <v>472</v>
      </c>
      <c r="AG157" s="13" t="s">
        <v>525</v>
      </c>
    </row>
    <row r="158" spans="1:33" hidden="1" x14ac:dyDescent="0.2">
      <c r="A158" s="261" t="s">
        <v>198</v>
      </c>
      <c r="B158" s="262" t="s">
        <v>23</v>
      </c>
      <c r="C158" s="263" t="s">
        <v>199</v>
      </c>
      <c r="D158" s="246"/>
      <c r="E158" s="246"/>
      <c r="F158" s="247"/>
      <c r="G158" s="248"/>
      <c r="H158" s="246"/>
      <c r="I158" s="246"/>
      <c r="J158" s="247"/>
      <c r="K158" s="248"/>
      <c r="L158" s="246"/>
      <c r="M158" s="246"/>
      <c r="N158" s="247"/>
      <c r="O158" s="248"/>
      <c r="P158" s="246"/>
      <c r="Q158" s="246"/>
      <c r="R158" s="247"/>
      <c r="S158" s="248"/>
      <c r="T158" s="246"/>
      <c r="U158" s="246"/>
      <c r="V158" s="247"/>
      <c r="W158" s="248"/>
      <c r="X158" s="246"/>
      <c r="Y158" s="246"/>
      <c r="Z158" s="247"/>
      <c r="AA158" s="248"/>
      <c r="AB158" s="257"/>
      <c r="AC158" s="258"/>
      <c r="AD158" s="259"/>
      <c r="AE158" s="260"/>
      <c r="AF158" s="12" t="s">
        <v>475</v>
      </c>
      <c r="AG158" s="13" t="s">
        <v>518</v>
      </c>
    </row>
    <row r="159" spans="1:33" hidden="1" x14ac:dyDescent="0.2">
      <c r="A159" s="261" t="s">
        <v>255</v>
      </c>
      <c r="B159" s="262" t="s">
        <v>23</v>
      </c>
      <c r="C159" s="263" t="s">
        <v>346</v>
      </c>
      <c r="D159" s="246"/>
      <c r="E159" s="246"/>
      <c r="F159" s="247"/>
      <c r="G159" s="248"/>
      <c r="H159" s="246"/>
      <c r="I159" s="246"/>
      <c r="J159" s="247"/>
      <c r="K159" s="248"/>
      <c r="L159" s="246"/>
      <c r="M159" s="246"/>
      <c r="N159" s="247"/>
      <c r="O159" s="248"/>
      <c r="P159" s="246"/>
      <c r="Q159" s="246"/>
      <c r="R159" s="247"/>
      <c r="S159" s="248"/>
      <c r="T159" s="246"/>
      <c r="U159" s="246"/>
      <c r="V159" s="247"/>
      <c r="W159" s="248"/>
      <c r="X159" s="246"/>
      <c r="Y159" s="246"/>
      <c r="Z159" s="247"/>
      <c r="AA159" s="248"/>
      <c r="AB159" s="257"/>
      <c r="AC159" s="258"/>
      <c r="AD159" s="259"/>
      <c r="AE159" s="260"/>
      <c r="AF159" s="12" t="s">
        <v>507</v>
      </c>
      <c r="AG159" s="13" t="s">
        <v>534</v>
      </c>
    </row>
    <row r="160" spans="1:33" hidden="1" x14ac:dyDescent="0.2">
      <c r="A160" s="261" t="s">
        <v>255</v>
      </c>
      <c r="B160" s="262" t="s">
        <v>23</v>
      </c>
      <c r="C160" s="263" t="s">
        <v>347</v>
      </c>
      <c r="D160" s="246"/>
      <c r="E160" s="246"/>
      <c r="F160" s="247"/>
      <c r="G160" s="248"/>
      <c r="H160" s="246"/>
      <c r="I160" s="246"/>
      <c r="J160" s="247"/>
      <c r="K160" s="248"/>
      <c r="L160" s="246"/>
      <c r="M160" s="246"/>
      <c r="N160" s="247"/>
      <c r="O160" s="248"/>
      <c r="P160" s="246"/>
      <c r="Q160" s="246"/>
      <c r="R160" s="247"/>
      <c r="S160" s="248"/>
      <c r="T160" s="246"/>
      <c r="U160" s="246"/>
      <c r="V160" s="247"/>
      <c r="W160" s="248"/>
      <c r="X160" s="246"/>
      <c r="Y160" s="246"/>
      <c r="Z160" s="247"/>
      <c r="AA160" s="248"/>
      <c r="AB160" s="257"/>
      <c r="AC160" s="258"/>
      <c r="AD160" s="259"/>
      <c r="AE160" s="260"/>
      <c r="AF160" s="12" t="s">
        <v>507</v>
      </c>
      <c r="AG160" s="13" t="s">
        <v>534</v>
      </c>
    </row>
    <row r="161" spans="1:33" hidden="1" x14ac:dyDescent="0.2">
      <c r="A161" s="261" t="s">
        <v>255</v>
      </c>
      <c r="B161" s="262" t="s">
        <v>23</v>
      </c>
      <c r="C161" s="263" t="s">
        <v>348</v>
      </c>
      <c r="D161" s="246"/>
      <c r="E161" s="246"/>
      <c r="F161" s="247"/>
      <c r="G161" s="248"/>
      <c r="H161" s="246"/>
      <c r="I161" s="246"/>
      <c r="J161" s="247"/>
      <c r="K161" s="248"/>
      <c r="L161" s="246"/>
      <c r="M161" s="246"/>
      <c r="N161" s="247"/>
      <c r="O161" s="248"/>
      <c r="P161" s="246"/>
      <c r="Q161" s="246"/>
      <c r="R161" s="247"/>
      <c r="S161" s="248"/>
      <c r="T161" s="246"/>
      <c r="U161" s="246"/>
      <c r="V161" s="247"/>
      <c r="W161" s="248"/>
      <c r="X161" s="246"/>
      <c r="Y161" s="246"/>
      <c r="Z161" s="247"/>
      <c r="AA161" s="248"/>
      <c r="AB161" s="257"/>
      <c r="AC161" s="258"/>
      <c r="AD161" s="259"/>
      <c r="AE161" s="260"/>
      <c r="AF161" s="12" t="s">
        <v>507</v>
      </c>
      <c r="AG161" s="13" t="s">
        <v>535</v>
      </c>
    </row>
    <row r="162" spans="1:33" hidden="1" x14ac:dyDescent="0.2">
      <c r="A162" s="261" t="s">
        <v>255</v>
      </c>
      <c r="B162" s="262" t="s">
        <v>23</v>
      </c>
      <c r="C162" s="263" t="s">
        <v>349</v>
      </c>
      <c r="D162" s="246"/>
      <c r="E162" s="246"/>
      <c r="F162" s="247"/>
      <c r="G162" s="248"/>
      <c r="H162" s="246"/>
      <c r="I162" s="246"/>
      <c r="J162" s="247"/>
      <c r="K162" s="248"/>
      <c r="L162" s="246"/>
      <c r="M162" s="246"/>
      <c r="N162" s="247"/>
      <c r="O162" s="248"/>
      <c r="P162" s="246"/>
      <c r="Q162" s="246"/>
      <c r="R162" s="247"/>
      <c r="S162" s="248"/>
      <c r="T162" s="246"/>
      <c r="U162" s="246"/>
      <c r="V162" s="247"/>
      <c r="W162" s="248"/>
      <c r="X162" s="246"/>
      <c r="Y162" s="246"/>
      <c r="Z162" s="247"/>
      <c r="AA162" s="248"/>
      <c r="AB162" s="257"/>
      <c r="AC162" s="258"/>
      <c r="AD162" s="259"/>
      <c r="AE162" s="260"/>
      <c r="AF162" s="12" t="s">
        <v>507</v>
      </c>
      <c r="AG162" s="13" t="s">
        <v>536</v>
      </c>
    </row>
    <row r="163" spans="1:33" hidden="1" x14ac:dyDescent="0.2">
      <c r="A163" s="261" t="s">
        <v>255</v>
      </c>
      <c r="B163" s="262" t="s">
        <v>23</v>
      </c>
      <c r="C163" s="263" t="s">
        <v>350</v>
      </c>
      <c r="D163" s="246"/>
      <c r="E163" s="246"/>
      <c r="F163" s="247"/>
      <c r="G163" s="248"/>
      <c r="H163" s="246"/>
      <c r="I163" s="246"/>
      <c r="J163" s="247"/>
      <c r="K163" s="248"/>
      <c r="L163" s="246"/>
      <c r="M163" s="246"/>
      <c r="N163" s="247"/>
      <c r="O163" s="248"/>
      <c r="P163" s="246"/>
      <c r="Q163" s="246"/>
      <c r="R163" s="247"/>
      <c r="S163" s="248"/>
      <c r="T163" s="246"/>
      <c r="U163" s="246"/>
      <c r="V163" s="247"/>
      <c r="W163" s="248"/>
      <c r="X163" s="246"/>
      <c r="Y163" s="246"/>
      <c r="Z163" s="247"/>
      <c r="AA163" s="248"/>
      <c r="AB163" s="257"/>
      <c r="AC163" s="258"/>
      <c r="AD163" s="259"/>
      <c r="AE163" s="260"/>
      <c r="AF163" s="12" t="s">
        <v>472</v>
      </c>
      <c r="AG163" s="13" t="s">
        <v>473</v>
      </c>
    </row>
    <row r="164" spans="1:33" hidden="1" x14ac:dyDescent="0.2">
      <c r="A164" s="261" t="s">
        <v>351</v>
      </c>
      <c r="B164" s="262" t="s">
        <v>23</v>
      </c>
      <c r="C164" s="263" t="s">
        <v>352</v>
      </c>
      <c r="D164" s="246"/>
      <c r="E164" s="246"/>
      <c r="F164" s="247"/>
      <c r="G164" s="248"/>
      <c r="H164" s="246"/>
      <c r="I164" s="246"/>
      <c r="J164" s="247"/>
      <c r="K164" s="248"/>
      <c r="L164" s="246"/>
      <c r="M164" s="246"/>
      <c r="N164" s="247"/>
      <c r="O164" s="248"/>
      <c r="P164" s="246"/>
      <c r="Q164" s="246"/>
      <c r="R164" s="247"/>
      <c r="S164" s="248"/>
      <c r="T164" s="246"/>
      <c r="U164" s="246"/>
      <c r="V164" s="247"/>
      <c r="W164" s="248"/>
      <c r="X164" s="246"/>
      <c r="Y164" s="246"/>
      <c r="Z164" s="247"/>
      <c r="AA164" s="248"/>
      <c r="AB164" s="257"/>
      <c r="AC164" s="258"/>
      <c r="AD164" s="259"/>
      <c r="AE164" s="260"/>
      <c r="AF164" s="12" t="s">
        <v>483</v>
      </c>
      <c r="AG164" s="13" t="s">
        <v>533</v>
      </c>
    </row>
    <row r="165" spans="1:33" ht="24.75" hidden="1" customHeight="1" x14ac:dyDescent="0.2">
      <c r="A165" s="261" t="s">
        <v>353</v>
      </c>
      <c r="B165" s="268" t="s">
        <v>23</v>
      </c>
      <c r="C165" s="263" t="s">
        <v>354</v>
      </c>
      <c r="D165" s="246"/>
      <c r="E165" s="246"/>
      <c r="F165" s="247"/>
      <c r="G165" s="248"/>
      <c r="H165" s="246"/>
      <c r="I165" s="246"/>
      <c r="J165" s="247"/>
      <c r="K165" s="248"/>
      <c r="L165" s="246"/>
      <c r="M165" s="246"/>
      <c r="N165" s="247"/>
      <c r="O165" s="248"/>
      <c r="P165" s="246"/>
      <c r="Q165" s="246"/>
      <c r="R165" s="247"/>
      <c r="S165" s="248"/>
      <c r="T165" s="246"/>
      <c r="U165" s="246"/>
      <c r="V165" s="247"/>
      <c r="W165" s="248"/>
      <c r="X165" s="246"/>
      <c r="Y165" s="246"/>
      <c r="Z165" s="247"/>
      <c r="AA165" s="248"/>
      <c r="AB165" s="257"/>
      <c r="AC165" s="258"/>
      <c r="AD165" s="259"/>
      <c r="AE165" s="260"/>
      <c r="AF165" s="12" t="s">
        <v>483</v>
      </c>
      <c r="AG165" s="13" t="s">
        <v>533</v>
      </c>
    </row>
    <row r="166" spans="1:33" hidden="1" x14ac:dyDescent="0.2">
      <c r="A166" s="261" t="s">
        <v>255</v>
      </c>
      <c r="B166" s="262" t="s">
        <v>23</v>
      </c>
      <c r="C166" s="263" t="s">
        <v>355</v>
      </c>
      <c r="D166" s="246"/>
      <c r="E166" s="246"/>
      <c r="F166" s="247"/>
      <c r="G166" s="248"/>
      <c r="H166" s="246"/>
      <c r="I166" s="246"/>
      <c r="J166" s="247"/>
      <c r="K166" s="248"/>
      <c r="L166" s="246"/>
      <c r="M166" s="246"/>
      <c r="N166" s="247"/>
      <c r="O166" s="248"/>
      <c r="P166" s="246"/>
      <c r="Q166" s="246"/>
      <c r="R166" s="247"/>
      <c r="S166" s="248"/>
      <c r="T166" s="246"/>
      <c r="U166" s="246"/>
      <c r="V166" s="247"/>
      <c r="W166" s="248"/>
      <c r="X166" s="246"/>
      <c r="Y166" s="246"/>
      <c r="Z166" s="247"/>
      <c r="AA166" s="248"/>
      <c r="AB166" s="257"/>
      <c r="AC166" s="258"/>
      <c r="AD166" s="259"/>
      <c r="AE166" s="260"/>
      <c r="AF166" s="12" t="s">
        <v>491</v>
      </c>
      <c r="AG166" s="13" t="s">
        <v>537</v>
      </c>
    </row>
    <row r="167" spans="1:33" hidden="1" x14ac:dyDescent="0.2">
      <c r="A167" s="261"/>
      <c r="B167" s="262"/>
      <c r="C167" s="263"/>
      <c r="D167" s="246"/>
      <c r="E167" s="246"/>
      <c r="F167" s="247"/>
      <c r="G167" s="248"/>
      <c r="H167" s="246"/>
      <c r="I167" s="246"/>
      <c r="J167" s="247"/>
      <c r="K167" s="248"/>
      <c r="L167" s="246"/>
      <c r="M167" s="246"/>
      <c r="N167" s="247"/>
      <c r="O167" s="248"/>
      <c r="P167" s="246"/>
      <c r="Q167" s="246"/>
      <c r="R167" s="247"/>
      <c r="S167" s="248"/>
      <c r="T167" s="246"/>
      <c r="U167" s="246"/>
      <c r="V167" s="247"/>
      <c r="W167" s="248"/>
      <c r="X167" s="246"/>
      <c r="Y167" s="246"/>
      <c r="Z167" s="247"/>
      <c r="AA167" s="248"/>
      <c r="AB167" s="257"/>
      <c r="AC167" s="258"/>
      <c r="AD167" s="259"/>
      <c r="AE167" s="267"/>
      <c r="AF167" s="16"/>
      <c r="AG167" s="16"/>
    </row>
    <row r="168" spans="1:33" ht="13.5" hidden="1" thickBot="1" x14ac:dyDescent="0.25">
      <c r="A168" s="269"/>
      <c r="B168" s="270"/>
      <c r="C168" s="271"/>
      <c r="D168" s="272"/>
      <c r="E168" s="272"/>
      <c r="F168" s="272"/>
      <c r="G168" s="272"/>
      <c r="H168" s="272"/>
      <c r="I168" s="273"/>
      <c r="J168" s="274"/>
      <c r="K168" s="274"/>
      <c r="L168" s="272"/>
      <c r="M168" s="272"/>
      <c r="N168" s="272"/>
      <c r="O168" s="272"/>
      <c r="P168" s="272"/>
      <c r="Q168" s="273"/>
      <c r="R168" s="274"/>
      <c r="S168" s="274"/>
      <c r="T168" s="272"/>
      <c r="U168" s="272"/>
      <c r="V168" s="272"/>
      <c r="W168" s="272"/>
      <c r="X168" s="272"/>
      <c r="Y168" s="272"/>
      <c r="Z168" s="272"/>
      <c r="AA168" s="272"/>
      <c r="AB168" s="257"/>
      <c r="AC168" s="258"/>
      <c r="AD168" s="259"/>
      <c r="AE168" s="267"/>
      <c r="AF168" s="16"/>
      <c r="AG168" s="16"/>
    </row>
    <row r="169" spans="1:33" ht="14.25" hidden="1" thickTop="1" thickBot="1" x14ac:dyDescent="0.25">
      <c r="A169" s="772"/>
      <c r="B169" s="773"/>
      <c r="C169" s="773"/>
      <c r="D169" s="773"/>
      <c r="E169" s="773"/>
      <c r="F169" s="773"/>
      <c r="G169" s="773"/>
      <c r="H169" s="773"/>
      <c r="I169" s="773"/>
      <c r="J169" s="773"/>
      <c r="K169" s="773"/>
      <c r="L169" s="773"/>
      <c r="M169" s="773"/>
      <c r="N169" s="773"/>
      <c r="O169" s="773"/>
      <c r="P169" s="773"/>
      <c r="Q169" s="773"/>
      <c r="R169" s="773"/>
      <c r="S169" s="773"/>
      <c r="T169" s="773"/>
      <c r="U169" s="773"/>
      <c r="V169" s="773"/>
      <c r="W169" s="773"/>
      <c r="X169" s="773"/>
      <c r="Y169" s="773"/>
      <c r="Z169" s="773"/>
      <c r="AA169" s="773"/>
      <c r="AB169" s="275"/>
      <c r="AC169" s="275"/>
      <c r="AD169" s="275"/>
      <c r="AE169" s="276"/>
    </row>
    <row r="170" spans="1:33" ht="13.5" thickTop="1" x14ac:dyDescent="0.2">
      <c r="A170" s="764" t="s">
        <v>24</v>
      </c>
      <c r="B170" s="765"/>
      <c r="C170" s="765"/>
      <c r="D170" s="765"/>
      <c r="E170" s="765"/>
      <c r="F170" s="765"/>
      <c r="G170" s="765"/>
      <c r="H170" s="765"/>
      <c r="I170" s="765"/>
      <c r="J170" s="765"/>
      <c r="K170" s="765"/>
      <c r="L170" s="765"/>
      <c r="M170" s="765"/>
      <c r="N170" s="765"/>
      <c r="O170" s="765"/>
      <c r="P170" s="765"/>
      <c r="Q170" s="765"/>
      <c r="R170" s="765"/>
      <c r="S170" s="765"/>
      <c r="T170" s="765"/>
      <c r="U170" s="765"/>
      <c r="V170" s="765"/>
      <c r="W170" s="765"/>
      <c r="X170" s="765"/>
      <c r="Y170" s="765"/>
      <c r="Z170" s="765"/>
      <c r="AA170" s="765"/>
      <c r="AB170" s="277"/>
      <c r="AC170" s="277"/>
      <c r="AD170" s="277"/>
      <c r="AE170" s="278"/>
    </row>
    <row r="171" spans="1:33" x14ac:dyDescent="0.2">
      <c r="A171" s="279"/>
      <c r="B171" s="177"/>
      <c r="C171" s="280" t="s">
        <v>19</v>
      </c>
      <c r="D171" s="281"/>
      <c r="E171" s="281"/>
      <c r="F171" s="155"/>
      <c r="G171" s="282" t="str">
        <f>IF(COUNTIF(G10:G86,"A")=0,"",COUNTIF(G10:G86,"A"))</f>
        <v/>
      </c>
      <c r="H171" s="281"/>
      <c r="I171" s="281"/>
      <c r="J171" s="155"/>
      <c r="K171" s="282">
        <f>IF(COUNTIF(K10:K86,"A")=0,"",COUNTIF(K10:K86,"A"))</f>
        <v>2</v>
      </c>
      <c r="L171" s="281"/>
      <c r="M171" s="281"/>
      <c r="N171" s="155"/>
      <c r="O171" s="282">
        <f>IF(COUNTIF(O10:O86,"A")=0,"",COUNTIF(O10:O86,"A"))</f>
        <v>1</v>
      </c>
      <c r="P171" s="281"/>
      <c r="Q171" s="281"/>
      <c r="R171" s="155"/>
      <c r="S171" s="282">
        <f>IF(COUNTIF(S10:S86,"A")=0,"",COUNTIF(S10:S86,"A"))</f>
        <v>1</v>
      </c>
      <c r="T171" s="281"/>
      <c r="U171" s="281"/>
      <c r="V171" s="155"/>
      <c r="W171" s="282" t="str">
        <f>IF(COUNTIF(W10:W86,"A")=0,"",COUNTIF(W10:W86,"A"))</f>
        <v/>
      </c>
      <c r="X171" s="281"/>
      <c r="Y171" s="281"/>
      <c r="Z171" s="155"/>
      <c r="AA171" s="282" t="str">
        <f>IF(COUNTIF(AA10:AA86,"A")=0,"",COUNTIF(AA10:AA86,"A"))</f>
        <v/>
      </c>
      <c r="AB171" s="281"/>
      <c r="AC171" s="281"/>
      <c r="AD171" s="155"/>
      <c r="AE171" s="614">
        <f t="shared" ref="AE171:AE183" si="10">IF(SUM(G171:AA171)=0,"",SUM(G171:AA171))</f>
        <v>4</v>
      </c>
    </row>
    <row r="172" spans="1:33" x14ac:dyDescent="0.2">
      <c r="A172" s="283"/>
      <c r="B172" s="177"/>
      <c r="C172" s="280" t="s">
        <v>20</v>
      </c>
      <c r="D172" s="281"/>
      <c r="E172" s="281"/>
      <c r="F172" s="155"/>
      <c r="G172" s="282">
        <f>IF(COUNTIF(G10:G86,"B")=0,"",COUNTIF(G10:G86,"B"))</f>
        <v>1</v>
      </c>
      <c r="H172" s="281"/>
      <c r="I172" s="281"/>
      <c r="J172" s="155"/>
      <c r="K172" s="282" t="str">
        <f>IF(COUNTIF(K10:K86,"B")=0,"",COUNTIF(K10:K86,"B"))</f>
        <v/>
      </c>
      <c r="L172" s="281"/>
      <c r="M172" s="281"/>
      <c r="N172" s="155"/>
      <c r="O172" s="282" t="str">
        <f>IF(COUNTIF(O10:O86,"B")=0,"",COUNTIF(O10:O86,"B"))</f>
        <v/>
      </c>
      <c r="P172" s="281"/>
      <c r="Q172" s="281"/>
      <c r="R172" s="155"/>
      <c r="S172" s="282" t="str">
        <f>IF(COUNTIF(S10:S86,"B")=0,"",COUNTIF(S10:S86,"B"))</f>
        <v/>
      </c>
      <c r="T172" s="281"/>
      <c r="U172" s="281"/>
      <c r="V172" s="155"/>
      <c r="W172" s="282">
        <f>IF(COUNTIF(W10:W86,"B")=0,"",COUNTIF(W10:W86,"B"))</f>
        <v>1</v>
      </c>
      <c r="X172" s="281"/>
      <c r="Y172" s="281"/>
      <c r="Z172" s="155"/>
      <c r="AA172" s="282" t="str">
        <f>IF(COUNTIF(AA10:AA86,"B")=0,"",COUNTIF(AA10:AA86,"B"))</f>
        <v/>
      </c>
      <c r="AB172" s="281"/>
      <c r="AC172" s="281"/>
      <c r="AD172" s="155"/>
      <c r="AE172" s="614">
        <f t="shared" si="10"/>
        <v>2</v>
      </c>
    </row>
    <row r="173" spans="1:33" x14ac:dyDescent="0.2">
      <c r="A173" s="283"/>
      <c r="B173" s="177"/>
      <c r="C173" s="280" t="s">
        <v>356</v>
      </c>
      <c r="D173" s="281"/>
      <c r="E173" s="281"/>
      <c r="F173" s="155"/>
      <c r="G173" s="282">
        <f>IF(COUNTIF(G10:G86,"ÉÉ")=0,"",COUNTIF(G10:G86,"ÉÉ"))</f>
        <v>4</v>
      </c>
      <c r="H173" s="281"/>
      <c r="I173" s="281"/>
      <c r="J173" s="155"/>
      <c r="K173" s="282" t="str">
        <f>IF(COUNTIF(K10:K86,"ÉÉ")=0,"",COUNTIF(K10:K86,"ÉÉ"))</f>
        <v/>
      </c>
      <c r="L173" s="281"/>
      <c r="M173" s="281"/>
      <c r="N173" s="155"/>
      <c r="O173" s="282" t="str">
        <f>IF(COUNTIF(O10:O86,"ÉÉ")=0,"",COUNTIF(O10:O86,"ÉÉ"))</f>
        <v/>
      </c>
      <c r="P173" s="281"/>
      <c r="Q173" s="281"/>
      <c r="R173" s="155"/>
      <c r="S173" s="282">
        <v>1</v>
      </c>
      <c r="T173" s="281"/>
      <c r="U173" s="281"/>
      <c r="V173" s="155"/>
      <c r="W173" s="282">
        <f>IF(COUNTIF(W10:W86,"ÉÉ")=0,"",COUNTIF(W10:W86,"ÉÉ"))</f>
        <v>1</v>
      </c>
      <c r="X173" s="281"/>
      <c r="Y173" s="281"/>
      <c r="Z173" s="155"/>
      <c r="AA173" s="282" t="str">
        <f>IF(COUNTIF(AA10:AA86,"ÉÉ")=0,"",COUNTIF(AA10:AA86,"ÉÉ"))</f>
        <v/>
      </c>
      <c r="AB173" s="281"/>
      <c r="AC173" s="281"/>
      <c r="AD173" s="155"/>
      <c r="AE173" s="614">
        <f t="shared" si="10"/>
        <v>6</v>
      </c>
    </row>
    <row r="174" spans="1:33" x14ac:dyDescent="0.2">
      <c r="A174" s="283"/>
      <c r="B174" s="280"/>
      <c r="C174" s="280" t="s">
        <v>357</v>
      </c>
      <c r="D174" s="284"/>
      <c r="E174" s="284"/>
      <c r="F174" s="285"/>
      <c r="G174" s="282" t="str">
        <f>IF(COUNTIF(G10:G86,"ÉÉ(Z)")=0,"",COUNTIF(G10:G86,"ÉÉ(Z)"))</f>
        <v/>
      </c>
      <c r="H174" s="284"/>
      <c r="I174" s="284"/>
      <c r="J174" s="285"/>
      <c r="K174" s="282" t="str">
        <f>IF(COUNTIF(K10:K86,"ÉÉ(Z)")=0,"",COUNTIF(K10:K86,"ÉÉ(Z)"))</f>
        <v/>
      </c>
      <c r="L174" s="284"/>
      <c r="M174" s="284"/>
      <c r="N174" s="285"/>
      <c r="O174" s="282" t="str">
        <f>IF(COUNTIF(O10:O86,"ÉÉ(Z)")=0,"",COUNTIF(O10:O86,"ÉÉ(Z)"))</f>
        <v/>
      </c>
      <c r="P174" s="284"/>
      <c r="Q174" s="284"/>
      <c r="R174" s="285"/>
      <c r="S174" s="282" t="str">
        <f>IF(COUNTIF(S10:S86,"ÉÉ(Z)")=0,"",COUNTIF(S10:S86,"ÉÉ(Z)"))</f>
        <v/>
      </c>
      <c r="T174" s="284"/>
      <c r="U174" s="284"/>
      <c r="V174" s="285"/>
      <c r="W174" s="282" t="str">
        <f>IF(COUNTIF(W10:W86,"ÉÉ(Z)")=0,"",COUNTIF(W10:W86,"ÉÉ(Z)"))</f>
        <v/>
      </c>
      <c r="X174" s="284"/>
      <c r="Y174" s="284"/>
      <c r="Z174" s="285"/>
      <c r="AA174" s="282">
        <f>IF(COUNTIF(AA10:AA86,"ÉÉ(Z)")=0,"",COUNTIF(AA10:AA86,"ÉÉ(Z)"))</f>
        <v>1</v>
      </c>
      <c r="AB174" s="284"/>
      <c r="AC174" s="284"/>
      <c r="AD174" s="285"/>
      <c r="AE174" s="614">
        <f t="shared" si="10"/>
        <v>1</v>
      </c>
    </row>
    <row r="175" spans="1:33" x14ac:dyDescent="0.2">
      <c r="A175" s="283"/>
      <c r="B175" s="177"/>
      <c r="C175" s="280" t="s">
        <v>358</v>
      </c>
      <c r="D175" s="281"/>
      <c r="E175" s="281"/>
      <c r="F175" s="155"/>
      <c r="G175" s="282">
        <f>IF(COUNTIF(G10:G86,"GYJ")=0,"",COUNTIF(G10:G86,"GYJ"))</f>
        <v>5</v>
      </c>
      <c r="H175" s="281"/>
      <c r="I175" s="281"/>
      <c r="J175" s="155"/>
      <c r="K175" s="282">
        <f>IF(COUNTIF(K10:K86,"GYJ")=0,"",COUNTIF(K10:K86,"GYJ"))</f>
        <v>3</v>
      </c>
      <c r="L175" s="281"/>
      <c r="M175" s="281"/>
      <c r="N175" s="155"/>
      <c r="O175" s="282">
        <f>IF(COUNTIF(O10:O86,"GYJ")=0,"",COUNTIF(O10:O86,"GYJ"))</f>
        <v>1</v>
      </c>
      <c r="P175" s="281"/>
      <c r="Q175" s="281"/>
      <c r="R175" s="155"/>
      <c r="S175" s="282">
        <f>IF(COUNTIF(S10:S86,"GYJ")=0,"",COUNTIF(S10:S86,"GYJ"))</f>
        <v>5</v>
      </c>
      <c r="T175" s="281"/>
      <c r="U175" s="281"/>
      <c r="V175" s="155"/>
      <c r="W175" s="282">
        <f>IF(COUNTIF(W10:W86,"GYJ")=0,"",COUNTIF(W10:W86,"GYJ"))</f>
        <v>2</v>
      </c>
      <c r="X175" s="281"/>
      <c r="Y175" s="281"/>
      <c r="Z175" s="155"/>
      <c r="AA175" s="282">
        <f>IF(COUNTIF(AA10:AA86,"GYJ")=0,"",COUNTIF(AA10:AA86,"GYJ"))</f>
        <v>7</v>
      </c>
      <c r="AB175" s="281"/>
      <c r="AC175" s="281"/>
      <c r="AD175" s="155"/>
      <c r="AE175" s="614">
        <f t="shared" si="10"/>
        <v>23</v>
      </c>
    </row>
    <row r="176" spans="1:33" x14ac:dyDescent="0.2">
      <c r="A176" s="283"/>
      <c r="B176" s="177"/>
      <c r="C176" s="280" t="s">
        <v>359</v>
      </c>
      <c r="D176" s="281"/>
      <c r="E176" s="281"/>
      <c r="F176" s="155"/>
      <c r="G176" s="282" t="str">
        <f>IF(COUNTIF(G10:G86,"GYJ(Z)")=0,"",COUNTIF(G10:G86,"GYJ(Z)"))</f>
        <v/>
      </c>
      <c r="H176" s="281"/>
      <c r="I176" s="281"/>
      <c r="J176" s="155"/>
      <c r="K176" s="282" t="str">
        <f>IF(COUNTIF(K10:K86,"GYJ(Z)")=0,"",COUNTIF(K10:K86,"GYJ(Z)"))</f>
        <v/>
      </c>
      <c r="L176" s="281"/>
      <c r="M176" s="281"/>
      <c r="N176" s="155"/>
      <c r="O176" s="282" t="str">
        <f>IF(COUNTIF(O10:O86,"GYJ(Z)")=0,"",COUNTIF(O10:O86,"GYJ(Z)"))</f>
        <v/>
      </c>
      <c r="P176" s="281"/>
      <c r="Q176" s="281"/>
      <c r="R176" s="155"/>
      <c r="S176" s="282" t="str">
        <f>IF(COUNTIF(S10:S86,"GYJ(Z)")=0,"",COUNTIF(S10:S86,"GYJ(Z)"))</f>
        <v/>
      </c>
      <c r="T176" s="281"/>
      <c r="U176" s="281"/>
      <c r="V176" s="155"/>
      <c r="W176" s="282" t="str">
        <f>IF(COUNTIF(W10:W86,"GYJ(Z)")=0,"",COUNTIF(W10:W86,"GYJ(Z)"))</f>
        <v/>
      </c>
      <c r="X176" s="281"/>
      <c r="Y176" s="281"/>
      <c r="Z176" s="155"/>
      <c r="AA176" s="282" t="str">
        <f>IF(COUNTIF(AA10:AA86,"GYJ(Z)")=0,"",COUNTIF(AA10:AA86,"GYJ(Z)"))</f>
        <v/>
      </c>
      <c r="AB176" s="281"/>
      <c r="AC176" s="281"/>
      <c r="AD176" s="155"/>
      <c r="AE176" s="614" t="str">
        <f t="shared" si="10"/>
        <v/>
      </c>
    </row>
    <row r="177" spans="1:33" x14ac:dyDescent="0.2">
      <c r="A177" s="283"/>
      <c r="B177" s="177"/>
      <c r="C177" s="280" t="s">
        <v>179</v>
      </c>
      <c r="D177" s="281"/>
      <c r="E177" s="281"/>
      <c r="F177" s="155"/>
      <c r="G177" s="282">
        <f>IF(COUNTIF(G10:G86,"K")=0,"",COUNTIF(G10:G86,"K"))</f>
        <v>1</v>
      </c>
      <c r="H177" s="281"/>
      <c r="I177" s="281"/>
      <c r="J177" s="155"/>
      <c r="K177" s="282">
        <f>IF(COUNTIF(K10:K86,"K")=0,"",COUNTIF(K10:K86,"K"))</f>
        <v>6</v>
      </c>
      <c r="L177" s="281"/>
      <c r="M177" s="281"/>
      <c r="N177" s="155"/>
      <c r="O177" s="282">
        <f>IF(COUNTIF(O10:O86,"K")=0,"",COUNTIF(O10:O86,"K"))</f>
        <v>5</v>
      </c>
      <c r="P177" s="281"/>
      <c r="Q177" s="281"/>
      <c r="R177" s="155"/>
      <c r="S177" s="282">
        <f>IF(COUNTIF(S10:S86,"K")=0,"",COUNTIF(S10:S86,"K"))</f>
        <v>3</v>
      </c>
      <c r="T177" s="281"/>
      <c r="U177" s="281"/>
      <c r="V177" s="155"/>
      <c r="W177" s="282">
        <f>IF(COUNTIF(W10:W86,"K")=0,"",COUNTIF(W10:W86,"K"))</f>
        <v>4</v>
      </c>
      <c r="X177" s="281"/>
      <c r="Y177" s="281"/>
      <c r="Z177" s="155"/>
      <c r="AA177" s="282">
        <f>IF(COUNTIF(AA10:AA86,"K")=0,"",COUNTIF(AA10:AA86,"K"))</f>
        <v>2</v>
      </c>
      <c r="AB177" s="281"/>
      <c r="AC177" s="281"/>
      <c r="AD177" s="155"/>
      <c r="AE177" s="614">
        <f t="shared" si="10"/>
        <v>21</v>
      </c>
    </row>
    <row r="178" spans="1:33" x14ac:dyDescent="0.2">
      <c r="A178" s="283"/>
      <c r="B178" s="177"/>
      <c r="C178" s="280" t="s">
        <v>180</v>
      </c>
      <c r="D178" s="281"/>
      <c r="E178" s="281"/>
      <c r="F178" s="155"/>
      <c r="G178" s="282" t="str">
        <f>IF(COUNTIF(G10:G86,"K(Z)")=0,"",COUNTIF(G10:G86,"K(Z)"))</f>
        <v/>
      </c>
      <c r="H178" s="281"/>
      <c r="I178" s="281"/>
      <c r="J178" s="155"/>
      <c r="K178" s="282">
        <f>IF(COUNTIF(K10:K86,"K(Z)")=0,"",COUNTIF(K10:K86,"K(Z)"))</f>
        <v>2</v>
      </c>
      <c r="L178" s="281"/>
      <c r="M178" s="281"/>
      <c r="N178" s="155"/>
      <c r="O178" s="282">
        <f>IF(COUNTIF(O10:O86,"K(Z)")=0,"",COUNTIF(O10:O86,"K(Z)"))</f>
        <v>3</v>
      </c>
      <c r="P178" s="281"/>
      <c r="Q178" s="281"/>
      <c r="R178" s="155"/>
      <c r="S178" s="282">
        <f>IF(COUNTIF(S10:S86,"K(Z)")=0,"",COUNTIF(S10:S86,"K(Z)"))</f>
        <v>2</v>
      </c>
      <c r="T178" s="281"/>
      <c r="U178" s="281"/>
      <c r="V178" s="155"/>
      <c r="W178" s="282">
        <f>IF(COUNTIF(W10:W86,"K(Z)")=0,"",COUNTIF(W10:W86,"K(Z)"))</f>
        <v>2</v>
      </c>
      <c r="X178" s="281"/>
      <c r="Y178" s="281"/>
      <c r="Z178" s="155"/>
      <c r="AA178" s="282" t="str">
        <f>IF(COUNTIF(AA10:AA86,"K(Z)")=0,"",COUNTIF(AA10:AA86,"K(Z)"))</f>
        <v/>
      </c>
      <c r="AB178" s="281"/>
      <c r="AC178" s="281"/>
      <c r="AD178" s="155"/>
      <c r="AE178" s="614">
        <f t="shared" si="10"/>
        <v>9</v>
      </c>
    </row>
    <row r="179" spans="1:33" x14ac:dyDescent="0.2">
      <c r="A179" s="283"/>
      <c r="B179" s="177"/>
      <c r="C179" s="280" t="s">
        <v>21</v>
      </c>
      <c r="D179" s="281"/>
      <c r="E179" s="281"/>
      <c r="F179" s="155"/>
      <c r="G179" s="282" t="str">
        <f>IF(COUNTIF(G10:G86,"AV")=0,"",COUNTIF(G10:G86,"AV"))</f>
        <v/>
      </c>
      <c r="H179" s="281"/>
      <c r="I179" s="281"/>
      <c r="J179" s="155"/>
      <c r="K179" s="282" t="str">
        <f>IF(COUNTIF(K10:K86,"AV")=0,"",COUNTIF(K10:K86,"AV"))</f>
        <v/>
      </c>
      <c r="L179" s="281"/>
      <c r="M179" s="281"/>
      <c r="N179" s="155"/>
      <c r="O179" s="282" t="str">
        <f>IF(COUNTIF(O10:O86,"AV")=0,"",COUNTIF(O10:O86,"AV"))</f>
        <v/>
      </c>
      <c r="P179" s="281"/>
      <c r="Q179" s="281"/>
      <c r="R179" s="155"/>
      <c r="S179" s="282" t="str">
        <f>IF(COUNTIF(S10:S86,"AV")=0,"",COUNTIF(S10:S86,"AV"))</f>
        <v/>
      </c>
      <c r="T179" s="281"/>
      <c r="U179" s="281"/>
      <c r="V179" s="155"/>
      <c r="W179" s="282" t="str">
        <f>IF(COUNTIF(W10:W86,"AV")=0,"",COUNTIF(W10:W86,"AV"))</f>
        <v/>
      </c>
      <c r="X179" s="281"/>
      <c r="Y179" s="281"/>
      <c r="Z179" s="155"/>
      <c r="AA179" s="282" t="str">
        <f>IF(COUNTIF(AA10:AA86,"AV")=0,"",COUNTIF(AA10:AA86,"AV"))</f>
        <v/>
      </c>
      <c r="AB179" s="281"/>
      <c r="AC179" s="281"/>
      <c r="AD179" s="155"/>
      <c r="AE179" s="614" t="str">
        <f t="shared" si="10"/>
        <v/>
      </c>
    </row>
    <row r="180" spans="1:33" x14ac:dyDescent="0.2">
      <c r="A180" s="283"/>
      <c r="B180" s="177"/>
      <c r="C180" s="280" t="s">
        <v>360</v>
      </c>
      <c r="D180" s="281"/>
      <c r="E180" s="281"/>
      <c r="F180" s="155"/>
      <c r="G180" s="282" t="str">
        <f>IF(COUNTIF(G10:G86,"KV")=0,"",COUNTIF(G10:G86,"KV"))</f>
        <v/>
      </c>
      <c r="H180" s="281"/>
      <c r="I180" s="281"/>
      <c r="J180" s="155"/>
      <c r="K180" s="282" t="str">
        <f>IF(COUNTIF(K10:K86,"KV")=0,"",COUNTIF(K10:K86,"KV"))</f>
        <v/>
      </c>
      <c r="L180" s="281"/>
      <c r="M180" s="281"/>
      <c r="N180" s="155"/>
      <c r="O180" s="282" t="str">
        <f>IF(COUNTIF(O10:O86,"KV")=0,"",COUNTIF(O10:O86,"KV"))</f>
        <v/>
      </c>
      <c r="P180" s="281"/>
      <c r="Q180" s="281"/>
      <c r="R180" s="155"/>
      <c r="S180" s="282" t="str">
        <f>IF(COUNTIF(S10:S86,"KV")=0,"",COUNTIF(S10:S86,"KV"))</f>
        <v/>
      </c>
      <c r="T180" s="281"/>
      <c r="U180" s="281"/>
      <c r="V180" s="155"/>
      <c r="W180" s="282" t="str">
        <f>IF(COUNTIF(W10:W86,"KV")=0,"",COUNTIF(W10:W86,"KV"))</f>
        <v/>
      </c>
      <c r="X180" s="281"/>
      <c r="Y180" s="281"/>
      <c r="Z180" s="155"/>
      <c r="AA180" s="282" t="str">
        <f>IF(COUNTIF(AA10:AA86,"KV")=0,"",COUNTIF(AA10:AA86,"KV"))</f>
        <v/>
      </c>
      <c r="AB180" s="281"/>
      <c r="AC180" s="281"/>
      <c r="AD180" s="155"/>
      <c r="AE180" s="614" t="str">
        <f t="shared" si="10"/>
        <v/>
      </c>
    </row>
    <row r="181" spans="1:33" x14ac:dyDescent="0.2">
      <c r="A181" s="286"/>
      <c r="B181" s="287"/>
      <c r="C181" s="288" t="s">
        <v>361</v>
      </c>
      <c r="D181" s="289"/>
      <c r="E181" s="289"/>
      <c r="F181" s="290"/>
      <c r="G181" s="282" t="str">
        <f>IF(COUNTIF(G10:G86,"SZG")=0,"",COUNTIF(G10:G86,"SZG"))</f>
        <v/>
      </c>
      <c r="H181" s="289"/>
      <c r="I181" s="289"/>
      <c r="J181" s="290"/>
      <c r="K181" s="282" t="str">
        <f>IF(COUNTIF(K10:K86,"SZG")=0,"",COUNTIF(K10:K86,"SZG"))</f>
        <v/>
      </c>
      <c r="L181" s="289"/>
      <c r="M181" s="289"/>
      <c r="N181" s="290"/>
      <c r="O181" s="282" t="str">
        <f>IF(COUNTIF(O10:O86,"SZG")=0,"",COUNTIF(O10:O86,"SZG"))</f>
        <v/>
      </c>
      <c r="P181" s="289"/>
      <c r="Q181" s="289"/>
      <c r="R181" s="290"/>
      <c r="S181" s="282">
        <v>1</v>
      </c>
      <c r="T181" s="289"/>
      <c r="U181" s="289"/>
      <c r="V181" s="290"/>
      <c r="W181" s="282" t="str">
        <f>IF(COUNTIF(W10:W86,"SZG")=0,"",COUNTIF(W10:W86,"SZG"))</f>
        <v/>
      </c>
      <c r="X181" s="289"/>
      <c r="Y181" s="289"/>
      <c r="Z181" s="290"/>
      <c r="AA181" s="282" t="str">
        <f>IF(COUNTIF(AA10:AA86,"SZG")=0,"",COUNTIF(AA10:AA86,"SZG"))</f>
        <v/>
      </c>
      <c r="AB181" s="281"/>
      <c r="AC181" s="281"/>
      <c r="AD181" s="155"/>
      <c r="AE181" s="614">
        <f t="shared" si="10"/>
        <v>1</v>
      </c>
    </row>
    <row r="182" spans="1:33" x14ac:dyDescent="0.2">
      <c r="A182" s="286"/>
      <c r="B182" s="287"/>
      <c r="C182" s="288" t="s">
        <v>362</v>
      </c>
      <c r="D182" s="289"/>
      <c r="E182" s="289"/>
      <c r="F182" s="290"/>
      <c r="G182" s="282" t="str">
        <f>IF(COUNTIF(G10:G86,"ZV")=0,"",COUNTIF(G10:G86,"ZV"))</f>
        <v/>
      </c>
      <c r="H182" s="289"/>
      <c r="I182" s="289"/>
      <c r="J182" s="290"/>
      <c r="K182" s="282" t="str">
        <f>IF(COUNTIF(K10:K86,"ZV")=0,"",COUNTIF(K10:K86,"ZV"))</f>
        <v/>
      </c>
      <c r="L182" s="289"/>
      <c r="M182" s="289"/>
      <c r="N182" s="290"/>
      <c r="O182" s="282" t="str">
        <f>IF(COUNTIF(O10:O86,"ZV")=0,"",COUNTIF(O10:O86,"ZV"))</f>
        <v/>
      </c>
      <c r="P182" s="289"/>
      <c r="Q182" s="289"/>
      <c r="R182" s="290"/>
      <c r="S182" s="282" t="str">
        <f>IF(COUNTIF(S10:S86,"ZV")=0,"",COUNTIF(S10:S86,"ZV"))</f>
        <v/>
      </c>
      <c r="T182" s="289"/>
      <c r="U182" s="289"/>
      <c r="V182" s="290"/>
      <c r="W182" s="282" t="str">
        <f>IF(COUNTIF(W10:W86,"ZV")=0,"",COUNTIF(W10:W86,"ZV"))</f>
        <v/>
      </c>
      <c r="X182" s="289"/>
      <c r="Y182" s="289"/>
      <c r="Z182" s="290"/>
      <c r="AA182" s="282">
        <f>IF(COUNTIF(AA10:AA86,"ZV")=0,"",COUNTIF(AA10:AA86,"ZV"))</f>
        <v>2</v>
      </c>
      <c r="AB182" s="281"/>
      <c r="AC182" s="281"/>
      <c r="AD182" s="155"/>
      <c r="AE182" s="614">
        <f t="shared" si="10"/>
        <v>2</v>
      </c>
    </row>
    <row r="183" spans="1:33" ht="13.5" thickBot="1" x14ac:dyDescent="0.25">
      <c r="A183" s="291"/>
      <c r="B183" s="292"/>
      <c r="C183" s="293" t="s">
        <v>27</v>
      </c>
      <c r="D183" s="294"/>
      <c r="E183" s="294"/>
      <c r="F183" s="295"/>
      <c r="G183" s="296">
        <f>IF(SUM(G171:G182)=0,"",SUM(G171:G182))</f>
        <v>11</v>
      </c>
      <c r="H183" s="294"/>
      <c r="I183" s="294"/>
      <c r="J183" s="295"/>
      <c r="K183" s="296">
        <f>IF(SUM(K171:K182)=0,"",SUM(K171:K182))</f>
        <v>13</v>
      </c>
      <c r="L183" s="294"/>
      <c r="M183" s="294"/>
      <c r="N183" s="295"/>
      <c r="O183" s="296">
        <f>IF(SUM(O171:O182)=0,"",SUM(O171:O182))</f>
        <v>10</v>
      </c>
      <c r="P183" s="294"/>
      <c r="Q183" s="294"/>
      <c r="R183" s="295"/>
      <c r="S183" s="296">
        <f>IF(SUM(S171:S182)=0,"",SUM(S171:S182))</f>
        <v>13</v>
      </c>
      <c r="T183" s="294"/>
      <c r="U183" s="294"/>
      <c r="V183" s="295"/>
      <c r="W183" s="296">
        <f>IF(SUM(W171:W182)=0,"",SUM(W171:W182))</f>
        <v>10</v>
      </c>
      <c r="X183" s="294"/>
      <c r="Y183" s="294"/>
      <c r="Z183" s="295"/>
      <c r="AA183" s="296">
        <f>IF(SUM(AA171:AA182)=0,"",SUM(AA171:AA182))</f>
        <v>12</v>
      </c>
      <c r="AB183" s="294"/>
      <c r="AC183" s="294"/>
      <c r="AD183" s="295"/>
      <c r="AE183" s="615">
        <f t="shared" si="10"/>
        <v>69</v>
      </c>
    </row>
    <row r="184" spans="1:33" s="61" customFormat="1" ht="15.75" customHeight="1" thickTop="1" thickBot="1" x14ac:dyDescent="0.3">
      <c r="A184" s="297"/>
      <c r="B184" s="298"/>
      <c r="C184" s="340" t="s">
        <v>657</v>
      </c>
      <c r="D184" s="299"/>
      <c r="E184" s="299"/>
      <c r="F184" s="300"/>
      <c r="G184" s="299"/>
      <c r="H184" s="299"/>
      <c r="I184" s="299"/>
      <c r="J184" s="300"/>
      <c r="K184" s="301"/>
      <c r="L184" s="299"/>
      <c r="M184" s="299"/>
      <c r="N184" s="300"/>
      <c r="O184" s="299"/>
      <c r="P184" s="299"/>
      <c r="Q184" s="299"/>
      <c r="R184" s="300"/>
      <c r="S184" s="301"/>
      <c r="T184" s="299"/>
      <c r="U184" s="299"/>
      <c r="V184" s="300"/>
      <c r="W184" s="299"/>
      <c r="X184" s="299"/>
      <c r="Y184" s="299"/>
      <c r="Z184" s="300"/>
      <c r="AA184" s="301"/>
      <c r="AB184" s="299"/>
      <c r="AC184" s="299"/>
      <c r="AD184" s="300"/>
      <c r="AE184" s="302"/>
      <c r="AF184" s="28"/>
      <c r="AG184" s="28"/>
    </row>
    <row r="185" spans="1:33" s="61" customFormat="1" ht="15.75" customHeight="1" x14ac:dyDescent="0.2">
      <c r="A185" s="303" t="s">
        <v>194</v>
      </c>
      <c r="B185" s="304" t="s">
        <v>23</v>
      </c>
      <c r="C185" s="305" t="s">
        <v>195</v>
      </c>
      <c r="D185" s="306"/>
      <c r="E185" s="306"/>
      <c r="F185" s="307"/>
      <c r="G185" s="308"/>
      <c r="H185" s="309"/>
      <c r="I185" s="306"/>
      <c r="J185" s="307"/>
      <c r="K185" s="310"/>
      <c r="L185" s="306"/>
      <c r="M185" s="306"/>
      <c r="N185" s="307"/>
      <c r="O185" s="308"/>
      <c r="P185" s="306">
        <v>8</v>
      </c>
      <c r="Q185" s="306"/>
      <c r="R185" s="307">
        <v>3</v>
      </c>
      <c r="S185" s="310" t="s">
        <v>1</v>
      </c>
      <c r="T185" s="306"/>
      <c r="U185" s="306"/>
      <c r="V185" s="307"/>
      <c r="W185" s="310"/>
      <c r="X185" s="306">
        <v>8</v>
      </c>
      <c r="Y185" s="306"/>
      <c r="Z185" s="307">
        <v>3</v>
      </c>
      <c r="AA185" s="310" t="s">
        <v>1</v>
      </c>
      <c r="AB185" s="311"/>
      <c r="AC185" s="306"/>
      <c r="AD185" s="312"/>
      <c r="AE185" s="313"/>
      <c r="AF185" s="314" t="s">
        <v>485</v>
      </c>
      <c r="AG185" s="314" t="s">
        <v>658</v>
      </c>
    </row>
    <row r="186" spans="1:33" s="61" customFormat="1" ht="15.75" customHeight="1" x14ac:dyDescent="0.2">
      <c r="A186" s="303" t="s">
        <v>659</v>
      </c>
      <c r="B186" s="304" t="s">
        <v>23</v>
      </c>
      <c r="C186" s="305" t="s">
        <v>660</v>
      </c>
      <c r="D186" s="306"/>
      <c r="E186" s="306"/>
      <c r="F186" s="307"/>
      <c r="G186" s="308"/>
      <c r="H186" s="309"/>
      <c r="I186" s="306"/>
      <c r="J186" s="307"/>
      <c r="K186" s="310"/>
      <c r="L186" s="306"/>
      <c r="M186" s="306"/>
      <c r="N186" s="307"/>
      <c r="O186" s="308"/>
      <c r="P186" s="306"/>
      <c r="Q186" s="306">
        <v>8</v>
      </c>
      <c r="R186" s="307">
        <v>3</v>
      </c>
      <c r="S186" s="310" t="s">
        <v>176</v>
      </c>
      <c r="T186" s="306"/>
      <c r="U186" s="306">
        <v>8</v>
      </c>
      <c r="V186" s="307">
        <v>3</v>
      </c>
      <c r="W186" s="310" t="s">
        <v>176</v>
      </c>
      <c r="X186" s="306"/>
      <c r="Y186" s="306"/>
      <c r="Z186" s="307"/>
      <c r="AA186" s="310"/>
      <c r="AB186" s="311"/>
      <c r="AC186" s="306"/>
      <c r="AD186" s="312"/>
      <c r="AE186" s="313"/>
      <c r="AF186" s="314" t="s">
        <v>493</v>
      </c>
      <c r="AG186" s="314" t="s">
        <v>661</v>
      </c>
    </row>
    <row r="187" spans="1:33" s="61" customFormat="1" ht="15.75" customHeight="1" x14ac:dyDescent="0.2">
      <c r="A187" s="303" t="s">
        <v>662</v>
      </c>
      <c r="B187" s="304" t="s">
        <v>23</v>
      </c>
      <c r="C187" s="305" t="s">
        <v>663</v>
      </c>
      <c r="D187" s="306"/>
      <c r="E187" s="306"/>
      <c r="F187" s="307"/>
      <c r="G187" s="308"/>
      <c r="H187" s="309"/>
      <c r="I187" s="306"/>
      <c r="J187" s="307"/>
      <c r="K187" s="310"/>
      <c r="L187" s="306"/>
      <c r="M187" s="306"/>
      <c r="N187" s="307"/>
      <c r="O187" s="308"/>
      <c r="P187" s="306"/>
      <c r="Q187" s="306"/>
      <c r="R187" s="307"/>
      <c r="S187" s="310"/>
      <c r="T187" s="306"/>
      <c r="U187" s="306">
        <v>8</v>
      </c>
      <c r="V187" s="307">
        <v>3</v>
      </c>
      <c r="W187" s="310" t="s">
        <v>176</v>
      </c>
      <c r="X187" s="306"/>
      <c r="Y187" s="306"/>
      <c r="Z187" s="307"/>
      <c r="AA187" s="310"/>
      <c r="AB187" s="311"/>
      <c r="AC187" s="306"/>
      <c r="AD187" s="312"/>
      <c r="AE187" s="313"/>
      <c r="AF187" s="314" t="s">
        <v>493</v>
      </c>
      <c r="AG187" s="314" t="s">
        <v>661</v>
      </c>
    </row>
    <row r="188" spans="1:33" s="61" customFormat="1" ht="15.75" customHeight="1" x14ac:dyDescent="0.2">
      <c r="A188" s="303" t="s">
        <v>664</v>
      </c>
      <c r="B188" s="304" t="s">
        <v>23</v>
      </c>
      <c r="C188" s="305" t="s">
        <v>665</v>
      </c>
      <c r="D188" s="306"/>
      <c r="E188" s="306"/>
      <c r="F188" s="307"/>
      <c r="G188" s="308"/>
      <c r="H188" s="309"/>
      <c r="I188" s="306"/>
      <c r="J188" s="307"/>
      <c r="K188" s="310"/>
      <c r="L188" s="306"/>
      <c r="M188" s="306"/>
      <c r="N188" s="307"/>
      <c r="O188" s="308"/>
      <c r="P188" s="306"/>
      <c r="Q188" s="306">
        <v>8</v>
      </c>
      <c r="R188" s="307">
        <v>3</v>
      </c>
      <c r="S188" s="310" t="s">
        <v>239</v>
      </c>
      <c r="T188" s="306"/>
      <c r="U188" s="306"/>
      <c r="V188" s="307"/>
      <c r="W188" s="310"/>
      <c r="X188" s="306"/>
      <c r="Y188" s="306">
        <v>8</v>
      </c>
      <c r="Z188" s="307">
        <v>3</v>
      </c>
      <c r="AA188" s="310" t="s">
        <v>239</v>
      </c>
      <c r="AB188" s="311"/>
      <c r="AC188" s="306"/>
      <c r="AD188" s="312"/>
      <c r="AE188" s="313"/>
      <c r="AF188" s="314" t="s">
        <v>493</v>
      </c>
      <c r="AG188" s="314" t="s">
        <v>666</v>
      </c>
    </row>
    <row r="189" spans="1:33" s="61" customFormat="1" ht="15.75" customHeight="1" x14ac:dyDescent="0.2">
      <c r="A189" s="303" t="s">
        <v>667</v>
      </c>
      <c r="B189" s="304" t="s">
        <v>23</v>
      </c>
      <c r="C189" s="305" t="s">
        <v>668</v>
      </c>
      <c r="D189" s="306"/>
      <c r="E189" s="306"/>
      <c r="F189" s="307"/>
      <c r="G189" s="308"/>
      <c r="H189" s="309"/>
      <c r="I189" s="306"/>
      <c r="J189" s="307"/>
      <c r="K189" s="310"/>
      <c r="L189" s="306"/>
      <c r="M189" s="306"/>
      <c r="N189" s="307"/>
      <c r="O189" s="308"/>
      <c r="P189" s="306"/>
      <c r="Q189" s="306">
        <v>8</v>
      </c>
      <c r="R189" s="307">
        <v>3</v>
      </c>
      <c r="S189" s="310" t="s">
        <v>239</v>
      </c>
      <c r="T189" s="306"/>
      <c r="U189" s="306"/>
      <c r="V189" s="307"/>
      <c r="W189" s="310"/>
      <c r="X189" s="306"/>
      <c r="Y189" s="306">
        <v>8</v>
      </c>
      <c r="Z189" s="307">
        <v>3</v>
      </c>
      <c r="AA189" s="310" t="s">
        <v>239</v>
      </c>
      <c r="AB189" s="311"/>
      <c r="AC189" s="306"/>
      <c r="AD189" s="312"/>
      <c r="AE189" s="313"/>
      <c r="AF189" s="314" t="s">
        <v>493</v>
      </c>
      <c r="AG189" s="314" t="s">
        <v>669</v>
      </c>
    </row>
    <row r="190" spans="1:33" s="61" customFormat="1" ht="15.75" customHeight="1" x14ac:dyDescent="0.2">
      <c r="A190" s="303" t="s">
        <v>670</v>
      </c>
      <c r="B190" s="304" t="s">
        <v>23</v>
      </c>
      <c r="C190" s="305" t="s">
        <v>774</v>
      </c>
      <c r="D190" s="306"/>
      <c r="E190" s="306"/>
      <c r="F190" s="307"/>
      <c r="G190" s="308"/>
      <c r="H190" s="309"/>
      <c r="I190" s="306"/>
      <c r="J190" s="307"/>
      <c r="K190" s="310"/>
      <c r="L190" s="306"/>
      <c r="M190" s="306"/>
      <c r="N190" s="307"/>
      <c r="O190" s="308"/>
      <c r="P190" s="306"/>
      <c r="Q190" s="306"/>
      <c r="R190" s="307"/>
      <c r="S190" s="310"/>
      <c r="T190" s="306"/>
      <c r="U190" s="306">
        <v>8</v>
      </c>
      <c r="V190" s="307">
        <v>3</v>
      </c>
      <c r="W190" s="310" t="s">
        <v>239</v>
      </c>
      <c r="X190" s="306"/>
      <c r="Y190" s="306"/>
      <c r="Z190" s="307"/>
      <c r="AA190" s="310"/>
      <c r="AB190" s="311"/>
      <c r="AC190" s="306"/>
      <c r="AD190" s="312"/>
      <c r="AE190" s="313"/>
      <c r="AF190" s="314" t="s">
        <v>493</v>
      </c>
      <c r="AG190" s="314" t="s">
        <v>669</v>
      </c>
    </row>
    <row r="191" spans="1:33" s="61" customFormat="1" ht="15.75" customHeight="1" x14ac:dyDescent="0.2">
      <c r="A191" s="303" t="s">
        <v>671</v>
      </c>
      <c r="B191" s="304" t="s">
        <v>23</v>
      </c>
      <c r="C191" s="305" t="s">
        <v>672</v>
      </c>
      <c r="D191" s="306"/>
      <c r="E191" s="306"/>
      <c r="F191" s="307"/>
      <c r="G191" s="308"/>
      <c r="H191" s="309"/>
      <c r="I191" s="306"/>
      <c r="J191" s="307"/>
      <c r="K191" s="310"/>
      <c r="L191" s="306"/>
      <c r="M191" s="306"/>
      <c r="N191" s="307"/>
      <c r="O191" s="308"/>
      <c r="P191" s="306"/>
      <c r="Q191" s="306"/>
      <c r="R191" s="307"/>
      <c r="S191" s="310"/>
      <c r="T191" s="306"/>
      <c r="U191" s="306"/>
      <c r="V191" s="307"/>
      <c r="W191" s="310"/>
      <c r="X191" s="306"/>
      <c r="Y191" s="306">
        <v>8</v>
      </c>
      <c r="Z191" s="307">
        <v>3</v>
      </c>
      <c r="AA191" s="310" t="s">
        <v>239</v>
      </c>
      <c r="AB191" s="311"/>
      <c r="AC191" s="306"/>
      <c r="AD191" s="312"/>
      <c r="AE191" s="313"/>
      <c r="AF191" s="314" t="s">
        <v>493</v>
      </c>
      <c r="AG191" s="314" t="s">
        <v>669</v>
      </c>
    </row>
    <row r="192" spans="1:33" s="61" customFormat="1" ht="15.75" customHeight="1" x14ac:dyDescent="0.2">
      <c r="A192" s="303" t="s">
        <v>673</v>
      </c>
      <c r="B192" s="304" t="s">
        <v>23</v>
      </c>
      <c r="C192" s="305" t="s">
        <v>674</v>
      </c>
      <c r="D192" s="306"/>
      <c r="E192" s="306"/>
      <c r="F192" s="307"/>
      <c r="G192" s="308"/>
      <c r="H192" s="309"/>
      <c r="I192" s="306"/>
      <c r="J192" s="307"/>
      <c r="K192" s="310"/>
      <c r="L192" s="306"/>
      <c r="M192" s="306"/>
      <c r="N192" s="307"/>
      <c r="O192" s="308"/>
      <c r="P192" s="306"/>
      <c r="Q192" s="306">
        <v>8</v>
      </c>
      <c r="R192" s="307">
        <v>3</v>
      </c>
      <c r="S192" s="310" t="s">
        <v>239</v>
      </c>
      <c r="T192" s="306"/>
      <c r="U192" s="306">
        <v>8</v>
      </c>
      <c r="V192" s="307">
        <v>3</v>
      </c>
      <c r="W192" s="310" t="s">
        <v>239</v>
      </c>
      <c r="X192" s="306"/>
      <c r="Y192" s="306">
        <v>8</v>
      </c>
      <c r="Z192" s="307">
        <v>3</v>
      </c>
      <c r="AA192" s="310" t="s">
        <v>239</v>
      </c>
      <c r="AB192" s="311"/>
      <c r="AC192" s="306"/>
      <c r="AD192" s="312"/>
      <c r="AE192" s="313"/>
      <c r="AF192" s="314" t="s">
        <v>493</v>
      </c>
      <c r="AG192" s="314" t="s">
        <v>496</v>
      </c>
    </row>
    <row r="193" spans="1:33" s="61" customFormat="1" ht="15.75" customHeight="1" x14ac:dyDescent="0.2">
      <c r="A193" s="303" t="s">
        <v>675</v>
      </c>
      <c r="B193" s="304" t="s">
        <v>23</v>
      </c>
      <c r="C193" s="305" t="s">
        <v>676</v>
      </c>
      <c r="D193" s="306"/>
      <c r="E193" s="306"/>
      <c r="F193" s="307"/>
      <c r="G193" s="308"/>
      <c r="H193" s="309"/>
      <c r="I193" s="306"/>
      <c r="J193" s="307"/>
      <c r="K193" s="310"/>
      <c r="L193" s="306"/>
      <c r="M193" s="306"/>
      <c r="N193" s="307"/>
      <c r="O193" s="308"/>
      <c r="P193" s="306"/>
      <c r="Q193" s="306">
        <v>8</v>
      </c>
      <c r="R193" s="307">
        <v>3</v>
      </c>
      <c r="S193" s="310" t="s">
        <v>239</v>
      </c>
      <c r="T193" s="306"/>
      <c r="U193" s="306">
        <v>8</v>
      </c>
      <c r="V193" s="307">
        <v>3</v>
      </c>
      <c r="W193" s="310" t="s">
        <v>239</v>
      </c>
      <c r="X193" s="306"/>
      <c r="Y193" s="306">
        <v>8</v>
      </c>
      <c r="Z193" s="307">
        <v>3</v>
      </c>
      <c r="AA193" s="310" t="s">
        <v>239</v>
      </c>
      <c r="AB193" s="311"/>
      <c r="AC193" s="306"/>
      <c r="AD193" s="312"/>
      <c r="AE193" s="313"/>
      <c r="AF193" s="314" t="s">
        <v>493</v>
      </c>
      <c r="AG193" s="314" t="s">
        <v>496</v>
      </c>
    </row>
    <row r="194" spans="1:33" s="61" customFormat="1" ht="15.75" customHeight="1" x14ac:dyDescent="0.2">
      <c r="A194" s="303" t="s">
        <v>201</v>
      </c>
      <c r="B194" s="304" t="s">
        <v>23</v>
      </c>
      <c r="C194" s="305" t="s">
        <v>677</v>
      </c>
      <c r="D194" s="306"/>
      <c r="E194" s="306"/>
      <c r="F194" s="307"/>
      <c r="G194" s="308"/>
      <c r="H194" s="309"/>
      <c r="I194" s="306"/>
      <c r="J194" s="307"/>
      <c r="K194" s="310"/>
      <c r="L194" s="306"/>
      <c r="M194" s="306"/>
      <c r="N194" s="307"/>
      <c r="O194" s="308"/>
      <c r="P194" s="306"/>
      <c r="Q194" s="306"/>
      <c r="R194" s="307"/>
      <c r="S194" s="310"/>
      <c r="T194" s="306">
        <v>8</v>
      </c>
      <c r="U194" s="306"/>
      <c r="V194" s="307">
        <v>3</v>
      </c>
      <c r="W194" s="310" t="s">
        <v>239</v>
      </c>
      <c r="X194" s="306"/>
      <c r="Y194" s="306"/>
      <c r="Z194" s="307"/>
      <c r="AA194" s="310"/>
      <c r="AB194" s="311"/>
      <c r="AC194" s="306"/>
      <c r="AD194" s="312"/>
      <c r="AE194" s="313"/>
      <c r="AF194" s="314" t="s">
        <v>493</v>
      </c>
      <c r="AG194" s="314" t="s">
        <v>678</v>
      </c>
    </row>
    <row r="195" spans="1:33" s="61" customFormat="1" ht="15.75" customHeight="1" x14ac:dyDescent="0.2">
      <c r="A195" s="303" t="s">
        <v>679</v>
      </c>
      <c r="B195" s="304" t="s">
        <v>23</v>
      </c>
      <c r="C195" s="305" t="s">
        <v>680</v>
      </c>
      <c r="D195" s="306"/>
      <c r="E195" s="306"/>
      <c r="F195" s="307"/>
      <c r="G195" s="308"/>
      <c r="H195" s="309"/>
      <c r="I195" s="306"/>
      <c r="J195" s="307"/>
      <c r="K195" s="310"/>
      <c r="L195" s="306"/>
      <c r="M195" s="306"/>
      <c r="N195" s="307"/>
      <c r="O195" s="308"/>
      <c r="P195" s="306"/>
      <c r="Q195" s="306"/>
      <c r="R195" s="307"/>
      <c r="S195" s="310"/>
      <c r="T195" s="306"/>
      <c r="U195" s="306"/>
      <c r="V195" s="307"/>
      <c r="W195" s="310"/>
      <c r="X195" s="306">
        <v>8</v>
      </c>
      <c r="Y195" s="306"/>
      <c r="Z195" s="307">
        <v>3</v>
      </c>
      <c r="AA195" s="310" t="s">
        <v>239</v>
      </c>
      <c r="AB195" s="311"/>
      <c r="AC195" s="306"/>
      <c r="AD195" s="312"/>
      <c r="AE195" s="313"/>
      <c r="AF195" s="314" t="s">
        <v>493</v>
      </c>
      <c r="AG195" s="314" t="s">
        <v>678</v>
      </c>
    </row>
    <row r="196" spans="1:33" s="61" customFormat="1" ht="15.75" customHeight="1" x14ac:dyDescent="0.2">
      <c r="A196" s="303" t="s">
        <v>142</v>
      </c>
      <c r="B196" s="304" t="s">
        <v>23</v>
      </c>
      <c r="C196" s="305" t="s">
        <v>143</v>
      </c>
      <c r="D196" s="306"/>
      <c r="E196" s="306"/>
      <c r="F196" s="307"/>
      <c r="G196" s="308"/>
      <c r="H196" s="309"/>
      <c r="I196" s="306"/>
      <c r="J196" s="307"/>
      <c r="K196" s="310"/>
      <c r="L196" s="306"/>
      <c r="M196" s="306"/>
      <c r="N196" s="307"/>
      <c r="O196" s="308"/>
      <c r="P196" s="306">
        <v>8</v>
      </c>
      <c r="Q196" s="306"/>
      <c r="R196" s="307">
        <v>3</v>
      </c>
      <c r="S196" s="310" t="s">
        <v>238</v>
      </c>
      <c r="T196" s="306">
        <v>8</v>
      </c>
      <c r="U196" s="306"/>
      <c r="V196" s="307">
        <v>3</v>
      </c>
      <c r="W196" s="310" t="s">
        <v>238</v>
      </c>
      <c r="X196" s="306">
        <v>8</v>
      </c>
      <c r="Y196" s="306"/>
      <c r="Z196" s="307">
        <v>3</v>
      </c>
      <c r="AA196" s="310" t="s">
        <v>238</v>
      </c>
      <c r="AB196" s="311"/>
      <c r="AC196" s="306"/>
      <c r="AD196" s="312"/>
      <c r="AE196" s="313"/>
      <c r="AF196" s="314" t="s">
        <v>478</v>
      </c>
      <c r="AG196" s="314" t="s">
        <v>681</v>
      </c>
    </row>
    <row r="197" spans="1:33" s="61" customFormat="1" ht="15.75" customHeight="1" x14ac:dyDescent="0.2">
      <c r="A197" s="303" t="s">
        <v>193</v>
      </c>
      <c r="B197" s="304" t="s">
        <v>23</v>
      </c>
      <c r="C197" s="305" t="s">
        <v>189</v>
      </c>
      <c r="D197" s="306"/>
      <c r="E197" s="306"/>
      <c r="F197" s="307"/>
      <c r="G197" s="308"/>
      <c r="H197" s="309"/>
      <c r="I197" s="306"/>
      <c r="J197" s="307"/>
      <c r="K197" s="310"/>
      <c r="L197" s="306"/>
      <c r="M197" s="306"/>
      <c r="N197" s="307"/>
      <c r="O197" s="308"/>
      <c r="P197" s="306">
        <v>8</v>
      </c>
      <c r="Q197" s="306"/>
      <c r="R197" s="307">
        <v>3</v>
      </c>
      <c r="S197" s="310" t="s">
        <v>238</v>
      </c>
      <c r="T197" s="306">
        <v>8</v>
      </c>
      <c r="U197" s="306"/>
      <c r="V197" s="307">
        <v>3</v>
      </c>
      <c r="W197" s="310" t="s">
        <v>238</v>
      </c>
      <c r="X197" s="306">
        <v>8</v>
      </c>
      <c r="Y197" s="306"/>
      <c r="Z197" s="307">
        <v>3</v>
      </c>
      <c r="AA197" s="310" t="s">
        <v>238</v>
      </c>
      <c r="AB197" s="311"/>
      <c r="AC197" s="306"/>
      <c r="AD197" s="312"/>
      <c r="AE197" s="313"/>
      <c r="AF197" s="314" t="s">
        <v>478</v>
      </c>
      <c r="AG197" s="314" t="s">
        <v>479</v>
      </c>
    </row>
    <row r="198" spans="1:33" s="61" customFormat="1" ht="15.75" customHeight="1" x14ac:dyDescent="0.2">
      <c r="A198" s="303" t="s">
        <v>782</v>
      </c>
      <c r="B198" s="304" t="s">
        <v>23</v>
      </c>
      <c r="C198" s="305" t="s">
        <v>682</v>
      </c>
      <c r="D198" s="306"/>
      <c r="E198" s="306"/>
      <c r="F198" s="307"/>
      <c r="G198" s="308"/>
      <c r="H198" s="309"/>
      <c r="I198" s="306"/>
      <c r="J198" s="307"/>
      <c r="K198" s="310"/>
      <c r="L198" s="306"/>
      <c r="M198" s="306"/>
      <c r="N198" s="307"/>
      <c r="O198" s="308"/>
      <c r="P198" s="306">
        <v>8</v>
      </c>
      <c r="Q198" s="306"/>
      <c r="R198" s="307">
        <v>3</v>
      </c>
      <c r="S198" s="310" t="s">
        <v>238</v>
      </c>
      <c r="T198" s="306"/>
      <c r="U198" s="306"/>
      <c r="V198" s="307"/>
      <c r="W198" s="310"/>
      <c r="X198" s="306"/>
      <c r="Y198" s="306"/>
      <c r="Z198" s="307"/>
      <c r="AA198" s="310"/>
      <c r="AB198" s="311"/>
      <c r="AC198" s="306"/>
      <c r="AD198" s="312"/>
      <c r="AE198" s="313"/>
      <c r="AF198" s="314" t="s">
        <v>478</v>
      </c>
      <c r="AG198" s="314" t="s">
        <v>479</v>
      </c>
    </row>
    <row r="199" spans="1:33" s="61" customFormat="1" ht="15.75" customHeight="1" x14ac:dyDescent="0.2">
      <c r="A199" s="303" t="s">
        <v>225</v>
      </c>
      <c r="B199" s="304" t="s">
        <v>23</v>
      </c>
      <c r="C199" s="305" t="s">
        <v>683</v>
      </c>
      <c r="D199" s="306"/>
      <c r="E199" s="306"/>
      <c r="F199" s="307"/>
      <c r="G199" s="308"/>
      <c r="H199" s="309"/>
      <c r="I199" s="306"/>
      <c r="J199" s="307"/>
      <c r="K199" s="310"/>
      <c r="L199" s="306"/>
      <c r="M199" s="306"/>
      <c r="N199" s="307"/>
      <c r="O199" s="308"/>
      <c r="P199" s="306"/>
      <c r="Q199" s="306"/>
      <c r="R199" s="307"/>
      <c r="S199" s="310"/>
      <c r="T199" s="306">
        <v>8</v>
      </c>
      <c r="U199" s="306"/>
      <c r="V199" s="307">
        <v>3</v>
      </c>
      <c r="W199" s="310" t="s">
        <v>176</v>
      </c>
      <c r="X199" s="306">
        <v>8</v>
      </c>
      <c r="Y199" s="306"/>
      <c r="Z199" s="307">
        <v>3</v>
      </c>
      <c r="AA199" s="310" t="s">
        <v>176</v>
      </c>
      <c r="AB199" s="311"/>
      <c r="AC199" s="306"/>
      <c r="AD199" s="312"/>
      <c r="AE199" s="313"/>
      <c r="AF199" s="314" t="s">
        <v>475</v>
      </c>
      <c r="AG199" s="314" t="s">
        <v>684</v>
      </c>
    </row>
    <row r="200" spans="1:33" s="61" customFormat="1" ht="15.75" customHeight="1" x14ac:dyDescent="0.2">
      <c r="A200" s="303" t="s">
        <v>198</v>
      </c>
      <c r="B200" s="304" t="s">
        <v>23</v>
      </c>
      <c r="C200" s="305" t="s">
        <v>199</v>
      </c>
      <c r="D200" s="306"/>
      <c r="E200" s="306"/>
      <c r="F200" s="307"/>
      <c r="G200" s="308"/>
      <c r="H200" s="309"/>
      <c r="I200" s="306"/>
      <c r="J200" s="307"/>
      <c r="K200" s="310"/>
      <c r="L200" s="306"/>
      <c r="M200" s="306"/>
      <c r="N200" s="307"/>
      <c r="O200" s="308"/>
      <c r="P200" s="306"/>
      <c r="Q200" s="306"/>
      <c r="R200" s="307"/>
      <c r="S200" s="310"/>
      <c r="T200" s="306">
        <v>8</v>
      </c>
      <c r="U200" s="306"/>
      <c r="V200" s="307">
        <v>3</v>
      </c>
      <c r="W200" s="310" t="s">
        <v>238</v>
      </c>
      <c r="X200" s="306"/>
      <c r="Y200" s="306"/>
      <c r="Z200" s="307"/>
      <c r="AA200" s="310"/>
      <c r="AB200" s="311"/>
      <c r="AC200" s="306"/>
      <c r="AD200" s="312"/>
      <c r="AE200" s="313"/>
      <c r="AF200" s="314" t="s">
        <v>475</v>
      </c>
      <c r="AG200" s="314" t="s">
        <v>518</v>
      </c>
    </row>
    <row r="201" spans="1:33" s="61" customFormat="1" ht="15.75" customHeight="1" x14ac:dyDescent="0.2">
      <c r="A201" s="303" t="s">
        <v>200</v>
      </c>
      <c r="B201" s="304" t="s">
        <v>23</v>
      </c>
      <c r="C201" s="305" t="s">
        <v>685</v>
      </c>
      <c r="D201" s="306"/>
      <c r="E201" s="306"/>
      <c r="F201" s="307"/>
      <c r="G201" s="308"/>
      <c r="H201" s="309"/>
      <c r="I201" s="306"/>
      <c r="J201" s="307"/>
      <c r="K201" s="310"/>
      <c r="L201" s="306"/>
      <c r="M201" s="306"/>
      <c r="N201" s="307"/>
      <c r="O201" s="308"/>
      <c r="P201" s="306"/>
      <c r="Q201" s="306"/>
      <c r="R201" s="307"/>
      <c r="S201" s="310"/>
      <c r="T201" s="306">
        <v>8</v>
      </c>
      <c r="U201" s="306"/>
      <c r="V201" s="307">
        <v>3</v>
      </c>
      <c r="W201" s="310" t="s">
        <v>238</v>
      </c>
      <c r="X201" s="306">
        <v>8</v>
      </c>
      <c r="Y201" s="306"/>
      <c r="Z201" s="307">
        <v>3</v>
      </c>
      <c r="AA201" s="310" t="s">
        <v>238</v>
      </c>
      <c r="AB201" s="311"/>
      <c r="AC201" s="306"/>
      <c r="AD201" s="312"/>
      <c r="AE201" s="313"/>
      <c r="AF201" s="314" t="s">
        <v>475</v>
      </c>
      <c r="AG201" s="314" t="s">
        <v>518</v>
      </c>
    </row>
    <row r="202" spans="1:33" s="62" customFormat="1" ht="38.25" customHeight="1" x14ac:dyDescent="0.2">
      <c r="A202" s="303" t="s">
        <v>227</v>
      </c>
      <c r="B202" s="315" t="s">
        <v>23</v>
      </c>
      <c r="C202" s="316" t="s">
        <v>686</v>
      </c>
      <c r="D202" s="317"/>
      <c r="E202" s="317"/>
      <c r="F202" s="318"/>
      <c r="G202" s="319"/>
      <c r="H202" s="320"/>
      <c r="I202" s="317"/>
      <c r="J202" s="318"/>
      <c r="K202" s="321"/>
      <c r="L202" s="317"/>
      <c r="M202" s="317"/>
      <c r="N202" s="318"/>
      <c r="O202" s="319"/>
      <c r="P202" s="317"/>
      <c r="Q202" s="317"/>
      <c r="R202" s="318"/>
      <c r="S202" s="321"/>
      <c r="T202" s="317"/>
      <c r="U202" s="317"/>
      <c r="V202" s="318"/>
      <c r="W202" s="321"/>
      <c r="X202" s="317">
        <v>8</v>
      </c>
      <c r="Y202" s="317"/>
      <c r="Z202" s="318">
        <v>3</v>
      </c>
      <c r="AA202" s="322" t="s">
        <v>239</v>
      </c>
      <c r="AB202" s="323"/>
      <c r="AC202" s="317"/>
      <c r="AD202" s="324"/>
      <c r="AE202" s="313"/>
      <c r="AF202" s="325" t="s">
        <v>475</v>
      </c>
      <c r="AG202" s="325" t="s">
        <v>687</v>
      </c>
    </row>
    <row r="203" spans="1:33" s="61" customFormat="1" ht="15.75" customHeight="1" x14ac:dyDescent="0.2">
      <c r="A203" s="303" t="s">
        <v>688</v>
      </c>
      <c r="B203" s="304" t="s">
        <v>23</v>
      </c>
      <c r="C203" s="305" t="s">
        <v>689</v>
      </c>
      <c r="D203" s="306"/>
      <c r="E203" s="306"/>
      <c r="F203" s="307"/>
      <c r="G203" s="308"/>
      <c r="H203" s="309"/>
      <c r="I203" s="306"/>
      <c r="J203" s="307"/>
      <c r="K203" s="310"/>
      <c r="L203" s="306"/>
      <c r="M203" s="306"/>
      <c r="N203" s="307"/>
      <c r="O203" s="308"/>
      <c r="P203" s="306">
        <v>4</v>
      </c>
      <c r="Q203" s="306">
        <v>4</v>
      </c>
      <c r="R203" s="307">
        <v>3</v>
      </c>
      <c r="S203" s="310" t="s">
        <v>176</v>
      </c>
      <c r="T203" s="306"/>
      <c r="U203" s="306"/>
      <c r="V203" s="307"/>
      <c r="W203" s="310"/>
      <c r="X203" s="306"/>
      <c r="Y203" s="306"/>
      <c r="Z203" s="307"/>
      <c r="AA203" s="310"/>
      <c r="AB203" s="311"/>
      <c r="AC203" s="306"/>
      <c r="AD203" s="312"/>
      <c r="AE203" s="313"/>
      <c r="AF203" s="314" t="s">
        <v>527</v>
      </c>
      <c r="AG203" s="314" t="s">
        <v>690</v>
      </c>
    </row>
    <row r="204" spans="1:33" s="61" customFormat="1" ht="15.75" customHeight="1" x14ac:dyDescent="0.2">
      <c r="A204" s="303" t="s">
        <v>691</v>
      </c>
      <c r="B204" s="304" t="s">
        <v>23</v>
      </c>
      <c r="C204" s="305" t="s">
        <v>692</v>
      </c>
      <c r="D204" s="306"/>
      <c r="E204" s="306"/>
      <c r="F204" s="307"/>
      <c r="G204" s="308"/>
      <c r="H204" s="309"/>
      <c r="I204" s="306"/>
      <c r="J204" s="307"/>
      <c r="K204" s="310"/>
      <c r="L204" s="306"/>
      <c r="M204" s="306"/>
      <c r="N204" s="307"/>
      <c r="O204" s="308"/>
      <c r="P204" s="306">
        <v>4</v>
      </c>
      <c r="Q204" s="306">
        <v>4</v>
      </c>
      <c r="R204" s="307">
        <v>3</v>
      </c>
      <c r="S204" s="310" t="s">
        <v>176</v>
      </c>
      <c r="T204" s="306"/>
      <c r="U204" s="306"/>
      <c r="V204" s="307"/>
      <c r="W204" s="310"/>
      <c r="X204" s="306"/>
      <c r="Y204" s="306"/>
      <c r="Z204" s="307"/>
      <c r="AA204" s="310"/>
      <c r="AB204" s="311"/>
      <c r="AC204" s="306"/>
      <c r="AD204" s="312"/>
      <c r="AE204" s="313"/>
      <c r="AF204" s="314" t="s">
        <v>527</v>
      </c>
      <c r="AG204" s="314" t="s">
        <v>690</v>
      </c>
    </row>
    <row r="205" spans="1:33" s="61" customFormat="1" ht="15.75" customHeight="1" x14ac:dyDescent="0.2">
      <c r="A205" s="303" t="s">
        <v>693</v>
      </c>
      <c r="B205" s="304" t="s">
        <v>23</v>
      </c>
      <c r="C205" s="305" t="s">
        <v>694</v>
      </c>
      <c r="D205" s="306"/>
      <c r="E205" s="306"/>
      <c r="F205" s="307"/>
      <c r="G205" s="308"/>
      <c r="H205" s="309"/>
      <c r="I205" s="306"/>
      <c r="J205" s="307"/>
      <c r="K205" s="310"/>
      <c r="L205" s="306"/>
      <c r="M205" s="306"/>
      <c r="N205" s="307"/>
      <c r="O205" s="308"/>
      <c r="P205" s="306">
        <v>8</v>
      </c>
      <c r="Q205" s="306"/>
      <c r="R205" s="307">
        <v>3</v>
      </c>
      <c r="S205" s="310" t="s">
        <v>176</v>
      </c>
      <c r="T205" s="306"/>
      <c r="U205" s="306"/>
      <c r="V205" s="307"/>
      <c r="W205" s="310"/>
      <c r="X205" s="306">
        <v>8</v>
      </c>
      <c r="Y205" s="306"/>
      <c r="Z205" s="307">
        <v>3</v>
      </c>
      <c r="AA205" s="310" t="s">
        <v>176</v>
      </c>
      <c r="AB205" s="311"/>
      <c r="AC205" s="306"/>
      <c r="AD205" s="312"/>
      <c r="AE205" s="313"/>
      <c r="AF205" s="314" t="s">
        <v>527</v>
      </c>
      <c r="AG205" s="314" t="s">
        <v>532</v>
      </c>
    </row>
    <row r="206" spans="1:33" s="61" customFormat="1" ht="15.75" customHeight="1" x14ac:dyDescent="0.2">
      <c r="A206" s="303" t="s">
        <v>783</v>
      </c>
      <c r="B206" s="304" t="s">
        <v>23</v>
      </c>
      <c r="C206" s="305" t="s">
        <v>695</v>
      </c>
      <c r="D206" s="306"/>
      <c r="E206" s="306"/>
      <c r="F206" s="307"/>
      <c r="G206" s="308"/>
      <c r="H206" s="309"/>
      <c r="I206" s="306"/>
      <c r="J206" s="307"/>
      <c r="K206" s="310"/>
      <c r="L206" s="306"/>
      <c r="M206" s="306"/>
      <c r="N206" s="307"/>
      <c r="O206" s="308"/>
      <c r="P206" s="306">
        <v>4</v>
      </c>
      <c r="Q206" s="306">
        <v>4</v>
      </c>
      <c r="R206" s="307">
        <v>3</v>
      </c>
      <c r="S206" s="310" t="s">
        <v>176</v>
      </c>
      <c r="T206" s="306"/>
      <c r="U206" s="306"/>
      <c r="V206" s="307"/>
      <c r="W206" s="310"/>
      <c r="X206" s="306"/>
      <c r="Y206" s="306"/>
      <c r="Z206" s="307"/>
      <c r="AA206" s="310"/>
      <c r="AB206" s="311"/>
      <c r="AC206" s="306"/>
      <c r="AD206" s="312"/>
      <c r="AE206" s="313"/>
      <c r="AF206" s="314" t="s">
        <v>527</v>
      </c>
      <c r="AG206" s="314" t="s">
        <v>696</v>
      </c>
    </row>
    <row r="207" spans="1:33" s="61" customFormat="1" ht="15.75" customHeight="1" x14ac:dyDescent="0.2">
      <c r="A207" s="303" t="s">
        <v>790</v>
      </c>
      <c r="B207" s="304" t="s">
        <v>23</v>
      </c>
      <c r="C207" s="305" t="s">
        <v>791</v>
      </c>
      <c r="D207" s="306"/>
      <c r="E207" s="306"/>
      <c r="F207" s="307"/>
      <c r="G207" s="308"/>
      <c r="H207" s="309"/>
      <c r="I207" s="306"/>
      <c r="J207" s="307"/>
      <c r="K207" s="310"/>
      <c r="L207" s="306"/>
      <c r="M207" s="306"/>
      <c r="N207" s="307"/>
      <c r="O207" s="308"/>
      <c r="P207" s="306">
        <v>8</v>
      </c>
      <c r="Q207" s="306"/>
      <c r="R207" s="307">
        <v>3</v>
      </c>
      <c r="S207" s="310" t="s">
        <v>176</v>
      </c>
      <c r="T207" s="306"/>
      <c r="U207" s="306"/>
      <c r="V207" s="307"/>
      <c r="W207" s="310"/>
      <c r="X207" s="306">
        <v>8</v>
      </c>
      <c r="Y207" s="306"/>
      <c r="Z207" s="307">
        <v>3</v>
      </c>
      <c r="AA207" s="310" t="s">
        <v>176</v>
      </c>
      <c r="AB207" s="311"/>
      <c r="AC207" s="306"/>
      <c r="AD207" s="312"/>
      <c r="AE207" s="313"/>
      <c r="AF207" s="314" t="s">
        <v>527</v>
      </c>
      <c r="AG207" s="314" t="s">
        <v>697</v>
      </c>
    </row>
    <row r="208" spans="1:33" s="61" customFormat="1" ht="15.75" customHeight="1" x14ac:dyDescent="0.2">
      <c r="A208" s="303" t="s">
        <v>698</v>
      </c>
      <c r="B208" s="304" t="s">
        <v>23</v>
      </c>
      <c r="C208" s="305" t="s">
        <v>699</v>
      </c>
      <c r="D208" s="306"/>
      <c r="E208" s="306"/>
      <c r="F208" s="307"/>
      <c r="G208" s="308"/>
      <c r="H208" s="309"/>
      <c r="I208" s="306"/>
      <c r="J208" s="307"/>
      <c r="K208" s="310"/>
      <c r="L208" s="306"/>
      <c r="M208" s="306"/>
      <c r="N208" s="307"/>
      <c r="O208" s="308"/>
      <c r="P208" s="306">
        <v>4</v>
      </c>
      <c r="Q208" s="306">
        <v>4</v>
      </c>
      <c r="R208" s="307">
        <v>3</v>
      </c>
      <c r="S208" s="310" t="s">
        <v>238</v>
      </c>
      <c r="T208" s="306">
        <v>4</v>
      </c>
      <c r="U208" s="306">
        <v>4</v>
      </c>
      <c r="V208" s="307">
        <v>3</v>
      </c>
      <c r="W208" s="310" t="s">
        <v>238</v>
      </c>
      <c r="X208" s="306">
        <v>4</v>
      </c>
      <c r="Y208" s="306">
        <v>4</v>
      </c>
      <c r="Z208" s="307">
        <v>3</v>
      </c>
      <c r="AA208" s="310" t="s">
        <v>238</v>
      </c>
      <c r="AB208" s="311"/>
      <c r="AC208" s="306"/>
      <c r="AD208" s="312"/>
      <c r="AE208" s="313"/>
      <c r="AF208" s="314" t="s">
        <v>700</v>
      </c>
      <c r="AG208" s="314" t="s">
        <v>498</v>
      </c>
    </row>
    <row r="209" spans="1:33" s="61" customFormat="1" ht="25.5" x14ac:dyDescent="0.2">
      <c r="A209" s="756" t="s">
        <v>701</v>
      </c>
      <c r="B209" s="757" t="s">
        <v>23</v>
      </c>
      <c r="C209" s="758" t="s">
        <v>807</v>
      </c>
      <c r="D209" s="306"/>
      <c r="E209" s="306"/>
      <c r="F209" s="307"/>
      <c r="G209" s="308"/>
      <c r="H209" s="309"/>
      <c r="I209" s="306"/>
      <c r="J209" s="307"/>
      <c r="K209" s="310"/>
      <c r="L209" s="306"/>
      <c r="M209" s="306"/>
      <c r="N209" s="307"/>
      <c r="O209" s="308"/>
      <c r="P209" s="306">
        <v>7</v>
      </c>
      <c r="Q209" s="306">
        <v>1</v>
      </c>
      <c r="R209" s="307">
        <v>3</v>
      </c>
      <c r="S209" s="310" t="s">
        <v>238</v>
      </c>
      <c r="T209" s="306">
        <v>7</v>
      </c>
      <c r="U209" s="306">
        <v>1</v>
      </c>
      <c r="V209" s="307">
        <v>3</v>
      </c>
      <c r="W209" s="310" t="s">
        <v>238</v>
      </c>
      <c r="X209" s="306">
        <v>7</v>
      </c>
      <c r="Y209" s="306">
        <v>1</v>
      </c>
      <c r="Z209" s="307">
        <v>3</v>
      </c>
      <c r="AA209" s="310" t="s">
        <v>238</v>
      </c>
      <c r="AB209" s="311"/>
      <c r="AC209" s="306"/>
      <c r="AD209" s="312"/>
      <c r="AE209" s="313"/>
      <c r="AF209" s="314" t="s">
        <v>700</v>
      </c>
      <c r="AG209" s="314" t="s">
        <v>702</v>
      </c>
    </row>
    <row r="210" spans="1:33" s="61" customFormat="1" ht="15.75" customHeight="1" x14ac:dyDescent="0.2">
      <c r="A210" s="303" t="s">
        <v>703</v>
      </c>
      <c r="B210" s="304" t="s">
        <v>23</v>
      </c>
      <c r="C210" s="305" t="s">
        <v>704</v>
      </c>
      <c r="D210" s="306"/>
      <c r="E210" s="306"/>
      <c r="F210" s="307"/>
      <c r="G210" s="308"/>
      <c r="H210" s="309"/>
      <c r="I210" s="306"/>
      <c r="J210" s="307"/>
      <c r="K210" s="310"/>
      <c r="L210" s="306"/>
      <c r="M210" s="306"/>
      <c r="N210" s="307"/>
      <c r="O210" s="308"/>
      <c r="P210" s="306"/>
      <c r="Q210" s="306"/>
      <c r="R210" s="307"/>
      <c r="S210" s="310"/>
      <c r="T210" s="306">
        <v>4</v>
      </c>
      <c r="U210" s="306">
        <v>4</v>
      </c>
      <c r="V210" s="307">
        <v>3</v>
      </c>
      <c r="W210" s="310" t="s">
        <v>238</v>
      </c>
      <c r="X210" s="306">
        <v>4</v>
      </c>
      <c r="Y210" s="306">
        <v>4</v>
      </c>
      <c r="Z210" s="307">
        <v>3</v>
      </c>
      <c r="AA210" s="310" t="s">
        <v>238</v>
      </c>
      <c r="AB210" s="311"/>
      <c r="AC210" s="306"/>
      <c r="AD210" s="312"/>
      <c r="AE210" s="313"/>
      <c r="AF210" s="314" t="s">
        <v>700</v>
      </c>
      <c r="AG210" s="314" t="s">
        <v>808</v>
      </c>
    </row>
    <row r="211" spans="1:33" s="61" customFormat="1" ht="15.75" customHeight="1" x14ac:dyDescent="0.2">
      <c r="A211" s="303" t="s">
        <v>204</v>
      </c>
      <c r="B211" s="304" t="s">
        <v>23</v>
      </c>
      <c r="C211" s="305" t="s">
        <v>705</v>
      </c>
      <c r="D211" s="306"/>
      <c r="E211" s="306"/>
      <c r="F211" s="307"/>
      <c r="G211" s="308"/>
      <c r="H211" s="309"/>
      <c r="I211" s="306"/>
      <c r="J211" s="307"/>
      <c r="K211" s="310"/>
      <c r="L211" s="306"/>
      <c r="M211" s="306"/>
      <c r="N211" s="307"/>
      <c r="O211" s="308"/>
      <c r="P211" s="306"/>
      <c r="Q211" s="306"/>
      <c r="R211" s="307"/>
      <c r="S211" s="310"/>
      <c r="T211" s="306"/>
      <c r="U211" s="306"/>
      <c r="V211" s="307"/>
      <c r="W211" s="310"/>
      <c r="X211" s="306">
        <v>4</v>
      </c>
      <c r="Y211" s="306">
        <v>4</v>
      </c>
      <c r="Z211" s="307">
        <v>3</v>
      </c>
      <c r="AA211" s="310" t="s">
        <v>238</v>
      </c>
      <c r="AB211" s="311"/>
      <c r="AC211" s="306"/>
      <c r="AD211" s="312"/>
      <c r="AE211" s="313"/>
      <c r="AF211" s="314" t="s">
        <v>466</v>
      </c>
      <c r="AG211" s="314" t="s">
        <v>706</v>
      </c>
    </row>
    <row r="212" spans="1:33" s="61" customFormat="1" ht="15.75" customHeight="1" x14ac:dyDescent="0.2">
      <c r="A212" s="303" t="s">
        <v>133</v>
      </c>
      <c r="B212" s="304" t="s">
        <v>23</v>
      </c>
      <c r="C212" s="305" t="s">
        <v>707</v>
      </c>
      <c r="D212" s="306"/>
      <c r="E212" s="306"/>
      <c r="F212" s="307"/>
      <c r="G212" s="308"/>
      <c r="H212" s="309"/>
      <c r="I212" s="306"/>
      <c r="J212" s="307"/>
      <c r="K212" s="310"/>
      <c r="L212" s="306"/>
      <c r="M212" s="306"/>
      <c r="N212" s="307"/>
      <c r="O212" s="308"/>
      <c r="P212" s="306"/>
      <c r="Q212" s="306"/>
      <c r="R212" s="307"/>
      <c r="S212" s="310"/>
      <c r="T212" s="306">
        <v>4</v>
      </c>
      <c r="U212" s="306">
        <v>4</v>
      </c>
      <c r="V212" s="307">
        <v>3</v>
      </c>
      <c r="W212" s="310" t="s">
        <v>238</v>
      </c>
      <c r="X212" s="306"/>
      <c r="Y212" s="306"/>
      <c r="Z212" s="307"/>
      <c r="AA212" s="310"/>
      <c r="AB212" s="311"/>
      <c r="AC212" s="306"/>
      <c r="AD212" s="312"/>
      <c r="AE212" s="313"/>
      <c r="AF212" s="314" t="s">
        <v>466</v>
      </c>
      <c r="AG212" s="314" t="s">
        <v>708</v>
      </c>
    </row>
    <row r="213" spans="1:33" s="61" customFormat="1" ht="15.75" customHeight="1" x14ac:dyDescent="0.2">
      <c r="A213" s="303" t="s">
        <v>135</v>
      </c>
      <c r="B213" s="304" t="s">
        <v>23</v>
      </c>
      <c r="C213" s="305" t="s">
        <v>709</v>
      </c>
      <c r="D213" s="306"/>
      <c r="E213" s="306"/>
      <c r="F213" s="307"/>
      <c r="G213" s="308"/>
      <c r="H213" s="309"/>
      <c r="I213" s="306"/>
      <c r="J213" s="307"/>
      <c r="K213" s="310"/>
      <c r="L213" s="306"/>
      <c r="M213" s="306"/>
      <c r="N213" s="307"/>
      <c r="O213" s="308"/>
      <c r="P213" s="306">
        <v>4</v>
      </c>
      <c r="Q213" s="306">
        <v>4</v>
      </c>
      <c r="R213" s="307">
        <v>3</v>
      </c>
      <c r="S213" s="310" t="s">
        <v>238</v>
      </c>
      <c r="T213" s="306">
        <v>4</v>
      </c>
      <c r="U213" s="306">
        <v>4</v>
      </c>
      <c r="V213" s="307">
        <v>3</v>
      </c>
      <c r="W213" s="310" t="s">
        <v>238</v>
      </c>
      <c r="X213" s="306">
        <v>4</v>
      </c>
      <c r="Y213" s="306">
        <v>4</v>
      </c>
      <c r="Z213" s="307">
        <v>3</v>
      </c>
      <c r="AA213" s="310" t="s">
        <v>238</v>
      </c>
      <c r="AB213" s="311"/>
      <c r="AC213" s="306"/>
      <c r="AD213" s="312"/>
      <c r="AE213" s="313"/>
      <c r="AF213" s="314" t="s">
        <v>466</v>
      </c>
      <c r="AG213" s="314" t="s">
        <v>710</v>
      </c>
    </row>
    <row r="214" spans="1:33" s="61" customFormat="1" ht="15.75" customHeight="1" x14ac:dyDescent="0.2">
      <c r="A214" s="303" t="s">
        <v>183</v>
      </c>
      <c r="B214" s="304" t="s">
        <v>23</v>
      </c>
      <c r="C214" s="305" t="s">
        <v>711</v>
      </c>
      <c r="D214" s="306"/>
      <c r="E214" s="306"/>
      <c r="F214" s="307"/>
      <c r="G214" s="308"/>
      <c r="H214" s="309"/>
      <c r="I214" s="306"/>
      <c r="J214" s="307"/>
      <c r="K214" s="310"/>
      <c r="L214" s="306"/>
      <c r="M214" s="306"/>
      <c r="N214" s="307"/>
      <c r="O214" s="308"/>
      <c r="P214" s="306">
        <v>4</v>
      </c>
      <c r="Q214" s="306">
        <v>4</v>
      </c>
      <c r="R214" s="307">
        <v>3</v>
      </c>
      <c r="S214" s="310" t="s">
        <v>238</v>
      </c>
      <c r="T214" s="306">
        <v>4</v>
      </c>
      <c r="U214" s="306">
        <v>4</v>
      </c>
      <c r="V214" s="307">
        <v>3</v>
      </c>
      <c r="W214" s="310" t="s">
        <v>238</v>
      </c>
      <c r="X214" s="306">
        <v>4</v>
      </c>
      <c r="Y214" s="306">
        <v>4</v>
      </c>
      <c r="Z214" s="307">
        <v>3</v>
      </c>
      <c r="AA214" s="310" t="s">
        <v>238</v>
      </c>
      <c r="AB214" s="311"/>
      <c r="AC214" s="306"/>
      <c r="AD214" s="312"/>
      <c r="AE214" s="313"/>
      <c r="AF214" s="314" t="s">
        <v>466</v>
      </c>
      <c r="AG214" s="314" t="s">
        <v>502</v>
      </c>
    </row>
    <row r="215" spans="1:33" s="61" customFormat="1" ht="15.75" customHeight="1" x14ac:dyDescent="0.2">
      <c r="A215" s="303" t="s">
        <v>205</v>
      </c>
      <c r="B215" s="304" t="s">
        <v>23</v>
      </c>
      <c r="C215" s="305" t="s">
        <v>712</v>
      </c>
      <c r="D215" s="306"/>
      <c r="E215" s="306"/>
      <c r="F215" s="307"/>
      <c r="G215" s="308"/>
      <c r="H215" s="309"/>
      <c r="I215" s="306"/>
      <c r="J215" s="307"/>
      <c r="K215" s="310"/>
      <c r="L215" s="306"/>
      <c r="M215" s="306"/>
      <c r="N215" s="307"/>
      <c r="O215" s="308"/>
      <c r="P215" s="306">
        <v>4</v>
      </c>
      <c r="Q215" s="306">
        <v>4</v>
      </c>
      <c r="R215" s="307">
        <v>3</v>
      </c>
      <c r="S215" s="310" t="s">
        <v>238</v>
      </c>
      <c r="T215" s="306">
        <v>4</v>
      </c>
      <c r="U215" s="306">
        <v>4</v>
      </c>
      <c r="V215" s="307">
        <v>3</v>
      </c>
      <c r="W215" s="310" t="s">
        <v>238</v>
      </c>
      <c r="X215" s="306"/>
      <c r="Y215" s="306"/>
      <c r="Z215" s="307"/>
      <c r="AA215" s="310"/>
      <c r="AB215" s="311"/>
      <c r="AC215" s="306"/>
      <c r="AD215" s="312"/>
      <c r="AE215" s="313"/>
      <c r="AF215" s="314" t="s">
        <v>466</v>
      </c>
      <c r="AG215" s="314" t="s">
        <v>502</v>
      </c>
    </row>
    <row r="216" spans="1:33" s="61" customFormat="1" ht="15.75" customHeight="1" x14ac:dyDescent="0.2">
      <c r="A216" s="303" t="s">
        <v>222</v>
      </c>
      <c r="B216" s="304" t="s">
        <v>23</v>
      </c>
      <c r="C216" s="305" t="s">
        <v>713</v>
      </c>
      <c r="D216" s="306"/>
      <c r="E216" s="306"/>
      <c r="F216" s="307"/>
      <c r="G216" s="308"/>
      <c r="H216" s="309"/>
      <c r="I216" s="306"/>
      <c r="J216" s="307"/>
      <c r="K216" s="310"/>
      <c r="L216" s="306"/>
      <c r="M216" s="306"/>
      <c r="N216" s="307"/>
      <c r="O216" s="308"/>
      <c r="P216" s="306">
        <v>8</v>
      </c>
      <c r="Q216" s="306"/>
      <c r="R216" s="307">
        <v>3</v>
      </c>
      <c r="S216" s="310" t="s">
        <v>238</v>
      </c>
      <c r="T216" s="306">
        <v>8</v>
      </c>
      <c r="U216" s="306"/>
      <c r="V216" s="307">
        <v>3</v>
      </c>
      <c r="W216" s="310" t="s">
        <v>238</v>
      </c>
      <c r="X216" s="306"/>
      <c r="Y216" s="306"/>
      <c r="Z216" s="307"/>
      <c r="AA216" s="310"/>
      <c r="AB216" s="311"/>
      <c r="AC216" s="306"/>
      <c r="AD216" s="312"/>
      <c r="AE216" s="313"/>
      <c r="AF216" s="314" t="s">
        <v>794</v>
      </c>
      <c r="AG216" s="314" t="s">
        <v>714</v>
      </c>
    </row>
    <row r="217" spans="1:33" s="61" customFormat="1" ht="15.75" customHeight="1" x14ac:dyDescent="0.2">
      <c r="A217" s="303" t="s">
        <v>220</v>
      </c>
      <c r="B217" s="304" t="s">
        <v>23</v>
      </c>
      <c r="C217" s="305" t="s">
        <v>221</v>
      </c>
      <c r="D217" s="306"/>
      <c r="E217" s="306"/>
      <c r="F217" s="307"/>
      <c r="G217" s="308"/>
      <c r="H217" s="309"/>
      <c r="I217" s="306"/>
      <c r="J217" s="307"/>
      <c r="K217" s="310"/>
      <c r="L217" s="306"/>
      <c r="M217" s="306"/>
      <c r="N217" s="307"/>
      <c r="O217" s="308"/>
      <c r="P217" s="306">
        <v>8</v>
      </c>
      <c r="Q217" s="306"/>
      <c r="R217" s="307">
        <v>3</v>
      </c>
      <c r="S217" s="310" t="s">
        <v>238</v>
      </c>
      <c r="T217" s="306">
        <v>8</v>
      </c>
      <c r="U217" s="306"/>
      <c r="V217" s="307">
        <v>3</v>
      </c>
      <c r="W217" s="310" t="s">
        <v>238</v>
      </c>
      <c r="X217" s="306"/>
      <c r="Y217" s="306"/>
      <c r="Z217" s="307"/>
      <c r="AA217" s="310"/>
      <c r="AB217" s="311"/>
      <c r="AC217" s="306"/>
      <c r="AD217" s="312"/>
      <c r="AE217" s="313"/>
      <c r="AF217" s="314" t="s">
        <v>794</v>
      </c>
      <c r="AG217" s="314" t="s">
        <v>714</v>
      </c>
    </row>
    <row r="218" spans="1:33" s="61" customFormat="1" ht="15.75" customHeight="1" x14ac:dyDescent="0.2">
      <c r="A218" s="303" t="s">
        <v>715</v>
      </c>
      <c r="B218" s="304" t="s">
        <v>23</v>
      </c>
      <c r="C218" s="305" t="s">
        <v>716</v>
      </c>
      <c r="D218" s="306"/>
      <c r="E218" s="306"/>
      <c r="F218" s="307"/>
      <c r="G218" s="308"/>
      <c r="H218" s="309"/>
      <c r="I218" s="306"/>
      <c r="J218" s="307"/>
      <c r="K218" s="310"/>
      <c r="L218" s="306"/>
      <c r="M218" s="306"/>
      <c r="N218" s="307"/>
      <c r="O218" s="308"/>
      <c r="P218" s="306"/>
      <c r="Q218" s="306">
        <v>8</v>
      </c>
      <c r="R218" s="307">
        <v>3</v>
      </c>
      <c r="S218" s="310" t="s">
        <v>238</v>
      </c>
      <c r="T218" s="306"/>
      <c r="U218" s="306">
        <v>8</v>
      </c>
      <c r="V218" s="307">
        <v>3</v>
      </c>
      <c r="W218" s="310" t="s">
        <v>238</v>
      </c>
      <c r="X218" s="306"/>
      <c r="Y218" s="306"/>
      <c r="Z218" s="307"/>
      <c r="AA218" s="310"/>
      <c r="AB218" s="311"/>
      <c r="AC218" s="306"/>
      <c r="AD218" s="312"/>
      <c r="AE218" s="313"/>
      <c r="AF218" s="314" t="s">
        <v>794</v>
      </c>
      <c r="AG218" s="314" t="s">
        <v>717</v>
      </c>
    </row>
    <row r="219" spans="1:33" s="61" customFormat="1" ht="15.75" customHeight="1" x14ac:dyDescent="0.2">
      <c r="A219" s="303" t="s">
        <v>718</v>
      </c>
      <c r="B219" s="304" t="s">
        <v>23</v>
      </c>
      <c r="C219" s="305" t="s">
        <v>719</v>
      </c>
      <c r="D219" s="306"/>
      <c r="E219" s="306"/>
      <c r="F219" s="307"/>
      <c r="G219" s="308"/>
      <c r="H219" s="309"/>
      <c r="I219" s="306"/>
      <c r="J219" s="307"/>
      <c r="K219" s="310"/>
      <c r="L219" s="306"/>
      <c r="M219" s="306"/>
      <c r="N219" s="307"/>
      <c r="O219" s="308"/>
      <c r="P219" s="306"/>
      <c r="Q219" s="306">
        <v>8</v>
      </c>
      <c r="R219" s="307">
        <v>3</v>
      </c>
      <c r="S219" s="310" t="s">
        <v>238</v>
      </c>
      <c r="T219" s="306"/>
      <c r="U219" s="306">
        <v>8</v>
      </c>
      <c r="V219" s="307">
        <v>3</v>
      </c>
      <c r="W219" s="310" t="s">
        <v>238</v>
      </c>
      <c r="X219" s="306"/>
      <c r="Y219" s="306"/>
      <c r="Z219" s="307"/>
      <c r="AA219" s="310"/>
      <c r="AB219" s="311"/>
      <c r="AC219" s="306"/>
      <c r="AD219" s="312"/>
      <c r="AE219" s="313"/>
      <c r="AF219" s="314" t="s">
        <v>794</v>
      </c>
      <c r="AG219" s="314" t="s">
        <v>717</v>
      </c>
    </row>
    <row r="220" spans="1:33" s="61" customFormat="1" ht="15.75" customHeight="1" x14ac:dyDescent="0.2">
      <c r="A220" s="303" t="s">
        <v>329</v>
      </c>
      <c r="B220" s="304" t="s">
        <v>23</v>
      </c>
      <c r="C220" s="305" t="s">
        <v>720</v>
      </c>
      <c r="D220" s="306"/>
      <c r="E220" s="306"/>
      <c r="F220" s="307"/>
      <c r="G220" s="308"/>
      <c r="H220" s="309"/>
      <c r="I220" s="306"/>
      <c r="J220" s="307"/>
      <c r="K220" s="310"/>
      <c r="L220" s="306"/>
      <c r="M220" s="306"/>
      <c r="N220" s="307"/>
      <c r="O220" s="308"/>
      <c r="P220" s="306"/>
      <c r="Q220" s="306"/>
      <c r="R220" s="307"/>
      <c r="S220" s="310"/>
      <c r="T220" s="306"/>
      <c r="U220" s="306"/>
      <c r="V220" s="307"/>
      <c r="W220" s="310"/>
      <c r="X220" s="306">
        <v>4</v>
      </c>
      <c r="Y220" s="306">
        <v>4</v>
      </c>
      <c r="Z220" s="307">
        <v>3</v>
      </c>
      <c r="AA220" s="310" t="s">
        <v>176</v>
      </c>
      <c r="AB220" s="311"/>
      <c r="AC220" s="306"/>
      <c r="AD220" s="312"/>
      <c r="AE220" s="313"/>
      <c r="AF220" s="314" t="s">
        <v>721</v>
      </c>
      <c r="AG220" s="314" t="s">
        <v>722</v>
      </c>
    </row>
    <row r="221" spans="1:33" s="61" customFormat="1" ht="15.75" customHeight="1" x14ac:dyDescent="0.2">
      <c r="A221" s="303" t="s">
        <v>321</v>
      </c>
      <c r="B221" s="304" t="s">
        <v>23</v>
      </c>
      <c r="C221" s="305" t="s">
        <v>784</v>
      </c>
      <c r="D221" s="306"/>
      <c r="E221" s="306"/>
      <c r="F221" s="307"/>
      <c r="G221" s="308"/>
      <c r="H221" s="309"/>
      <c r="I221" s="306"/>
      <c r="J221" s="307"/>
      <c r="K221" s="310"/>
      <c r="L221" s="306"/>
      <c r="M221" s="306"/>
      <c r="N221" s="307"/>
      <c r="O221" s="308"/>
      <c r="P221" s="306"/>
      <c r="Q221" s="306"/>
      <c r="R221" s="307"/>
      <c r="S221" s="310"/>
      <c r="T221" s="306">
        <v>2</v>
      </c>
      <c r="U221" s="306">
        <v>6</v>
      </c>
      <c r="V221" s="307">
        <v>3</v>
      </c>
      <c r="W221" s="310" t="s">
        <v>239</v>
      </c>
      <c r="X221" s="306">
        <v>2</v>
      </c>
      <c r="Y221" s="306">
        <v>6</v>
      </c>
      <c r="Z221" s="307">
        <v>3</v>
      </c>
      <c r="AA221" s="310" t="s">
        <v>239</v>
      </c>
      <c r="AB221" s="311"/>
      <c r="AC221" s="306"/>
      <c r="AD221" s="312"/>
      <c r="AE221" s="313"/>
      <c r="AF221" s="314" t="s">
        <v>723</v>
      </c>
      <c r="AG221" s="314" t="s">
        <v>724</v>
      </c>
    </row>
    <row r="222" spans="1:33" s="61" customFormat="1" ht="15.75" customHeight="1" x14ac:dyDescent="0.2">
      <c r="A222" s="303" t="s">
        <v>323</v>
      </c>
      <c r="B222" s="304" t="s">
        <v>23</v>
      </c>
      <c r="C222" s="305" t="s">
        <v>725</v>
      </c>
      <c r="D222" s="306"/>
      <c r="E222" s="306"/>
      <c r="F222" s="307"/>
      <c r="G222" s="308"/>
      <c r="H222" s="309"/>
      <c r="I222" s="306"/>
      <c r="J222" s="307"/>
      <c r="K222" s="310"/>
      <c r="L222" s="306"/>
      <c r="M222" s="306"/>
      <c r="N222" s="307"/>
      <c r="O222" s="308"/>
      <c r="P222" s="306"/>
      <c r="Q222" s="306"/>
      <c r="R222" s="307"/>
      <c r="S222" s="310"/>
      <c r="T222" s="306">
        <v>2</v>
      </c>
      <c r="U222" s="306">
        <v>6</v>
      </c>
      <c r="V222" s="307">
        <v>3</v>
      </c>
      <c r="W222" s="310" t="s">
        <v>239</v>
      </c>
      <c r="X222" s="306">
        <v>2</v>
      </c>
      <c r="Y222" s="306">
        <v>6</v>
      </c>
      <c r="Z222" s="307">
        <v>3</v>
      </c>
      <c r="AA222" s="310" t="s">
        <v>239</v>
      </c>
      <c r="AB222" s="311"/>
      <c r="AC222" s="306"/>
      <c r="AD222" s="312"/>
      <c r="AE222" s="313"/>
      <c r="AF222" s="314" t="s">
        <v>723</v>
      </c>
      <c r="AG222" s="314" t="s">
        <v>724</v>
      </c>
    </row>
    <row r="223" spans="1:33" s="61" customFormat="1" ht="15.75" customHeight="1" x14ac:dyDescent="0.2">
      <c r="A223" s="303" t="s">
        <v>726</v>
      </c>
      <c r="B223" s="304" t="s">
        <v>23</v>
      </c>
      <c r="C223" s="305" t="s">
        <v>727</v>
      </c>
      <c r="D223" s="306"/>
      <c r="E223" s="306"/>
      <c r="F223" s="307"/>
      <c r="G223" s="308"/>
      <c r="H223" s="309"/>
      <c r="I223" s="306"/>
      <c r="J223" s="307"/>
      <c r="K223" s="310"/>
      <c r="L223" s="306"/>
      <c r="M223" s="306"/>
      <c r="N223" s="307"/>
      <c r="O223" s="308"/>
      <c r="P223" s="306"/>
      <c r="Q223" s="306"/>
      <c r="R223" s="307"/>
      <c r="S223" s="310"/>
      <c r="T223" s="306">
        <v>4</v>
      </c>
      <c r="U223" s="306">
        <v>4</v>
      </c>
      <c r="V223" s="307">
        <v>3</v>
      </c>
      <c r="W223" s="310" t="s">
        <v>238</v>
      </c>
      <c r="X223" s="306"/>
      <c r="Y223" s="306"/>
      <c r="Z223" s="307"/>
      <c r="AA223" s="310"/>
      <c r="AB223" s="311"/>
      <c r="AC223" s="306"/>
      <c r="AD223" s="312"/>
      <c r="AE223" s="313"/>
      <c r="AF223" s="314" t="s">
        <v>728</v>
      </c>
      <c r="AG223" s="314" t="s">
        <v>729</v>
      </c>
    </row>
    <row r="224" spans="1:33" s="62" customFormat="1" ht="38.25" customHeight="1" x14ac:dyDescent="0.2">
      <c r="A224" s="303" t="s">
        <v>730</v>
      </c>
      <c r="B224" s="315" t="s">
        <v>23</v>
      </c>
      <c r="C224" s="316" t="s">
        <v>785</v>
      </c>
      <c r="D224" s="317"/>
      <c r="E224" s="317"/>
      <c r="F224" s="318"/>
      <c r="G224" s="319"/>
      <c r="H224" s="320"/>
      <c r="I224" s="317"/>
      <c r="J224" s="318"/>
      <c r="K224" s="321"/>
      <c r="L224" s="317"/>
      <c r="M224" s="317"/>
      <c r="N224" s="318"/>
      <c r="O224" s="319"/>
      <c r="P224" s="317">
        <v>4</v>
      </c>
      <c r="Q224" s="317">
        <v>4</v>
      </c>
      <c r="R224" s="318">
        <v>3</v>
      </c>
      <c r="S224" s="321" t="s">
        <v>176</v>
      </c>
      <c r="T224" s="317"/>
      <c r="U224" s="317"/>
      <c r="V224" s="318"/>
      <c r="W224" s="321"/>
      <c r="X224" s="317">
        <v>4</v>
      </c>
      <c r="Y224" s="317">
        <v>4</v>
      </c>
      <c r="Z224" s="318">
        <v>3</v>
      </c>
      <c r="AA224" s="321" t="s">
        <v>176</v>
      </c>
      <c r="AB224" s="323"/>
      <c r="AC224" s="317"/>
      <c r="AD224" s="324"/>
      <c r="AE224" s="313"/>
      <c r="AF224" s="325" t="s">
        <v>728</v>
      </c>
      <c r="AG224" s="325" t="s">
        <v>731</v>
      </c>
    </row>
    <row r="225" spans="1:33" s="62" customFormat="1" ht="36" customHeight="1" x14ac:dyDescent="0.2">
      <c r="A225" s="303" t="s">
        <v>732</v>
      </c>
      <c r="B225" s="315" t="s">
        <v>23</v>
      </c>
      <c r="C225" s="316" t="s">
        <v>733</v>
      </c>
      <c r="D225" s="317"/>
      <c r="E225" s="317"/>
      <c r="F225" s="318"/>
      <c r="G225" s="319"/>
      <c r="H225" s="320"/>
      <c r="I225" s="317"/>
      <c r="J225" s="318"/>
      <c r="K225" s="321"/>
      <c r="L225" s="317"/>
      <c r="M225" s="317"/>
      <c r="N225" s="318"/>
      <c r="O225" s="319"/>
      <c r="P225" s="317">
        <v>8</v>
      </c>
      <c r="Q225" s="317"/>
      <c r="R225" s="318">
        <v>3</v>
      </c>
      <c r="S225" s="321" t="s">
        <v>176</v>
      </c>
      <c r="T225" s="317">
        <v>8</v>
      </c>
      <c r="U225" s="317"/>
      <c r="V225" s="318">
        <v>3</v>
      </c>
      <c r="W225" s="321" t="s">
        <v>176</v>
      </c>
      <c r="X225" s="317">
        <v>8</v>
      </c>
      <c r="Y225" s="317"/>
      <c r="Z225" s="318">
        <v>3</v>
      </c>
      <c r="AA225" s="321" t="s">
        <v>176</v>
      </c>
      <c r="AB225" s="323"/>
      <c r="AC225" s="317"/>
      <c r="AD225" s="324"/>
      <c r="AE225" s="313"/>
      <c r="AF225" s="325" t="s">
        <v>794</v>
      </c>
      <c r="AG225" s="325" t="s">
        <v>734</v>
      </c>
    </row>
    <row r="226" spans="1:33" s="61" customFormat="1" ht="15.75" customHeight="1" x14ac:dyDescent="0.2">
      <c r="A226" s="303" t="s">
        <v>735</v>
      </c>
      <c r="B226" s="304" t="s">
        <v>23</v>
      </c>
      <c r="C226" s="305" t="s">
        <v>736</v>
      </c>
      <c r="D226" s="306"/>
      <c r="E226" s="306"/>
      <c r="F226" s="307"/>
      <c r="G226" s="308"/>
      <c r="H226" s="309"/>
      <c r="I226" s="306"/>
      <c r="J226" s="307"/>
      <c r="K226" s="310"/>
      <c r="L226" s="306"/>
      <c r="M226" s="306"/>
      <c r="N226" s="307"/>
      <c r="O226" s="308"/>
      <c r="P226" s="306">
        <v>8</v>
      </c>
      <c r="Q226" s="306"/>
      <c r="R226" s="307">
        <v>3</v>
      </c>
      <c r="S226" s="310" t="s">
        <v>238</v>
      </c>
      <c r="T226" s="306">
        <v>8</v>
      </c>
      <c r="U226" s="306"/>
      <c r="V226" s="307">
        <v>3</v>
      </c>
      <c r="W226" s="310" t="s">
        <v>238</v>
      </c>
      <c r="X226" s="306">
        <v>8</v>
      </c>
      <c r="Y226" s="306"/>
      <c r="Z226" s="307">
        <v>3</v>
      </c>
      <c r="AA226" s="310" t="s">
        <v>238</v>
      </c>
      <c r="AB226" s="311"/>
      <c r="AC226" s="306"/>
      <c r="AD226" s="312"/>
      <c r="AE226" s="313"/>
      <c r="AF226" s="325" t="s">
        <v>794</v>
      </c>
      <c r="AG226" s="314" t="s">
        <v>737</v>
      </c>
    </row>
    <row r="227" spans="1:33" s="61" customFormat="1" ht="15.75" customHeight="1" x14ac:dyDescent="0.2">
      <c r="A227" s="303" t="s">
        <v>738</v>
      </c>
      <c r="B227" s="304" t="s">
        <v>23</v>
      </c>
      <c r="C227" s="305" t="s">
        <v>739</v>
      </c>
      <c r="D227" s="306"/>
      <c r="E227" s="306"/>
      <c r="F227" s="307"/>
      <c r="G227" s="308"/>
      <c r="H227" s="309"/>
      <c r="I227" s="306"/>
      <c r="J227" s="307"/>
      <c r="K227" s="310"/>
      <c r="L227" s="306"/>
      <c r="M227" s="306"/>
      <c r="N227" s="307"/>
      <c r="O227" s="308"/>
      <c r="P227" s="306">
        <v>8</v>
      </c>
      <c r="Q227" s="306"/>
      <c r="R227" s="307">
        <v>3</v>
      </c>
      <c r="S227" s="310" t="s">
        <v>1</v>
      </c>
      <c r="T227" s="306">
        <v>8</v>
      </c>
      <c r="U227" s="306"/>
      <c r="V227" s="307">
        <v>3</v>
      </c>
      <c r="W227" s="310" t="s">
        <v>1</v>
      </c>
      <c r="X227" s="306">
        <v>8</v>
      </c>
      <c r="Y227" s="306"/>
      <c r="Z227" s="307">
        <v>3</v>
      </c>
      <c r="AA227" s="310" t="s">
        <v>1</v>
      </c>
      <c r="AB227" s="311"/>
      <c r="AC227" s="306"/>
      <c r="AD227" s="312"/>
      <c r="AE227" s="313"/>
      <c r="AF227" s="325" t="s">
        <v>475</v>
      </c>
      <c r="AG227" s="314" t="s">
        <v>740</v>
      </c>
    </row>
    <row r="228" spans="1:33" s="61" customFormat="1" ht="15.75" customHeight="1" x14ac:dyDescent="0.2">
      <c r="A228" s="760" t="s">
        <v>809</v>
      </c>
      <c r="B228" s="759" t="s">
        <v>23</v>
      </c>
      <c r="C228" s="761" t="s">
        <v>810</v>
      </c>
      <c r="D228" s="306"/>
      <c r="E228" s="306"/>
      <c r="F228" s="307"/>
      <c r="G228" s="308"/>
      <c r="H228" s="309"/>
      <c r="I228" s="306"/>
      <c r="J228" s="307"/>
      <c r="K228" s="310"/>
      <c r="L228" s="306"/>
      <c r="M228" s="306"/>
      <c r="N228" s="307"/>
      <c r="O228" s="308"/>
      <c r="P228" s="306"/>
      <c r="Q228" s="306"/>
      <c r="R228" s="307"/>
      <c r="S228" s="310"/>
      <c r="T228" s="306"/>
      <c r="U228" s="306">
        <v>8</v>
      </c>
      <c r="V228" s="307">
        <v>3</v>
      </c>
      <c r="W228" s="310" t="s">
        <v>239</v>
      </c>
      <c r="X228" s="306"/>
      <c r="Y228" s="306">
        <v>8</v>
      </c>
      <c r="Z228" s="307">
        <v>3</v>
      </c>
      <c r="AA228" s="310" t="s">
        <v>239</v>
      </c>
      <c r="AB228" s="311"/>
      <c r="AC228" s="306"/>
      <c r="AD228" s="312"/>
      <c r="AE228" s="313"/>
      <c r="AF228" s="762" t="s">
        <v>811</v>
      </c>
      <c r="AG228" s="763" t="s">
        <v>812</v>
      </c>
    </row>
    <row r="229" spans="1:33" s="61" customFormat="1" ht="15.75" customHeight="1" x14ac:dyDescent="0.2">
      <c r="A229" s="303" t="s">
        <v>741</v>
      </c>
      <c r="B229" s="304" t="s">
        <v>23</v>
      </c>
      <c r="C229" s="305" t="s">
        <v>742</v>
      </c>
      <c r="D229" s="306"/>
      <c r="E229" s="306"/>
      <c r="F229" s="307"/>
      <c r="G229" s="308"/>
      <c r="H229" s="309"/>
      <c r="I229" s="306"/>
      <c r="J229" s="307"/>
      <c r="K229" s="310"/>
      <c r="L229" s="306"/>
      <c r="M229" s="306"/>
      <c r="N229" s="307"/>
      <c r="O229" s="308"/>
      <c r="P229" s="306">
        <v>4</v>
      </c>
      <c r="Q229" s="306">
        <v>4</v>
      </c>
      <c r="R229" s="307">
        <v>3</v>
      </c>
      <c r="S229" s="310" t="s">
        <v>176</v>
      </c>
      <c r="T229" s="306">
        <v>4</v>
      </c>
      <c r="U229" s="306">
        <v>4</v>
      </c>
      <c r="V229" s="307">
        <v>3</v>
      </c>
      <c r="W229" s="310" t="s">
        <v>176</v>
      </c>
      <c r="X229" s="306">
        <v>4</v>
      </c>
      <c r="Y229" s="306">
        <v>4</v>
      </c>
      <c r="Z229" s="307">
        <v>3</v>
      </c>
      <c r="AA229" s="310" t="s">
        <v>176</v>
      </c>
      <c r="AB229" s="311"/>
      <c r="AC229" s="306"/>
      <c r="AD229" s="312"/>
      <c r="AE229" s="313"/>
      <c r="AF229" s="326" t="s">
        <v>483</v>
      </c>
      <c r="AG229" s="326" t="s">
        <v>533</v>
      </c>
    </row>
    <row r="230" spans="1:33" s="61" customFormat="1" ht="15.75" customHeight="1" x14ac:dyDescent="0.2">
      <c r="A230" s="303" t="s">
        <v>743</v>
      </c>
      <c r="B230" s="304" t="s">
        <v>23</v>
      </c>
      <c r="C230" s="305" t="s">
        <v>744</v>
      </c>
      <c r="D230" s="306"/>
      <c r="E230" s="306"/>
      <c r="F230" s="307"/>
      <c r="G230" s="308"/>
      <c r="H230" s="309"/>
      <c r="I230" s="306"/>
      <c r="J230" s="307"/>
      <c r="K230" s="310"/>
      <c r="L230" s="306"/>
      <c r="M230" s="306"/>
      <c r="N230" s="307"/>
      <c r="O230" s="308"/>
      <c r="P230" s="306"/>
      <c r="Q230" s="306"/>
      <c r="R230" s="307"/>
      <c r="S230" s="310"/>
      <c r="T230" s="306">
        <v>2</v>
      </c>
      <c r="U230" s="306">
        <v>6</v>
      </c>
      <c r="V230" s="307">
        <v>3</v>
      </c>
      <c r="W230" s="310" t="s">
        <v>176</v>
      </c>
      <c r="X230" s="306">
        <v>2</v>
      </c>
      <c r="Y230" s="306">
        <v>6</v>
      </c>
      <c r="Z230" s="307">
        <v>3</v>
      </c>
      <c r="AA230" s="310" t="s">
        <v>176</v>
      </c>
      <c r="AB230" s="311"/>
      <c r="AC230" s="306"/>
      <c r="AD230" s="312"/>
      <c r="AE230" s="313"/>
      <c r="AF230" s="314" t="s">
        <v>464</v>
      </c>
      <c r="AG230" s="314" t="s">
        <v>611</v>
      </c>
    </row>
    <row r="231" spans="1:33" s="61" customFormat="1" ht="15.75" customHeight="1" x14ac:dyDescent="0.2">
      <c r="A231" s="303" t="s">
        <v>213</v>
      </c>
      <c r="B231" s="304" t="s">
        <v>23</v>
      </c>
      <c r="C231" s="305" t="s">
        <v>745</v>
      </c>
      <c r="D231" s="306"/>
      <c r="E231" s="306"/>
      <c r="F231" s="307"/>
      <c r="G231" s="308"/>
      <c r="H231" s="309"/>
      <c r="I231" s="306"/>
      <c r="J231" s="307"/>
      <c r="K231" s="310"/>
      <c r="L231" s="306"/>
      <c r="M231" s="306"/>
      <c r="N231" s="307"/>
      <c r="O231" s="308"/>
      <c r="P231" s="306">
        <v>6</v>
      </c>
      <c r="Q231" s="306">
        <v>2</v>
      </c>
      <c r="R231" s="307">
        <v>3</v>
      </c>
      <c r="S231" s="310" t="s">
        <v>176</v>
      </c>
      <c r="T231" s="306"/>
      <c r="U231" s="306"/>
      <c r="V231" s="307"/>
      <c r="W231" s="310"/>
      <c r="X231" s="306">
        <v>6</v>
      </c>
      <c r="Y231" s="306">
        <v>2</v>
      </c>
      <c r="Z231" s="307">
        <v>3</v>
      </c>
      <c r="AA231" s="310" t="s">
        <v>176</v>
      </c>
      <c r="AB231" s="311"/>
      <c r="AC231" s="306"/>
      <c r="AD231" s="312"/>
      <c r="AE231" s="313"/>
      <c r="AF231" s="314" t="s">
        <v>464</v>
      </c>
      <c r="AG231" s="314" t="s">
        <v>746</v>
      </c>
    </row>
    <row r="232" spans="1:33" s="61" customFormat="1" ht="15.75" customHeight="1" x14ac:dyDescent="0.2">
      <c r="A232" s="303" t="s">
        <v>316</v>
      </c>
      <c r="B232" s="304" t="s">
        <v>23</v>
      </c>
      <c r="C232" s="305" t="s">
        <v>747</v>
      </c>
      <c r="D232" s="306"/>
      <c r="E232" s="306"/>
      <c r="F232" s="307"/>
      <c r="G232" s="308"/>
      <c r="H232" s="309"/>
      <c r="I232" s="306"/>
      <c r="J232" s="307"/>
      <c r="K232" s="310"/>
      <c r="L232" s="306"/>
      <c r="M232" s="306"/>
      <c r="N232" s="307"/>
      <c r="O232" s="308"/>
      <c r="P232" s="306"/>
      <c r="Q232" s="306"/>
      <c r="R232" s="307"/>
      <c r="S232" s="310"/>
      <c r="T232" s="306"/>
      <c r="U232" s="306">
        <v>8</v>
      </c>
      <c r="V232" s="307">
        <v>3</v>
      </c>
      <c r="W232" s="310" t="s">
        <v>239</v>
      </c>
      <c r="X232" s="306"/>
      <c r="Y232" s="306"/>
      <c r="Z232" s="307"/>
      <c r="AA232" s="310"/>
      <c r="AB232" s="311"/>
      <c r="AC232" s="306"/>
      <c r="AD232" s="312"/>
      <c r="AE232" s="313"/>
      <c r="AF232" s="314" t="s">
        <v>461</v>
      </c>
      <c r="AG232" s="314" t="s">
        <v>462</v>
      </c>
    </row>
    <row r="233" spans="1:33" s="61" customFormat="1" ht="15.75" customHeight="1" x14ac:dyDescent="0.2">
      <c r="A233" s="303" t="s">
        <v>748</v>
      </c>
      <c r="B233" s="304" t="s">
        <v>23</v>
      </c>
      <c r="C233" s="305" t="s">
        <v>749</v>
      </c>
      <c r="D233" s="306"/>
      <c r="E233" s="306"/>
      <c r="F233" s="307"/>
      <c r="G233" s="308"/>
      <c r="H233" s="309"/>
      <c r="I233" s="306"/>
      <c r="J233" s="307"/>
      <c r="K233" s="310"/>
      <c r="L233" s="306"/>
      <c r="M233" s="306"/>
      <c r="N233" s="307"/>
      <c r="O233" s="308"/>
      <c r="P233" s="306"/>
      <c r="Q233" s="306"/>
      <c r="R233" s="307"/>
      <c r="S233" s="310"/>
      <c r="T233" s="306"/>
      <c r="U233" s="306">
        <v>8</v>
      </c>
      <c r="V233" s="307">
        <v>3</v>
      </c>
      <c r="W233" s="310" t="s">
        <v>239</v>
      </c>
      <c r="X233" s="306"/>
      <c r="Y233" s="306"/>
      <c r="Z233" s="307"/>
      <c r="AA233" s="310"/>
      <c r="AB233" s="311"/>
      <c r="AC233" s="306"/>
      <c r="AD233" s="312"/>
      <c r="AE233" s="313"/>
      <c r="AF233" s="314" t="s">
        <v>461</v>
      </c>
      <c r="AG233" s="314" t="s">
        <v>608</v>
      </c>
    </row>
    <row r="234" spans="1:33" s="61" customFormat="1" ht="15.75" customHeight="1" x14ac:dyDescent="0.2">
      <c r="A234" s="303" t="s">
        <v>207</v>
      </c>
      <c r="B234" s="304" t="s">
        <v>23</v>
      </c>
      <c r="C234" s="305" t="s">
        <v>208</v>
      </c>
      <c r="D234" s="306"/>
      <c r="E234" s="306"/>
      <c r="F234" s="307"/>
      <c r="G234" s="308"/>
      <c r="H234" s="309"/>
      <c r="I234" s="306"/>
      <c r="J234" s="307"/>
      <c r="K234" s="310"/>
      <c r="L234" s="306"/>
      <c r="M234" s="306"/>
      <c r="N234" s="307"/>
      <c r="O234" s="308"/>
      <c r="P234" s="306"/>
      <c r="Q234" s="306">
        <v>8</v>
      </c>
      <c r="R234" s="307">
        <v>3</v>
      </c>
      <c r="S234" s="310" t="s">
        <v>176</v>
      </c>
      <c r="T234" s="306"/>
      <c r="U234" s="306"/>
      <c r="V234" s="307"/>
      <c r="W234" s="310"/>
      <c r="X234" s="306"/>
      <c r="Y234" s="306">
        <v>8</v>
      </c>
      <c r="Z234" s="307">
        <v>3</v>
      </c>
      <c r="AA234" s="310" t="s">
        <v>176</v>
      </c>
      <c r="AB234" s="311"/>
      <c r="AC234" s="306"/>
      <c r="AD234" s="312"/>
      <c r="AE234" s="313"/>
      <c r="AF234" s="314" t="s">
        <v>461</v>
      </c>
      <c r="AG234" s="314" t="s">
        <v>608</v>
      </c>
    </row>
    <row r="235" spans="1:33" s="61" customFormat="1" ht="15.75" customHeight="1" x14ac:dyDescent="0.2">
      <c r="A235" s="303" t="s">
        <v>750</v>
      </c>
      <c r="B235" s="304" t="s">
        <v>23</v>
      </c>
      <c r="C235" s="305" t="s">
        <v>318</v>
      </c>
      <c r="D235" s="306"/>
      <c r="E235" s="306"/>
      <c r="F235" s="307"/>
      <c r="G235" s="308"/>
      <c r="H235" s="309"/>
      <c r="I235" s="306"/>
      <c r="J235" s="307"/>
      <c r="K235" s="310"/>
      <c r="L235" s="306"/>
      <c r="M235" s="306"/>
      <c r="N235" s="307"/>
      <c r="O235" s="308"/>
      <c r="P235" s="306"/>
      <c r="Q235" s="306">
        <v>8</v>
      </c>
      <c r="R235" s="307">
        <v>3</v>
      </c>
      <c r="S235" s="310" t="s">
        <v>239</v>
      </c>
      <c r="T235" s="306"/>
      <c r="U235" s="306"/>
      <c r="V235" s="307"/>
      <c r="W235" s="310"/>
      <c r="X235" s="306"/>
      <c r="Y235" s="306">
        <v>8</v>
      </c>
      <c r="Z235" s="307">
        <v>3</v>
      </c>
      <c r="AA235" s="310" t="s">
        <v>239</v>
      </c>
      <c r="AB235" s="311"/>
      <c r="AC235" s="306"/>
      <c r="AD235" s="312"/>
      <c r="AE235" s="313"/>
      <c r="AF235" s="314" t="s">
        <v>461</v>
      </c>
      <c r="AG235" s="314" t="s">
        <v>462</v>
      </c>
    </row>
    <row r="236" spans="1:33" s="61" customFormat="1" ht="15.75" customHeight="1" x14ac:dyDescent="0.2">
      <c r="A236" s="303" t="s">
        <v>209</v>
      </c>
      <c r="B236" s="304" t="s">
        <v>23</v>
      </c>
      <c r="C236" s="305" t="s">
        <v>210</v>
      </c>
      <c r="D236" s="306"/>
      <c r="E236" s="306"/>
      <c r="F236" s="307"/>
      <c r="G236" s="308"/>
      <c r="H236" s="309"/>
      <c r="I236" s="306"/>
      <c r="J236" s="307"/>
      <c r="K236" s="310"/>
      <c r="L236" s="306"/>
      <c r="M236" s="306"/>
      <c r="N236" s="307"/>
      <c r="O236" s="308"/>
      <c r="P236" s="306"/>
      <c r="Q236" s="306">
        <v>8</v>
      </c>
      <c r="R236" s="307">
        <v>3</v>
      </c>
      <c r="S236" s="310" t="s">
        <v>176</v>
      </c>
      <c r="T236" s="306"/>
      <c r="U236" s="306"/>
      <c r="V236" s="307"/>
      <c r="W236" s="310"/>
      <c r="X236" s="306"/>
      <c r="Y236" s="306">
        <v>8</v>
      </c>
      <c r="Z236" s="307">
        <v>3</v>
      </c>
      <c r="AA236" s="310" t="s">
        <v>176</v>
      </c>
      <c r="AB236" s="311"/>
      <c r="AC236" s="306"/>
      <c r="AD236" s="312"/>
      <c r="AE236" s="313"/>
      <c r="AF236" s="314" t="s">
        <v>461</v>
      </c>
      <c r="AG236" s="314" t="s">
        <v>608</v>
      </c>
    </row>
    <row r="237" spans="1:33" s="61" customFormat="1" ht="15.75" customHeight="1" x14ac:dyDescent="0.2">
      <c r="A237" s="303" t="s">
        <v>752</v>
      </c>
      <c r="B237" s="304" t="s">
        <v>23</v>
      </c>
      <c r="C237" s="305" t="s">
        <v>753</v>
      </c>
      <c r="D237" s="306"/>
      <c r="E237" s="306"/>
      <c r="F237" s="307"/>
      <c r="G237" s="308"/>
      <c r="H237" s="309"/>
      <c r="I237" s="306"/>
      <c r="J237" s="307"/>
      <c r="K237" s="310"/>
      <c r="L237" s="306"/>
      <c r="M237" s="306"/>
      <c r="N237" s="307"/>
      <c r="O237" s="308"/>
      <c r="P237" s="306"/>
      <c r="Q237" s="306"/>
      <c r="R237" s="307"/>
      <c r="S237" s="310"/>
      <c r="T237" s="306">
        <v>3</v>
      </c>
      <c r="U237" s="306">
        <v>5</v>
      </c>
      <c r="V237" s="307">
        <v>3</v>
      </c>
      <c r="W237" s="310" t="s">
        <v>239</v>
      </c>
      <c r="X237" s="306"/>
      <c r="Y237" s="306"/>
      <c r="Z237" s="307"/>
      <c r="AA237" s="310"/>
      <c r="AB237" s="311"/>
      <c r="AC237" s="306"/>
      <c r="AD237" s="312"/>
      <c r="AE237" s="313"/>
      <c r="AF237" s="314" t="s">
        <v>751</v>
      </c>
      <c r="AG237" s="314" t="s">
        <v>754</v>
      </c>
    </row>
    <row r="238" spans="1:33" s="61" customFormat="1" ht="15.75" customHeight="1" x14ac:dyDescent="0.2">
      <c r="A238" s="303" t="s">
        <v>755</v>
      </c>
      <c r="B238" s="304" t="s">
        <v>23</v>
      </c>
      <c r="C238" s="305" t="s">
        <v>756</v>
      </c>
      <c r="D238" s="306"/>
      <c r="E238" s="306"/>
      <c r="F238" s="307"/>
      <c r="G238" s="308"/>
      <c r="H238" s="309"/>
      <c r="I238" s="306"/>
      <c r="J238" s="307"/>
      <c r="K238" s="310"/>
      <c r="L238" s="306"/>
      <c r="M238" s="306"/>
      <c r="N238" s="307"/>
      <c r="O238" s="308"/>
      <c r="P238" s="306">
        <v>4</v>
      </c>
      <c r="Q238" s="306">
        <v>4</v>
      </c>
      <c r="R238" s="307">
        <v>3</v>
      </c>
      <c r="S238" s="310" t="s">
        <v>238</v>
      </c>
      <c r="T238" s="306">
        <v>4</v>
      </c>
      <c r="U238" s="306">
        <v>4</v>
      </c>
      <c r="V238" s="307">
        <v>3</v>
      </c>
      <c r="W238" s="310" t="s">
        <v>238</v>
      </c>
      <c r="X238" s="306">
        <v>4</v>
      </c>
      <c r="Y238" s="306">
        <v>4</v>
      </c>
      <c r="Z238" s="307">
        <v>3</v>
      </c>
      <c r="AA238" s="310" t="s">
        <v>238</v>
      </c>
      <c r="AB238" s="311"/>
      <c r="AC238" s="306"/>
      <c r="AD238" s="312"/>
      <c r="AE238" s="313"/>
      <c r="AF238" s="314" t="s">
        <v>551</v>
      </c>
      <c r="AG238" s="314" t="s">
        <v>508</v>
      </c>
    </row>
    <row r="239" spans="1:33" s="61" customFormat="1" ht="15.75" customHeight="1" x14ac:dyDescent="0.2">
      <c r="A239" s="303" t="s">
        <v>757</v>
      </c>
      <c r="B239" s="304" t="s">
        <v>23</v>
      </c>
      <c r="C239" s="305" t="s">
        <v>348</v>
      </c>
      <c r="D239" s="306"/>
      <c r="E239" s="306"/>
      <c r="F239" s="307"/>
      <c r="G239" s="308"/>
      <c r="H239" s="309"/>
      <c r="I239" s="306"/>
      <c r="J239" s="307"/>
      <c r="K239" s="310"/>
      <c r="L239" s="306"/>
      <c r="M239" s="306"/>
      <c r="N239" s="307"/>
      <c r="O239" s="308"/>
      <c r="P239" s="306">
        <v>8</v>
      </c>
      <c r="Q239" s="306"/>
      <c r="R239" s="307">
        <v>3</v>
      </c>
      <c r="S239" s="310" t="s">
        <v>238</v>
      </c>
      <c r="T239" s="306">
        <v>8</v>
      </c>
      <c r="U239" s="306"/>
      <c r="V239" s="307">
        <v>3</v>
      </c>
      <c r="W239" s="310" t="s">
        <v>238</v>
      </c>
      <c r="X239" s="306">
        <v>8</v>
      </c>
      <c r="Y239" s="306"/>
      <c r="Z239" s="307">
        <v>3</v>
      </c>
      <c r="AA239" s="310" t="s">
        <v>238</v>
      </c>
      <c r="AB239" s="311"/>
      <c r="AC239" s="306"/>
      <c r="AD239" s="312"/>
      <c r="AE239" s="313"/>
      <c r="AF239" s="314" t="s">
        <v>551</v>
      </c>
      <c r="AG239" s="314" t="s">
        <v>508</v>
      </c>
    </row>
    <row r="240" spans="1:33" s="61" customFormat="1" ht="15.75" customHeight="1" x14ac:dyDescent="0.2">
      <c r="A240" s="303" t="s">
        <v>139</v>
      </c>
      <c r="B240" s="304" t="s">
        <v>23</v>
      </c>
      <c r="C240" s="305" t="s">
        <v>758</v>
      </c>
      <c r="D240" s="306"/>
      <c r="E240" s="306"/>
      <c r="F240" s="307"/>
      <c r="G240" s="308"/>
      <c r="H240" s="309"/>
      <c r="I240" s="306"/>
      <c r="J240" s="307"/>
      <c r="K240" s="310"/>
      <c r="L240" s="306"/>
      <c r="M240" s="306"/>
      <c r="N240" s="307"/>
      <c r="O240" s="308"/>
      <c r="P240" s="306">
        <v>4</v>
      </c>
      <c r="Q240" s="306">
        <v>4</v>
      </c>
      <c r="R240" s="307">
        <v>3</v>
      </c>
      <c r="S240" s="310" t="s">
        <v>238</v>
      </c>
      <c r="T240" s="306">
        <v>4</v>
      </c>
      <c r="U240" s="306">
        <v>4</v>
      </c>
      <c r="V240" s="307">
        <v>3</v>
      </c>
      <c r="W240" s="310" t="s">
        <v>238</v>
      </c>
      <c r="X240" s="306">
        <v>4</v>
      </c>
      <c r="Y240" s="306">
        <v>4</v>
      </c>
      <c r="Z240" s="307">
        <v>3</v>
      </c>
      <c r="AA240" s="310" t="s">
        <v>238</v>
      </c>
      <c r="AB240" s="311"/>
      <c r="AC240" s="306"/>
      <c r="AD240" s="312"/>
      <c r="AE240" s="313"/>
      <c r="AF240" s="314" t="s">
        <v>551</v>
      </c>
      <c r="AG240" s="314" t="s">
        <v>510</v>
      </c>
    </row>
    <row r="241" spans="1:33" s="61" customFormat="1" ht="15.75" customHeight="1" x14ac:dyDescent="0.2">
      <c r="A241" s="303" t="s">
        <v>759</v>
      </c>
      <c r="B241" s="304" t="s">
        <v>23</v>
      </c>
      <c r="C241" s="305" t="s">
        <v>349</v>
      </c>
      <c r="D241" s="306"/>
      <c r="E241" s="306"/>
      <c r="F241" s="307"/>
      <c r="G241" s="308"/>
      <c r="H241" s="309"/>
      <c r="I241" s="306"/>
      <c r="J241" s="307"/>
      <c r="K241" s="310"/>
      <c r="L241" s="306"/>
      <c r="M241" s="306"/>
      <c r="N241" s="307"/>
      <c r="O241" s="308"/>
      <c r="P241" s="306"/>
      <c r="Q241" s="306">
        <v>8</v>
      </c>
      <c r="R241" s="307">
        <v>3</v>
      </c>
      <c r="S241" s="310" t="s">
        <v>238</v>
      </c>
      <c r="T241" s="306"/>
      <c r="U241" s="306">
        <v>8</v>
      </c>
      <c r="V241" s="307">
        <v>3</v>
      </c>
      <c r="W241" s="310" t="s">
        <v>238</v>
      </c>
      <c r="X241" s="306"/>
      <c r="Y241" s="306">
        <v>8</v>
      </c>
      <c r="Z241" s="307">
        <v>3</v>
      </c>
      <c r="AA241" s="310" t="s">
        <v>238</v>
      </c>
      <c r="AB241" s="311"/>
      <c r="AC241" s="306"/>
      <c r="AD241" s="312"/>
      <c r="AE241" s="313"/>
      <c r="AF241" s="314" t="s">
        <v>551</v>
      </c>
      <c r="AG241" s="314" t="s">
        <v>536</v>
      </c>
    </row>
    <row r="242" spans="1:33" s="61" customFormat="1" ht="15.75" customHeight="1" x14ac:dyDescent="0.2">
      <c r="A242" s="303" t="s">
        <v>786</v>
      </c>
      <c r="B242" s="304" t="s">
        <v>23</v>
      </c>
      <c r="C242" s="305" t="s">
        <v>760</v>
      </c>
      <c r="D242" s="306"/>
      <c r="E242" s="306"/>
      <c r="F242" s="307"/>
      <c r="G242" s="308"/>
      <c r="H242" s="309"/>
      <c r="I242" s="306"/>
      <c r="J242" s="307"/>
      <c r="K242" s="310"/>
      <c r="L242" s="306"/>
      <c r="M242" s="306"/>
      <c r="N242" s="307"/>
      <c r="O242" s="308"/>
      <c r="P242" s="306">
        <v>8</v>
      </c>
      <c r="Q242" s="306"/>
      <c r="R242" s="307">
        <v>3</v>
      </c>
      <c r="S242" s="310" t="s">
        <v>238</v>
      </c>
      <c r="T242" s="306">
        <v>8</v>
      </c>
      <c r="U242" s="306"/>
      <c r="V242" s="307">
        <v>3</v>
      </c>
      <c r="W242" s="310" t="s">
        <v>238</v>
      </c>
      <c r="X242" s="306">
        <v>8</v>
      </c>
      <c r="Y242" s="306"/>
      <c r="Z242" s="307">
        <v>3</v>
      </c>
      <c r="AA242" s="310" t="s">
        <v>238</v>
      </c>
      <c r="AB242" s="311"/>
      <c r="AC242" s="306"/>
      <c r="AD242" s="312"/>
      <c r="AE242" s="313"/>
      <c r="AF242" s="314" t="s">
        <v>551</v>
      </c>
      <c r="AG242" s="314" t="s">
        <v>553</v>
      </c>
    </row>
    <row r="243" spans="1:33" s="61" customFormat="1" ht="15.75" customHeight="1" x14ac:dyDescent="0.2">
      <c r="A243" s="327" t="s">
        <v>792</v>
      </c>
      <c r="B243" s="328" t="s">
        <v>23</v>
      </c>
      <c r="C243" s="329" t="s">
        <v>793</v>
      </c>
      <c r="D243" s="306"/>
      <c r="E243" s="306"/>
      <c r="F243" s="307"/>
      <c r="G243" s="308"/>
      <c r="H243" s="309"/>
      <c r="I243" s="306"/>
      <c r="J243" s="307"/>
      <c r="K243" s="310"/>
      <c r="L243" s="306"/>
      <c r="M243" s="306"/>
      <c r="N243" s="307"/>
      <c r="O243" s="308"/>
      <c r="P243" s="306">
        <v>8</v>
      </c>
      <c r="Q243" s="306"/>
      <c r="R243" s="307">
        <v>3</v>
      </c>
      <c r="S243" s="310" t="s">
        <v>176</v>
      </c>
      <c r="T243" s="306">
        <v>8</v>
      </c>
      <c r="U243" s="306"/>
      <c r="V243" s="307">
        <v>3</v>
      </c>
      <c r="W243" s="310" t="s">
        <v>176</v>
      </c>
      <c r="X243" s="306">
        <v>8</v>
      </c>
      <c r="Y243" s="306"/>
      <c r="Z243" s="307">
        <v>3</v>
      </c>
      <c r="AA243" s="310" t="s">
        <v>176</v>
      </c>
      <c r="AB243" s="311"/>
      <c r="AC243" s="306"/>
      <c r="AD243" s="312"/>
      <c r="AE243" s="313"/>
      <c r="AF243" s="330" t="s">
        <v>483</v>
      </c>
      <c r="AG243" s="330" t="s">
        <v>795</v>
      </c>
    </row>
    <row r="244" spans="1:33" s="61" customFormat="1" ht="15.75" customHeight="1" x14ac:dyDescent="0.2">
      <c r="A244" s="303" t="s">
        <v>761</v>
      </c>
      <c r="B244" s="304" t="s">
        <v>23</v>
      </c>
      <c r="C244" s="305" t="s">
        <v>346</v>
      </c>
      <c r="D244" s="306"/>
      <c r="E244" s="306"/>
      <c r="F244" s="307"/>
      <c r="G244" s="308"/>
      <c r="H244" s="309"/>
      <c r="I244" s="306"/>
      <c r="J244" s="307"/>
      <c r="K244" s="310"/>
      <c r="L244" s="306"/>
      <c r="M244" s="306"/>
      <c r="N244" s="307"/>
      <c r="O244" s="308"/>
      <c r="P244" s="306">
        <v>8</v>
      </c>
      <c r="Q244" s="306"/>
      <c r="R244" s="307">
        <v>3</v>
      </c>
      <c r="S244" s="310" t="s">
        <v>238</v>
      </c>
      <c r="T244" s="306">
        <v>8</v>
      </c>
      <c r="U244" s="306"/>
      <c r="V244" s="307">
        <v>3</v>
      </c>
      <c r="W244" s="310" t="s">
        <v>238</v>
      </c>
      <c r="X244" s="306">
        <v>8</v>
      </c>
      <c r="Y244" s="306"/>
      <c r="Z244" s="307">
        <v>3</v>
      </c>
      <c r="AA244" s="310" t="s">
        <v>238</v>
      </c>
      <c r="AB244" s="311"/>
      <c r="AC244" s="306"/>
      <c r="AD244" s="312"/>
      <c r="AE244" s="313"/>
      <c r="AF244" s="314" t="s">
        <v>551</v>
      </c>
      <c r="AG244" s="314" t="s">
        <v>553</v>
      </c>
    </row>
    <row r="245" spans="1:33" s="61" customFormat="1" ht="15.75" customHeight="1" x14ac:dyDescent="0.2">
      <c r="A245" s="303" t="s">
        <v>787</v>
      </c>
      <c r="B245" s="304" t="s">
        <v>23</v>
      </c>
      <c r="C245" s="305" t="s">
        <v>315</v>
      </c>
      <c r="D245" s="331"/>
      <c r="E245" s="331"/>
      <c r="F245" s="332"/>
      <c r="G245" s="333"/>
      <c r="H245" s="334"/>
      <c r="I245" s="331"/>
      <c r="J245" s="332"/>
      <c r="K245" s="335"/>
      <c r="L245" s="331"/>
      <c r="M245" s="331"/>
      <c r="N245" s="332"/>
      <c r="O245" s="333"/>
      <c r="P245" s="331"/>
      <c r="Q245" s="331"/>
      <c r="R245" s="332"/>
      <c r="S245" s="335"/>
      <c r="T245" s="331">
        <v>8</v>
      </c>
      <c r="U245" s="331"/>
      <c r="V245" s="332">
        <v>3</v>
      </c>
      <c r="W245" s="335" t="s">
        <v>239</v>
      </c>
      <c r="X245" s="331"/>
      <c r="Y245" s="331"/>
      <c r="Z245" s="332"/>
      <c r="AA245" s="335"/>
      <c r="AB245" s="331"/>
      <c r="AC245" s="331"/>
      <c r="AD245" s="336"/>
      <c r="AE245" s="337"/>
      <c r="AF245" s="314" t="s">
        <v>762</v>
      </c>
      <c r="AG245" s="314" t="s">
        <v>763</v>
      </c>
    </row>
    <row r="246" spans="1:33" s="61" customFormat="1" ht="30.75" customHeight="1" x14ac:dyDescent="0.2">
      <c r="A246" s="303" t="s">
        <v>801</v>
      </c>
      <c r="B246" s="304" t="s">
        <v>23</v>
      </c>
      <c r="C246" s="305" t="s">
        <v>802</v>
      </c>
      <c r="D246" s="331"/>
      <c r="E246" s="331"/>
      <c r="F246" s="332"/>
      <c r="G246" s="333"/>
      <c r="H246" s="334"/>
      <c r="I246" s="331"/>
      <c r="J246" s="332"/>
      <c r="K246" s="335"/>
      <c r="L246" s="331"/>
      <c r="M246" s="331"/>
      <c r="N246" s="332"/>
      <c r="O246" s="333"/>
      <c r="P246" s="331">
        <v>4</v>
      </c>
      <c r="Q246" s="331">
        <v>4</v>
      </c>
      <c r="R246" s="332">
        <v>3</v>
      </c>
      <c r="S246" s="335" t="s">
        <v>1</v>
      </c>
      <c r="T246" s="331">
        <v>4</v>
      </c>
      <c r="U246" s="331">
        <v>4</v>
      </c>
      <c r="V246" s="332">
        <v>3</v>
      </c>
      <c r="W246" s="335" t="s">
        <v>1</v>
      </c>
      <c r="X246" s="331">
        <v>4</v>
      </c>
      <c r="Y246" s="331">
        <v>4</v>
      </c>
      <c r="Z246" s="332">
        <v>3</v>
      </c>
      <c r="AA246" s="335" t="s">
        <v>1</v>
      </c>
      <c r="AB246" s="331"/>
      <c r="AC246" s="331"/>
      <c r="AD246" s="336"/>
      <c r="AE246" s="337"/>
      <c r="AF246" s="314" t="s">
        <v>485</v>
      </c>
      <c r="AG246" s="314" t="s">
        <v>803</v>
      </c>
    </row>
  </sheetData>
  <protectedRanges>
    <protectedRange sqref="C56" name="Tartomány1_2_1_2_2"/>
    <protectedRange sqref="C46:C51" name="Tartomány1_2_1_2_1_1"/>
    <protectedRange sqref="C82" name="Tartomány1_2_1_2_1_1_2"/>
    <protectedRange sqref="C19" name="Tartomány1_2_1_1_1_1_1"/>
  </protectedRanges>
  <mergeCells count="80"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L5:AA5"/>
    <mergeCell ref="AB5:AE6"/>
    <mergeCell ref="D6:G6"/>
    <mergeCell ref="P6:S6"/>
    <mergeCell ref="T6:W6"/>
    <mergeCell ref="X6:AA6"/>
    <mergeCell ref="F7:F8"/>
    <mergeCell ref="G7:G8"/>
    <mergeCell ref="J7:J8"/>
    <mergeCell ref="K7:K8"/>
    <mergeCell ref="N7:N8"/>
    <mergeCell ref="H6:K6"/>
    <mergeCell ref="L6:O6"/>
    <mergeCell ref="AA7:AA8"/>
    <mergeCell ref="AD7:AD8"/>
    <mergeCell ref="AE7:AE8"/>
    <mergeCell ref="L9:AA9"/>
    <mergeCell ref="V7:V8"/>
    <mergeCell ref="W7:W8"/>
    <mergeCell ref="Z7:Z8"/>
    <mergeCell ref="O7:O8"/>
    <mergeCell ref="R7:R8"/>
    <mergeCell ref="S7:S8"/>
    <mergeCell ref="L75:AA75"/>
    <mergeCell ref="L84:AA84"/>
    <mergeCell ref="A89:AE89"/>
    <mergeCell ref="L90:AA90"/>
    <mergeCell ref="AB91:AC91"/>
    <mergeCell ref="AD91:AE91"/>
    <mergeCell ref="AB92:AC92"/>
    <mergeCell ref="AD92:AE92"/>
    <mergeCell ref="AB93:AC93"/>
    <mergeCell ref="AD93:AE93"/>
    <mergeCell ref="AB94:AC94"/>
    <mergeCell ref="AD94:AE94"/>
    <mergeCell ref="AB95:AC95"/>
    <mergeCell ref="AD95:AE95"/>
    <mergeCell ref="AB96:AC96"/>
    <mergeCell ref="AD96:AE96"/>
    <mergeCell ref="AB97:AC97"/>
    <mergeCell ref="AD97:AE97"/>
    <mergeCell ref="AB98:AC98"/>
    <mergeCell ref="AD98:AE98"/>
    <mergeCell ref="AB99:AC99"/>
    <mergeCell ref="AD99:AE99"/>
    <mergeCell ref="AB100:AC100"/>
    <mergeCell ref="AD100:AE100"/>
    <mergeCell ref="AB101:AC101"/>
    <mergeCell ref="AD101:AE101"/>
    <mergeCell ref="AB102:AC102"/>
    <mergeCell ref="AD102:AE102"/>
    <mergeCell ref="AB103:AC103"/>
    <mergeCell ref="AD103:AE103"/>
    <mergeCell ref="AB104:AC104"/>
    <mergeCell ref="AD104:AE104"/>
    <mergeCell ref="AB105:AC105"/>
    <mergeCell ref="AD105:AE105"/>
    <mergeCell ref="AB106:AC106"/>
    <mergeCell ref="AD106:AE106"/>
    <mergeCell ref="A170:AA170"/>
    <mergeCell ref="AB107:AC107"/>
    <mergeCell ref="AD107:AE107"/>
    <mergeCell ref="AB108:AC108"/>
    <mergeCell ref="AD108:AE108"/>
    <mergeCell ref="AB109:AC109"/>
    <mergeCell ref="AD109:AE109"/>
    <mergeCell ref="AB110:AC110"/>
    <mergeCell ref="AD110:AE110"/>
    <mergeCell ref="AB134:AC134"/>
    <mergeCell ref="AD134:AE134"/>
    <mergeCell ref="A169:AA169"/>
  </mergeCells>
  <pageMargins left="0.7" right="0.7" top="0.75" bottom="0.75" header="0.3" footer="0.3"/>
  <pageSetup paperSize="8" scale="5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G381"/>
  <sheetViews>
    <sheetView zoomScale="87" zoomScaleNormal="87" zoomScaleSheetLayoutView="75" workbookViewId="0">
      <selection activeCell="A2" sqref="A2:AE2"/>
    </sheetView>
  </sheetViews>
  <sheetFormatPr defaultColWidth="10.6640625" defaultRowHeight="15" x14ac:dyDescent="0.2"/>
  <cols>
    <col min="1" max="1" width="17.1640625" style="511" customWidth="1"/>
    <col min="2" max="2" width="7.1640625" style="14" customWidth="1"/>
    <col min="3" max="3" width="72.1640625" style="14" customWidth="1"/>
    <col min="4" max="4" width="6.83203125" style="14" customWidth="1"/>
    <col min="5" max="5" width="7.83203125" style="14" customWidth="1"/>
    <col min="6" max="7" width="6" style="14" customWidth="1"/>
    <col min="8" max="8" width="5.83203125" style="14" customWidth="1"/>
    <col min="9" max="9" width="6" style="14" customWidth="1"/>
    <col min="10" max="11" width="5.83203125" style="14" customWidth="1"/>
    <col min="12" max="12" width="6" style="14" customWidth="1"/>
    <col min="13" max="13" width="5.83203125" style="14" customWidth="1"/>
    <col min="14" max="15" width="6" style="14" customWidth="1"/>
    <col min="16" max="16" width="5.83203125" style="14" customWidth="1"/>
    <col min="17" max="17" width="6" style="14" customWidth="1"/>
    <col min="18" max="19" width="5.83203125" style="14" customWidth="1"/>
    <col min="20" max="20" width="6" style="14" customWidth="1"/>
    <col min="21" max="21" width="8.33203125" style="14" customWidth="1"/>
    <col min="22" max="22" width="4.83203125" style="14" customWidth="1"/>
    <col min="23" max="23" width="5.1640625" style="14" customWidth="1"/>
    <col min="24" max="24" width="4.83203125" style="14" customWidth="1"/>
    <col min="25" max="25" width="6" style="14" customWidth="1"/>
    <col min="26" max="26" width="6.5" style="14" customWidth="1"/>
    <col min="27" max="27" width="6.1640625" style="14" customWidth="1"/>
    <col min="28" max="28" width="7.33203125" style="14" customWidth="1"/>
    <col min="29" max="29" width="9.33203125" style="14" customWidth="1"/>
    <col min="30" max="30" width="10.33203125" style="14" customWidth="1"/>
    <col min="31" max="31" width="10.6640625" style="14" customWidth="1"/>
    <col min="32" max="32" width="53.5" style="14" customWidth="1"/>
    <col min="33" max="33" width="34.83203125" style="14" customWidth="1"/>
    <col min="34" max="16384" width="10.6640625" style="14"/>
  </cols>
  <sheetData>
    <row r="1" spans="1:33" ht="21.95" customHeight="1" x14ac:dyDescent="0.2">
      <c r="A1" s="819" t="s">
        <v>120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  <c r="W1" s="819"/>
      <c r="X1" s="819"/>
      <c r="Y1" s="819"/>
      <c r="Z1" s="819"/>
      <c r="AA1" s="819"/>
      <c r="AB1" s="819"/>
      <c r="AC1" s="819"/>
      <c r="AD1" s="819"/>
      <c r="AE1" s="819"/>
    </row>
    <row r="2" spans="1:33" ht="21.95" customHeight="1" x14ac:dyDescent="0.2">
      <c r="A2" s="805" t="s">
        <v>804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</row>
    <row r="3" spans="1:33" ht="21.95" customHeight="1" thickBot="1" x14ac:dyDescent="0.25">
      <c r="A3" s="804" t="s">
        <v>369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</row>
    <row r="4" spans="1:33" ht="21.95" customHeight="1" thickTop="1" thickBot="1" x14ac:dyDescent="0.25">
      <c r="A4" s="820" t="s">
        <v>14</v>
      </c>
      <c r="B4" s="807" t="s">
        <v>15</v>
      </c>
      <c r="C4" s="808" t="s">
        <v>16</v>
      </c>
      <c r="D4" s="170"/>
      <c r="E4" s="170"/>
      <c r="F4" s="170"/>
      <c r="G4" s="170"/>
      <c r="H4" s="170"/>
      <c r="I4" s="170"/>
      <c r="J4" s="170"/>
      <c r="K4" s="170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10" t="s">
        <v>371</v>
      </c>
      <c r="AC4" s="810"/>
      <c r="AD4" s="810"/>
      <c r="AE4" s="810"/>
      <c r="AF4" s="802" t="s">
        <v>453</v>
      </c>
      <c r="AG4" s="802" t="s">
        <v>454</v>
      </c>
    </row>
    <row r="5" spans="1:33" ht="21.95" customHeight="1" thickTop="1" thickBot="1" x14ac:dyDescent="0.25">
      <c r="A5" s="820"/>
      <c r="B5" s="807"/>
      <c r="C5" s="808"/>
      <c r="D5" s="799" t="s">
        <v>2</v>
      </c>
      <c r="E5" s="799"/>
      <c r="F5" s="799"/>
      <c r="G5" s="799"/>
      <c r="H5" s="798" t="s">
        <v>3</v>
      </c>
      <c r="I5" s="798"/>
      <c r="J5" s="798"/>
      <c r="K5" s="798"/>
      <c r="L5" s="799" t="s">
        <v>4</v>
      </c>
      <c r="M5" s="799"/>
      <c r="N5" s="799"/>
      <c r="O5" s="799"/>
      <c r="P5" s="798" t="s">
        <v>5</v>
      </c>
      <c r="Q5" s="798"/>
      <c r="R5" s="798"/>
      <c r="S5" s="798"/>
      <c r="T5" s="799" t="s">
        <v>6</v>
      </c>
      <c r="U5" s="799"/>
      <c r="V5" s="799"/>
      <c r="W5" s="799"/>
      <c r="X5" s="811" t="s">
        <v>7</v>
      </c>
      <c r="Y5" s="811"/>
      <c r="Z5" s="811"/>
      <c r="AA5" s="811"/>
      <c r="AB5" s="810"/>
      <c r="AC5" s="810"/>
      <c r="AD5" s="810"/>
      <c r="AE5" s="810"/>
      <c r="AF5" s="812"/>
      <c r="AG5" s="803"/>
    </row>
    <row r="6" spans="1:33" ht="15.75" customHeight="1" thickTop="1" thickBot="1" x14ac:dyDescent="0.25">
      <c r="A6" s="820"/>
      <c r="B6" s="807"/>
      <c r="C6" s="808"/>
      <c r="D6" s="171"/>
      <c r="E6" s="172"/>
      <c r="F6" s="793" t="s">
        <v>13</v>
      </c>
      <c r="G6" s="792" t="s">
        <v>234</v>
      </c>
      <c r="H6" s="171"/>
      <c r="I6" s="172"/>
      <c r="J6" s="793" t="s">
        <v>13</v>
      </c>
      <c r="K6" s="796" t="s">
        <v>235</v>
      </c>
      <c r="L6" s="171"/>
      <c r="M6" s="172"/>
      <c r="N6" s="793" t="s">
        <v>13</v>
      </c>
      <c r="O6" s="796" t="s">
        <v>235</v>
      </c>
      <c r="P6" s="171"/>
      <c r="Q6" s="172"/>
      <c r="R6" s="793" t="s">
        <v>13</v>
      </c>
      <c r="S6" s="792" t="s">
        <v>235</v>
      </c>
      <c r="T6" s="171"/>
      <c r="U6" s="172"/>
      <c r="V6" s="793" t="s">
        <v>13</v>
      </c>
      <c r="W6" s="792" t="s">
        <v>235</v>
      </c>
      <c r="X6" s="171"/>
      <c r="Y6" s="172"/>
      <c r="Z6" s="793" t="s">
        <v>13</v>
      </c>
      <c r="AA6" s="792" t="s">
        <v>235</v>
      </c>
      <c r="AB6" s="171"/>
      <c r="AC6" s="172"/>
      <c r="AD6" s="793" t="s">
        <v>13</v>
      </c>
      <c r="AE6" s="794" t="s">
        <v>236</v>
      </c>
      <c r="AF6" s="812"/>
      <c r="AG6" s="803"/>
    </row>
    <row r="7" spans="1:33" ht="68.25" thickTop="1" thickBot="1" x14ac:dyDescent="0.25">
      <c r="A7" s="820"/>
      <c r="B7" s="807"/>
      <c r="C7" s="808"/>
      <c r="D7" s="173" t="s">
        <v>29</v>
      </c>
      <c r="E7" s="173" t="s">
        <v>29</v>
      </c>
      <c r="F7" s="793"/>
      <c r="G7" s="792"/>
      <c r="H7" s="173" t="s">
        <v>29</v>
      </c>
      <c r="I7" s="173" t="s">
        <v>29</v>
      </c>
      <c r="J7" s="793"/>
      <c r="K7" s="797"/>
      <c r="L7" s="173" t="s">
        <v>29</v>
      </c>
      <c r="M7" s="173" t="s">
        <v>29</v>
      </c>
      <c r="N7" s="793"/>
      <c r="O7" s="797"/>
      <c r="P7" s="173" t="s">
        <v>29</v>
      </c>
      <c r="Q7" s="173" t="s">
        <v>29</v>
      </c>
      <c r="R7" s="793"/>
      <c r="S7" s="792"/>
      <c r="T7" s="173" t="s">
        <v>29</v>
      </c>
      <c r="U7" s="173" t="s">
        <v>29</v>
      </c>
      <c r="V7" s="793"/>
      <c r="W7" s="792"/>
      <c r="X7" s="173" t="s">
        <v>29</v>
      </c>
      <c r="Y7" s="173" t="s">
        <v>29</v>
      </c>
      <c r="Z7" s="793"/>
      <c r="AA7" s="792"/>
      <c r="AB7" s="173" t="s">
        <v>29</v>
      </c>
      <c r="AC7" s="173" t="s">
        <v>29</v>
      </c>
      <c r="AD7" s="793"/>
      <c r="AE7" s="794"/>
      <c r="AF7" s="812"/>
      <c r="AG7" s="803"/>
    </row>
    <row r="8" spans="1:33" ht="18.75" thickBot="1" x14ac:dyDescent="0.3">
      <c r="A8" s="512"/>
      <c r="B8" s="513"/>
      <c r="C8" s="514" t="s">
        <v>364</v>
      </c>
      <c r="D8" s="515">
        <v>82</v>
      </c>
      <c r="E8" s="515">
        <v>94</v>
      </c>
      <c r="F8" s="515">
        <v>24</v>
      </c>
      <c r="G8" s="516" t="s">
        <v>22</v>
      </c>
      <c r="H8" s="517">
        <v>56</v>
      </c>
      <c r="I8" s="517">
        <v>36</v>
      </c>
      <c r="J8" s="517">
        <v>23</v>
      </c>
      <c r="K8" s="517" t="s">
        <v>22</v>
      </c>
      <c r="L8" s="517">
        <v>52</v>
      </c>
      <c r="M8" s="517">
        <v>48</v>
      </c>
      <c r="N8" s="517">
        <v>24</v>
      </c>
      <c r="O8" s="517" t="s">
        <v>22</v>
      </c>
      <c r="P8" s="517">
        <v>40</v>
      </c>
      <c r="Q8" s="517">
        <v>56</v>
      </c>
      <c r="R8" s="517">
        <v>26</v>
      </c>
      <c r="S8" s="517" t="s">
        <v>22</v>
      </c>
      <c r="T8" s="517">
        <v>52</v>
      </c>
      <c r="U8" s="517">
        <v>40</v>
      </c>
      <c r="V8" s="517">
        <v>26</v>
      </c>
      <c r="W8" s="517" t="s">
        <v>22</v>
      </c>
      <c r="X8" s="517">
        <v>26</v>
      </c>
      <c r="Y8" s="517">
        <v>80</v>
      </c>
      <c r="Z8" s="517">
        <v>25</v>
      </c>
      <c r="AA8" s="517" t="s">
        <v>22</v>
      </c>
      <c r="AB8" s="517">
        <v>302</v>
      </c>
      <c r="AC8" s="517">
        <v>316</v>
      </c>
      <c r="AD8" s="517">
        <v>149</v>
      </c>
      <c r="AE8" s="517">
        <v>618</v>
      </c>
      <c r="AF8" s="346"/>
      <c r="AG8" s="346"/>
    </row>
    <row r="9" spans="1:33" ht="21.95" customHeight="1" x14ac:dyDescent="0.25">
      <c r="A9" s="518" t="s">
        <v>3</v>
      </c>
      <c r="B9" s="519"/>
      <c r="C9" s="520" t="s">
        <v>365</v>
      </c>
      <c r="D9" s="350"/>
      <c r="E9" s="350"/>
      <c r="F9" s="351"/>
      <c r="G9" s="352"/>
      <c r="H9" s="350"/>
      <c r="I9" s="350"/>
      <c r="J9" s="351"/>
      <c r="K9" s="352"/>
      <c r="L9" s="350"/>
      <c r="M9" s="350"/>
      <c r="N9" s="351"/>
      <c r="O9" s="352"/>
      <c r="P9" s="350"/>
      <c r="Q9" s="350"/>
      <c r="R9" s="351"/>
      <c r="S9" s="353"/>
      <c r="T9" s="350"/>
      <c r="U9" s="350"/>
      <c r="V9" s="351"/>
      <c r="W9" s="352"/>
      <c r="X9" s="350"/>
      <c r="Y9" s="350"/>
      <c r="Z9" s="351"/>
      <c r="AA9" s="352"/>
      <c r="AB9" s="354"/>
      <c r="AC9" s="354"/>
      <c r="AD9" s="354"/>
      <c r="AE9" s="355"/>
      <c r="AF9" s="356"/>
      <c r="AG9" s="356"/>
    </row>
    <row r="10" spans="1:33" s="357" customFormat="1" ht="15.75" customHeight="1" x14ac:dyDescent="0.25">
      <c r="A10" s="63" t="s">
        <v>160</v>
      </c>
      <c r="B10" s="76" t="s">
        <v>148</v>
      </c>
      <c r="C10" s="65" t="s">
        <v>161</v>
      </c>
      <c r="D10" s="98">
        <v>22</v>
      </c>
      <c r="E10" s="98"/>
      <c r="F10" s="99">
        <v>4</v>
      </c>
      <c r="G10" s="103" t="s">
        <v>238</v>
      </c>
      <c r="H10" s="98"/>
      <c r="I10" s="98"/>
      <c r="J10" s="99"/>
      <c r="K10" s="100"/>
      <c r="L10" s="98"/>
      <c r="M10" s="98"/>
      <c r="N10" s="99"/>
      <c r="O10" s="100"/>
      <c r="P10" s="98"/>
      <c r="Q10" s="98"/>
      <c r="R10" s="99"/>
      <c r="S10" s="100"/>
      <c r="T10" s="98"/>
      <c r="U10" s="98"/>
      <c r="V10" s="99"/>
      <c r="W10" s="100"/>
      <c r="X10" s="98"/>
      <c r="Y10" s="98"/>
      <c r="Z10" s="99"/>
      <c r="AA10" s="99"/>
      <c r="AB10" s="98">
        <f>SUM(D10,H10,L10,P10,T10,X10)</f>
        <v>22</v>
      </c>
      <c r="AC10" s="98">
        <f>SUM(E10,I10,M10,Q10,U10,Y10)</f>
        <v>0</v>
      </c>
      <c r="AD10" s="104">
        <f>SUM(F10,J10,N10,R10,V10,Z10)</f>
        <v>4</v>
      </c>
      <c r="AE10" s="105">
        <f>SUM(AB10,AC10)</f>
        <v>22</v>
      </c>
      <c r="AF10" s="13" t="s">
        <v>466</v>
      </c>
      <c r="AG10" s="13" t="s">
        <v>467</v>
      </c>
    </row>
    <row r="11" spans="1:33" ht="15.75" customHeight="1" x14ac:dyDescent="0.2">
      <c r="A11" s="84" t="s">
        <v>96</v>
      </c>
      <c r="B11" s="76" t="s">
        <v>148</v>
      </c>
      <c r="C11" s="89" t="s">
        <v>162</v>
      </c>
      <c r="D11" s="98"/>
      <c r="E11" s="98"/>
      <c r="F11" s="99"/>
      <c r="G11" s="103"/>
      <c r="H11" s="98" t="s">
        <v>370</v>
      </c>
      <c r="I11" s="98">
        <v>8</v>
      </c>
      <c r="J11" s="99">
        <v>1</v>
      </c>
      <c r="K11" s="100" t="s">
        <v>239</v>
      </c>
      <c r="L11" s="98"/>
      <c r="M11" s="98"/>
      <c r="N11" s="99"/>
      <c r="O11" s="103"/>
      <c r="P11" s="98"/>
      <c r="Q11" s="98"/>
      <c r="R11" s="99"/>
      <c r="S11" s="100"/>
      <c r="T11" s="98"/>
      <c r="U11" s="98"/>
      <c r="V11" s="158"/>
      <c r="W11" s="159"/>
      <c r="X11" s="98"/>
      <c r="Y11" s="98"/>
      <c r="Z11" s="99"/>
      <c r="AA11" s="99"/>
      <c r="AB11" s="98">
        <f t="shared" ref="AB11:AD15" si="0">SUM(D11,H11,L11,P11,T11,X11)</f>
        <v>0</v>
      </c>
      <c r="AC11" s="98">
        <f t="shared" si="0"/>
        <v>8</v>
      </c>
      <c r="AD11" s="104">
        <f t="shared" si="0"/>
        <v>1</v>
      </c>
      <c r="AE11" s="105">
        <f t="shared" ref="AE11:AE15" si="1">SUM(AB11,AC11)</f>
        <v>8</v>
      </c>
      <c r="AF11" s="12" t="s">
        <v>491</v>
      </c>
      <c r="AG11" s="13" t="s">
        <v>538</v>
      </c>
    </row>
    <row r="12" spans="1:33" ht="15.75" customHeight="1" x14ac:dyDescent="0.2">
      <c r="A12" s="84" t="s">
        <v>100</v>
      </c>
      <c r="B12" s="76" t="s">
        <v>148</v>
      </c>
      <c r="C12" s="89" t="s">
        <v>163</v>
      </c>
      <c r="D12" s="98"/>
      <c r="E12" s="98"/>
      <c r="F12" s="99"/>
      <c r="G12" s="103"/>
      <c r="H12" s="98"/>
      <c r="I12" s="98"/>
      <c r="J12" s="99"/>
      <c r="K12" s="100"/>
      <c r="L12" s="98" t="s">
        <v>370</v>
      </c>
      <c r="M12" s="98">
        <v>8</v>
      </c>
      <c r="N12" s="99">
        <v>1</v>
      </c>
      <c r="O12" s="103" t="s">
        <v>239</v>
      </c>
      <c r="P12" s="98"/>
      <c r="Q12" s="98"/>
      <c r="R12" s="99"/>
      <c r="S12" s="100"/>
      <c r="T12" s="98"/>
      <c r="U12" s="98"/>
      <c r="V12" s="158"/>
      <c r="W12" s="159"/>
      <c r="X12" s="98"/>
      <c r="Y12" s="98"/>
      <c r="Z12" s="99"/>
      <c r="AA12" s="99"/>
      <c r="AB12" s="98">
        <f t="shared" si="0"/>
        <v>0</v>
      </c>
      <c r="AC12" s="98">
        <f t="shared" si="0"/>
        <v>8</v>
      </c>
      <c r="AD12" s="104">
        <f t="shared" si="0"/>
        <v>1</v>
      </c>
      <c r="AE12" s="105">
        <f t="shared" si="1"/>
        <v>8</v>
      </c>
      <c r="AF12" s="12" t="s">
        <v>491</v>
      </c>
      <c r="AG12" s="13" t="s">
        <v>538</v>
      </c>
    </row>
    <row r="13" spans="1:33" ht="15.75" customHeight="1" x14ac:dyDescent="0.2">
      <c r="A13" s="84" t="s">
        <v>102</v>
      </c>
      <c r="B13" s="76" t="s">
        <v>148</v>
      </c>
      <c r="C13" s="89" t="s">
        <v>164</v>
      </c>
      <c r="D13" s="98"/>
      <c r="E13" s="98"/>
      <c r="F13" s="99"/>
      <c r="G13" s="103"/>
      <c r="H13" s="98"/>
      <c r="I13" s="98"/>
      <c r="J13" s="99"/>
      <c r="K13" s="100"/>
      <c r="L13" s="98"/>
      <c r="M13" s="98"/>
      <c r="N13" s="99"/>
      <c r="O13" s="103"/>
      <c r="P13" s="98"/>
      <c r="Q13" s="98">
        <v>8</v>
      </c>
      <c r="R13" s="99">
        <v>1</v>
      </c>
      <c r="S13" s="100" t="s">
        <v>239</v>
      </c>
      <c r="T13" s="98"/>
      <c r="U13" s="98"/>
      <c r="V13" s="158"/>
      <c r="W13" s="159"/>
      <c r="X13" s="98"/>
      <c r="Y13" s="98"/>
      <c r="Z13" s="99"/>
      <c r="AA13" s="99"/>
      <c r="AB13" s="98">
        <f t="shared" si="0"/>
        <v>0</v>
      </c>
      <c r="AC13" s="98">
        <f t="shared" si="0"/>
        <v>8</v>
      </c>
      <c r="AD13" s="104">
        <f t="shared" si="0"/>
        <v>1</v>
      </c>
      <c r="AE13" s="105">
        <f t="shared" si="1"/>
        <v>8</v>
      </c>
      <c r="AF13" s="12" t="s">
        <v>491</v>
      </c>
      <c r="AG13" s="13" t="s">
        <v>538</v>
      </c>
    </row>
    <row r="14" spans="1:33" ht="15.75" customHeight="1" x14ac:dyDescent="0.2">
      <c r="A14" s="84" t="s">
        <v>104</v>
      </c>
      <c r="B14" s="76" t="s">
        <v>148</v>
      </c>
      <c r="C14" s="89" t="s">
        <v>105</v>
      </c>
      <c r="D14" s="98"/>
      <c r="E14" s="98"/>
      <c r="F14" s="99"/>
      <c r="G14" s="103"/>
      <c r="H14" s="98"/>
      <c r="I14" s="98"/>
      <c r="J14" s="99"/>
      <c r="K14" s="100"/>
      <c r="L14" s="98"/>
      <c r="M14" s="98"/>
      <c r="N14" s="99"/>
      <c r="O14" s="103"/>
      <c r="P14" s="98"/>
      <c r="Q14" s="98"/>
      <c r="R14" s="99"/>
      <c r="S14" s="100"/>
      <c r="T14" s="98"/>
      <c r="U14" s="98">
        <v>8</v>
      </c>
      <c r="V14" s="158">
        <v>1</v>
      </c>
      <c r="W14" s="159" t="s">
        <v>239</v>
      </c>
      <c r="X14" s="98"/>
      <c r="Y14" s="98"/>
      <c r="Z14" s="99"/>
      <c r="AA14" s="99"/>
      <c r="AB14" s="98">
        <f t="shared" si="0"/>
        <v>0</v>
      </c>
      <c r="AC14" s="98">
        <f t="shared" si="0"/>
        <v>8</v>
      </c>
      <c r="AD14" s="104">
        <f t="shared" si="0"/>
        <v>1</v>
      </c>
      <c r="AE14" s="105">
        <f t="shared" si="1"/>
        <v>8</v>
      </c>
      <c r="AF14" s="12" t="s">
        <v>491</v>
      </c>
      <c r="AG14" s="13" t="s">
        <v>538</v>
      </c>
    </row>
    <row r="15" spans="1:33" ht="15.75" customHeight="1" x14ac:dyDescent="0.2">
      <c r="A15" s="84" t="s">
        <v>106</v>
      </c>
      <c r="B15" s="76" t="s">
        <v>148</v>
      </c>
      <c r="C15" s="89" t="s">
        <v>107</v>
      </c>
      <c r="D15" s="98"/>
      <c r="E15" s="98"/>
      <c r="F15" s="99"/>
      <c r="G15" s="103"/>
      <c r="H15" s="98"/>
      <c r="I15" s="98"/>
      <c r="J15" s="99"/>
      <c r="K15" s="100"/>
      <c r="L15" s="98"/>
      <c r="M15" s="98"/>
      <c r="N15" s="99"/>
      <c r="O15" s="103"/>
      <c r="P15" s="98"/>
      <c r="Q15" s="98"/>
      <c r="R15" s="99"/>
      <c r="S15" s="100"/>
      <c r="T15" s="98"/>
      <c r="U15" s="98"/>
      <c r="V15" s="158"/>
      <c r="W15" s="159"/>
      <c r="X15" s="98"/>
      <c r="Y15" s="98">
        <v>4</v>
      </c>
      <c r="Z15" s="99">
        <v>1</v>
      </c>
      <c r="AA15" s="99" t="s">
        <v>239</v>
      </c>
      <c r="AB15" s="98">
        <f t="shared" si="0"/>
        <v>0</v>
      </c>
      <c r="AC15" s="98">
        <f t="shared" si="0"/>
        <v>4</v>
      </c>
      <c r="AD15" s="104">
        <f t="shared" si="0"/>
        <v>1</v>
      </c>
      <c r="AE15" s="105">
        <f t="shared" si="1"/>
        <v>4</v>
      </c>
      <c r="AF15" s="12" t="s">
        <v>491</v>
      </c>
      <c r="AG15" s="13" t="s">
        <v>538</v>
      </c>
    </row>
    <row r="16" spans="1:33" ht="15.75" customHeight="1" x14ac:dyDescent="0.2">
      <c r="A16" s="521" t="s">
        <v>110</v>
      </c>
      <c r="B16" s="76" t="s">
        <v>148</v>
      </c>
      <c r="C16" s="522" t="s">
        <v>165</v>
      </c>
      <c r="D16" s="98"/>
      <c r="E16" s="98"/>
      <c r="F16" s="99"/>
      <c r="G16" s="103"/>
      <c r="H16" s="98"/>
      <c r="I16" s="98"/>
      <c r="J16" s="99"/>
      <c r="K16" s="100"/>
      <c r="L16" s="98"/>
      <c r="M16" s="98"/>
      <c r="N16" s="99"/>
      <c r="O16" s="100"/>
      <c r="P16" s="98">
        <v>16</v>
      </c>
      <c r="Q16" s="98"/>
      <c r="R16" s="99">
        <v>3</v>
      </c>
      <c r="S16" s="100" t="s">
        <v>778</v>
      </c>
      <c r="T16" s="98"/>
      <c r="U16" s="98"/>
      <c r="V16" s="99"/>
      <c r="W16" s="100"/>
      <c r="X16" s="98"/>
      <c r="Y16" s="98"/>
      <c r="Z16" s="99"/>
      <c r="AA16" s="99"/>
      <c r="AB16" s="98">
        <f>SUM(D16,H16,L16,P16,T16,X16)</f>
        <v>16</v>
      </c>
      <c r="AC16" s="98">
        <f>SUM(E16,I16,M16,Q16,U16,Y16)</f>
        <v>0</v>
      </c>
      <c r="AD16" s="104">
        <f>SUM(F16,J16,N16,R16,V16,Z16)</f>
        <v>3</v>
      </c>
      <c r="AE16" s="105">
        <f>SUM(AB16,AC16)</f>
        <v>16</v>
      </c>
      <c r="AF16" s="13" t="s">
        <v>493</v>
      </c>
      <c r="AG16" s="13" t="s">
        <v>539</v>
      </c>
    </row>
    <row r="17" spans="1:33" ht="15.75" customHeight="1" x14ac:dyDescent="0.2">
      <c r="A17" s="521" t="s">
        <v>108</v>
      </c>
      <c r="B17" s="76" t="s">
        <v>148</v>
      </c>
      <c r="C17" s="522" t="s">
        <v>109</v>
      </c>
      <c r="D17" s="98"/>
      <c r="E17" s="98"/>
      <c r="F17" s="99"/>
      <c r="G17" s="103"/>
      <c r="H17" s="98"/>
      <c r="I17" s="98"/>
      <c r="J17" s="99"/>
      <c r="K17" s="100"/>
      <c r="L17" s="98"/>
      <c r="M17" s="98"/>
      <c r="N17" s="99"/>
      <c r="O17" s="100"/>
      <c r="P17" s="98"/>
      <c r="Q17" s="98"/>
      <c r="R17" s="99"/>
      <c r="S17" s="100"/>
      <c r="T17" s="98">
        <v>24</v>
      </c>
      <c r="U17" s="98"/>
      <c r="V17" s="99">
        <v>6</v>
      </c>
      <c r="W17" s="100" t="s">
        <v>778</v>
      </c>
      <c r="X17" s="98"/>
      <c r="Y17" s="98"/>
      <c r="Z17" s="99"/>
      <c r="AA17" s="99"/>
      <c r="AB17" s="98">
        <f t="shared" ref="AB17:AD21" si="2">SUM(D17,H17,L17,P17,T17,X17)</f>
        <v>24</v>
      </c>
      <c r="AC17" s="98">
        <f t="shared" si="2"/>
        <v>0</v>
      </c>
      <c r="AD17" s="104">
        <f t="shared" si="2"/>
        <v>6</v>
      </c>
      <c r="AE17" s="105">
        <f t="shared" ref="AE17:AE21" si="3">SUM(AB17,AC17)</f>
        <v>24</v>
      </c>
      <c r="AF17" s="13" t="s">
        <v>493</v>
      </c>
      <c r="AG17" s="13" t="s">
        <v>539</v>
      </c>
    </row>
    <row r="18" spans="1:33" ht="14.25" customHeight="1" x14ac:dyDescent="0.2">
      <c r="A18" s="521" t="s">
        <v>166</v>
      </c>
      <c r="B18" s="76" t="s">
        <v>148</v>
      </c>
      <c r="C18" s="522" t="s">
        <v>113</v>
      </c>
      <c r="D18" s="98"/>
      <c r="E18" s="98"/>
      <c r="F18" s="99"/>
      <c r="G18" s="103"/>
      <c r="H18" s="98"/>
      <c r="I18" s="98"/>
      <c r="J18" s="99"/>
      <c r="K18" s="100"/>
      <c r="L18" s="98"/>
      <c r="M18" s="98"/>
      <c r="N18" s="99"/>
      <c r="O18" s="100"/>
      <c r="P18" s="98"/>
      <c r="Q18" s="98"/>
      <c r="R18" s="99"/>
      <c r="S18" s="100"/>
      <c r="T18" s="98"/>
      <c r="U18" s="98"/>
      <c r="V18" s="99"/>
      <c r="W18" s="100"/>
      <c r="X18" s="98">
        <v>8</v>
      </c>
      <c r="Y18" s="98"/>
      <c r="Z18" s="99">
        <v>3</v>
      </c>
      <c r="AA18" s="99" t="s">
        <v>778</v>
      </c>
      <c r="AB18" s="98">
        <f t="shared" si="2"/>
        <v>8</v>
      </c>
      <c r="AC18" s="98">
        <f t="shared" si="2"/>
        <v>0</v>
      </c>
      <c r="AD18" s="104">
        <f t="shared" si="2"/>
        <v>3</v>
      </c>
      <c r="AE18" s="105">
        <f t="shared" si="3"/>
        <v>8</v>
      </c>
      <c r="AF18" s="13" t="s">
        <v>493</v>
      </c>
      <c r="AG18" s="13" t="s">
        <v>539</v>
      </c>
    </row>
    <row r="19" spans="1:33" ht="15.75" customHeight="1" x14ac:dyDescent="0.2">
      <c r="A19" s="521" t="s">
        <v>116</v>
      </c>
      <c r="B19" s="76" t="s">
        <v>148</v>
      </c>
      <c r="C19" s="523" t="s">
        <v>117</v>
      </c>
      <c r="D19" s="98"/>
      <c r="E19" s="98"/>
      <c r="F19" s="99"/>
      <c r="G19" s="103"/>
      <c r="H19" s="98">
        <v>4</v>
      </c>
      <c r="I19" s="98">
        <v>4</v>
      </c>
      <c r="J19" s="99">
        <v>2</v>
      </c>
      <c r="K19" s="100" t="s">
        <v>1</v>
      </c>
      <c r="L19" s="98"/>
      <c r="M19" s="98"/>
      <c r="N19" s="99"/>
      <c r="O19" s="100"/>
      <c r="P19" s="98"/>
      <c r="Q19" s="98"/>
      <c r="R19" s="99"/>
      <c r="S19" s="100"/>
      <c r="T19" s="98"/>
      <c r="U19" s="98"/>
      <c r="V19" s="99"/>
      <c r="W19" s="100"/>
      <c r="X19" s="98"/>
      <c r="Y19" s="98"/>
      <c r="Z19" s="99"/>
      <c r="AA19" s="99"/>
      <c r="AB19" s="98">
        <f t="shared" si="2"/>
        <v>4</v>
      </c>
      <c r="AC19" s="98">
        <f t="shared" si="2"/>
        <v>4</v>
      </c>
      <c r="AD19" s="104">
        <f t="shared" si="2"/>
        <v>2</v>
      </c>
      <c r="AE19" s="105">
        <f t="shared" si="3"/>
        <v>8</v>
      </c>
      <c r="AF19" s="13" t="s">
        <v>493</v>
      </c>
      <c r="AG19" s="13" t="s">
        <v>540</v>
      </c>
    </row>
    <row r="20" spans="1:33" ht="15.75" customHeight="1" x14ac:dyDescent="0.2">
      <c r="A20" s="521" t="s">
        <v>114</v>
      </c>
      <c r="B20" s="76" t="s">
        <v>148</v>
      </c>
      <c r="C20" s="523" t="s">
        <v>115</v>
      </c>
      <c r="D20" s="98"/>
      <c r="E20" s="98"/>
      <c r="F20" s="99"/>
      <c r="G20" s="103"/>
      <c r="H20" s="98"/>
      <c r="I20" s="98"/>
      <c r="J20" s="99"/>
      <c r="K20" s="100"/>
      <c r="L20" s="98">
        <v>4</v>
      </c>
      <c r="M20" s="98">
        <v>4</v>
      </c>
      <c r="N20" s="99">
        <v>2</v>
      </c>
      <c r="O20" s="100" t="s">
        <v>239</v>
      </c>
      <c r="P20" s="98"/>
      <c r="Q20" s="98"/>
      <c r="R20" s="99"/>
      <c r="S20" s="100"/>
      <c r="T20" s="98"/>
      <c r="U20" s="98"/>
      <c r="V20" s="99"/>
      <c r="W20" s="100"/>
      <c r="X20" s="98"/>
      <c r="Y20" s="98"/>
      <c r="Z20" s="99"/>
      <c r="AA20" s="99"/>
      <c r="AB20" s="98">
        <f t="shared" si="2"/>
        <v>4</v>
      </c>
      <c r="AC20" s="98">
        <f t="shared" si="2"/>
        <v>4</v>
      </c>
      <c r="AD20" s="104">
        <f t="shared" si="2"/>
        <v>2</v>
      </c>
      <c r="AE20" s="105">
        <f t="shared" si="3"/>
        <v>8</v>
      </c>
      <c r="AF20" s="13" t="s">
        <v>493</v>
      </c>
      <c r="AG20" s="13" t="s">
        <v>540</v>
      </c>
    </row>
    <row r="21" spans="1:33" ht="15.75" customHeight="1" x14ac:dyDescent="0.2">
      <c r="A21" s="521" t="s">
        <v>167</v>
      </c>
      <c r="B21" s="76" t="s">
        <v>148</v>
      </c>
      <c r="C21" s="523" t="s">
        <v>168</v>
      </c>
      <c r="D21" s="98"/>
      <c r="E21" s="98"/>
      <c r="F21" s="99"/>
      <c r="G21" s="103"/>
      <c r="H21" s="98"/>
      <c r="I21" s="98"/>
      <c r="J21" s="99"/>
      <c r="K21" s="100"/>
      <c r="L21" s="98"/>
      <c r="M21" s="98"/>
      <c r="N21" s="99"/>
      <c r="O21" s="100"/>
      <c r="P21" s="98"/>
      <c r="Q21" s="98"/>
      <c r="R21" s="99"/>
      <c r="S21" s="100"/>
      <c r="T21" s="98"/>
      <c r="U21" s="98"/>
      <c r="V21" s="99"/>
      <c r="W21" s="100"/>
      <c r="X21" s="98"/>
      <c r="Y21" s="98">
        <v>4</v>
      </c>
      <c r="Z21" s="99">
        <v>1</v>
      </c>
      <c r="AA21" s="99" t="s">
        <v>176</v>
      </c>
      <c r="AB21" s="98">
        <f t="shared" si="2"/>
        <v>0</v>
      </c>
      <c r="AC21" s="98">
        <f t="shared" si="2"/>
        <v>4</v>
      </c>
      <c r="AD21" s="104">
        <f t="shared" si="2"/>
        <v>1</v>
      </c>
      <c r="AE21" s="105">
        <f t="shared" si="3"/>
        <v>4</v>
      </c>
      <c r="AF21" s="13" t="s">
        <v>493</v>
      </c>
      <c r="AG21" s="13" t="s">
        <v>541</v>
      </c>
    </row>
    <row r="22" spans="1:33" ht="15.75" customHeight="1" x14ac:dyDescent="0.2">
      <c r="A22" s="521" t="s">
        <v>169</v>
      </c>
      <c r="B22" s="76" t="s">
        <v>148</v>
      </c>
      <c r="C22" s="523" t="s">
        <v>170</v>
      </c>
      <c r="D22" s="98"/>
      <c r="E22" s="98"/>
      <c r="F22" s="99"/>
      <c r="G22" s="103"/>
      <c r="H22" s="98"/>
      <c r="I22" s="98"/>
      <c r="J22" s="99"/>
      <c r="K22" s="100"/>
      <c r="L22" s="98"/>
      <c r="M22" s="98"/>
      <c r="N22" s="99"/>
      <c r="O22" s="100"/>
      <c r="P22" s="98"/>
      <c r="Q22" s="98"/>
      <c r="R22" s="99"/>
      <c r="S22" s="100"/>
      <c r="T22" s="98"/>
      <c r="U22" s="98"/>
      <c r="V22" s="99"/>
      <c r="W22" s="100"/>
      <c r="X22" s="98"/>
      <c r="Y22" s="98">
        <v>4</v>
      </c>
      <c r="Z22" s="99">
        <v>1</v>
      </c>
      <c r="AA22" s="99" t="s">
        <v>239</v>
      </c>
      <c r="AB22" s="98">
        <f>SUM(D22,H22,L22,P22,T22,X22)</f>
        <v>0</v>
      </c>
      <c r="AC22" s="98">
        <f>SUM(E22,I22,M22,Q22,U22,Y22)</f>
        <v>4</v>
      </c>
      <c r="AD22" s="104">
        <f>SUM(F22,J22,N22,R22,V22,Z22)</f>
        <v>1</v>
      </c>
      <c r="AE22" s="105">
        <f>SUM(AB22,AC22)</f>
        <v>4</v>
      </c>
      <c r="AF22" s="13" t="s">
        <v>493</v>
      </c>
      <c r="AG22" s="13" t="s">
        <v>494</v>
      </c>
    </row>
    <row r="23" spans="1:33" ht="15.75" customHeight="1" x14ac:dyDescent="0.2">
      <c r="A23" s="521" t="s">
        <v>171</v>
      </c>
      <c r="B23" s="76" t="s">
        <v>148</v>
      </c>
      <c r="C23" s="523" t="s">
        <v>172</v>
      </c>
      <c r="D23" s="98"/>
      <c r="E23" s="98"/>
      <c r="F23" s="99"/>
      <c r="G23" s="103"/>
      <c r="H23" s="98">
        <v>4</v>
      </c>
      <c r="I23" s="98">
        <v>4</v>
      </c>
      <c r="J23" s="99">
        <v>1</v>
      </c>
      <c r="K23" s="100" t="s">
        <v>238</v>
      </c>
      <c r="L23" s="98"/>
      <c r="M23" s="98"/>
      <c r="N23" s="99"/>
      <c r="O23" s="100"/>
      <c r="P23" s="98"/>
      <c r="Q23" s="98"/>
      <c r="R23" s="99"/>
      <c r="S23" s="100"/>
      <c r="T23" s="98"/>
      <c r="U23" s="98"/>
      <c r="V23" s="99"/>
      <c r="W23" s="100"/>
      <c r="X23" s="98"/>
      <c r="Y23" s="98"/>
      <c r="Z23" s="99"/>
      <c r="AA23" s="99"/>
      <c r="AB23" s="98">
        <f t="shared" ref="AB23:AD25" si="4">SUM(D23,H23,L23,P23,T23,X23)</f>
        <v>4</v>
      </c>
      <c r="AC23" s="98">
        <f t="shared" si="4"/>
        <v>4</v>
      </c>
      <c r="AD23" s="104">
        <f t="shared" si="4"/>
        <v>1</v>
      </c>
      <c r="AE23" s="105">
        <f t="shared" ref="AE23:AE27" si="5">SUM(AB23,AC23)</f>
        <v>8</v>
      </c>
      <c r="AF23" s="13" t="s">
        <v>466</v>
      </c>
      <c r="AG23" s="13" t="s">
        <v>542</v>
      </c>
    </row>
    <row r="24" spans="1:33" ht="15.75" customHeight="1" x14ac:dyDescent="0.2">
      <c r="A24" s="524" t="s">
        <v>583</v>
      </c>
      <c r="B24" s="91" t="s">
        <v>148</v>
      </c>
      <c r="C24" s="525" t="s">
        <v>562</v>
      </c>
      <c r="D24" s="526"/>
      <c r="E24" s="526"/>
      <c r="F24" s="527"/>
      <c r="G24" s="528"/>
      <c r="H24" s="526"/>
      <c r="I24" s="526"/>
      <c r="J24" s="527"/>
      <c r="K24" s="529"/>
      <c r="L24" s="526"/>
      <c r="M24" s="526"/>
      <c r="N24" s="527"/>
      <c r="O24" s="529"/>
      <c r="P24" s="526">
        <v>4</v>
      </c>
      <c r="Q24" s="526"/>
      <c r="R24" s="527">
        <v>1</v>
      </c>
      <c r="S24" s="529" t="s">
        <v>1</v>
      </c>
      <c r="T24" s="526"/>
      <c r="U24" s="526"/>
      <c r="V24" s="527"/>
      <c r="W24" s="529"/>
      <c r="X24" s="526"/>
      <c r="Y24" s="526"/>
      <c r="Z24" s="527"/>
      <c r="AA24" s="527"/>
      <c r="AB24" s="530">
        <v>4</v>
      </c>
      <c r="AC24" s="530"/>
      <c r="AD24" s="530">
        <v>1</v>
      </c>
      <c r="AE24" s="531">
        <v>4</v>
      </c>
      <c r="AF24" s="532" t="s">
        <v>794</v>
      </c>
      <c r="AG24" s="378" t="s">
        <v>563</v>
      </c>
    </row>
    <row r="25" spans="1:33" ht="15.75" customHeight="1" x14ac:dyDescent="0.2">
      <c r="A25" s="533" t="s">
        <v>118</v>
      </c>
      <c r="B25" s="91" t="s">
        <v>148</v>
      </c>
      <c r="C25" s="534" t="s">
        <v>119</v>
      </c>
      <c r="D25" s="98"/>
      <c r="E25" s="98"/>
      <c r="F25" s="99"/>
      <c r="G25" s="103"/>
      <c r="H25" s="98"/>
      <c r="I25" s="98"/>
      <c r="J25" s="99"/>
      <c r="K25" s="100"/>
      <c r="L25" s="98">
        <v>4</v>
      </c>
      <c r="M25" s="98">
        <v>4</v>
      </c>
      <c r="N25" s="99">
        <v>2</v>
      </c>
      <c r="O25" s="100" t="s">
        <v>1</v>
      </c>
      <c r="P25" s="98"/>
      <c r="Q25" s="98"/>
      <c r="R25" s="99"/>
      <c r="S25" s="100"/>
      <c r="T25" s="98"/>
      <c r="U25" s="98"/>
      <c r="V25" s="99"/>
      <c r="W25" s="100"/>
      <c r="X25" s="98"/>
      <c r="Y25" s="98"/>
      <c r="Z25" s="99"/>
      <c r="AA25" s="99"/>
      <c r="AB25" s="535">
        <f t="shared" si="4"/>
        <v>4</v>
      </c>
      <c r="AC25" s="535">
        <f t="shared" si="4"/>
        <v>4</v>
      </c>
      <c r="AD25" s="535">
        <f t="shared" si="4"/>
        <v>2</v>
      </c>
      <c r="AE25" s="536">
        <f t="shared" si="5"/>
        <v>8</v>
      </c>
      <c r="AF25" s="13" t="s">
        <v>493</v>
      </c>
      <c r="AG25" s="13" t="s">
        <v>541</v>
      </c>
    </row>
    <row r="26" spans="1:33" s="357" customFormat="1" ht="15.75" customHeight="1" thickBot="1" x14ac:dyDescent="0.3">
      <c r="A26" s="362"/>
      <c r="B26" s="363"/>
      <c r="C26" s="339" t="s">
        <v>366</v>
      </c>
      <c r="D26" s="537">
        <f>SUM(D10:D25)</f>
        <v>22</v>
      </c>
      <c r="E26" s="537">
        <f>SUM(E10:E25)</f>
        <v>0</v>
      </c>
      <c r="F26" s="537">
        <f>SUM(F10:F25)</f>
        <v>4</v>
      </c>
      <c r="G26" s="538" t="s">
        <v>22</v>
      </c>
      <c r="H26" s="537">
        <f>SUM(H10:H25)</f>
        <v>8</v>
      </c>
      <c r="I26" s="537">
        <f>SUM(I10:I25)</f>
        <v>16</v>
      </c>
      <c r="J26" s="537">
        <f>SUM(J10:J25)</f>
        <v>4</v>
      </c>
      <c r="K26" s="538" t="s">
        <v>22</v>
      </c>
      <c r="L26" s="537">
        <f>SUM(L10:L25)</f>
        <v>8</v>
      </c>
      <c r="M26" s="537">
        <f>SUM(M10:M25)</f>
        <v>16</v>
      </c>
      <c r="N26" s="537">
        <f>SUM(N10:N25)</f>
        <v>5</v>
      </c>
      <c r="O26" s="538" t="s">
        <v>22</v>
      </c>
      <c r="P26" s="537">
        <f>SUM(P10:P25)</f>
        <v>20</v>
      </c>
      <c r="Q26" s="537">
        <f>SUM(Q10:Q25)</f>
        <v>8</v>
      </c>
      <c r="R26" s="537">
        <f>SUM(R10:R25)</f>
        <v>5</v>
      </c>
      <c r="S26" s="538" t="s">
        <v>22</v>
      </c>
      <c r="T26" s="537">
        <f>SUM(T10:T25)</f>
        <v>24</v>
      </c>
      <c r="U26" s="537">
        <f>SUM(U10:U25)</f>
        <v>8</v>
      </c>
      <c r="V26" s="537">
        <f>SUM(V10:V25)</f>
        <v>7</v>
      </c>
      <c r="W26" s="538" t="s">
        <v>22</v>
      </c>
      <c r="X26" s="537">
        <f>SUM(X18:X25)</f>
        <v>8</v>
      </c>
      <c r="Y26" s="537">
        <f>SUM(Y15:Y25)</f>
        <v>12</v>
      </c>
      <c r="Z26" s="537">
        <f>SUM(Z15:Z25)</f>
        <v>6</v>
      </c>
      <c r="AA26" s="538" t="s">
        <v>22</v>
      </c>
      <c r="AB26" s="537">
        <f>SUM(AB10:AB25)</f>
        <v>90</v>
      </c>
      <c r="AC26" s="537">
        <f>SUM(AC10:AC25)</f>
        <v>60</v>
      </c>
      <c r="AD26" s="537">
        <f>SUM(AD10:AD25)</f>
        <v>31</v>
      </c>
      <c r="AE26" s="539">
        <f>SUM(AE10:AE25)</f>
        <v>150</v>
      </c>
      <c r="AF26" s="540"/>
      <c r="AG26" s="364"/>
    </row>
    <row r="27" spans="1:33" s="357" customFormat="1" ht="15.75" customHeight="1" thickBot="1" x14ac:dyDescent="0.3">
      <c r="A27" s="365"/>
      <c r="B27" s="366"/>
      <c r="C27" s="514" t="s">
        <v>367</v>
      </c>
      <c r="D27" s="517">
        <f>D8+D26</f>
        <v>104</v>
      </c>
      <c r="E27" s="517">
        <f>E8+E26</f>
        <v>94</v>
      </c>
      <c r="F27" s="517">
        <f>F8+F26</f>
        <v>28</v>
      </c>
      <c r="G27" s="541" t="s">
        <v>22</v>
      </c>
      <c r="H27" s="517">
        <f>H8+H26</f>
        <v>64</v>
      </c>
      <c r="I27" s="517">
        <f>I8+I26</f>
        <v>52</v>
      </c>
      <c r="J27" s="517">
        <f>J8+J26</f>
        <v>27</v>
      </c>
      <c r="K27" s="541" t="s">
        <v>22</v>
      </c>
      <c r="L27" s="517">
        <f>L8+L26</f>
        <v>60</v>
      </c>
      <c r="M27" s="517">
        <f>M8+M26</f>
        <v>64</v>
      </c>
      <c r="N27" s="517">
        <f>N8+N26</f>
        <v>29</v>
      </c>
      <c r="O27" s="541" t="s">
        <v>22</v>
      </c>
      <c r="P27" s="517">
        <f>P8+P26</f>
        <v>60</v>
      </c>
      <c r="Q27" s="517">
        <f>Q8+Q26</f>
        <v>64</v>
      </c>
      <c r="R27" s="517">
        <f>R8+R26</f>
        <v>31</v>
      </c>
      <c r="S27" s="541" t="s">
        <v>22</v>
      </c>
      <c r="T27" s="517">
        <f>T8+T26</f>
        <v>76</v>
      </c>
      <c r="U27" s="517">
        <f>U8+U26</f>
        <v>48</v>
      </c>
      <c r="V27" s="517">
        <f>V8+V26</f>
        <v>33</v>
      </c>
      <c r="W27" s="541" t="s">
        <v>22</v>
      </c>
      <c r="X27" s="517">
        <f>X8+X26</f>
        <v>34</v>
      </c>
      <c r="Y27" s="517">
        <f>Y8+Y26</f>
        <v>92</v>
      </c>
      <c r="Z27" s="517">
        <f>Z8+Z26</f>
        <v>31</v>
      </c>
      <c r="AA27" s="541" t="s">
        <v>22</v>
      </c>
      <c r="AB27" s="542">
        <f>SUM(AB8,AB26)</f>
        <v>392</v>
      </c>
      <c r="AC27" s="542">
        <f>SUM(AC26,AC8)</f>
        <v>376</v>
      </c>
      <c r="AD27" s="542">
        <f>SUM(AD26,AD8)</f>
        <v>180</v>
      </c>
      <c r="AE27" s="543">
        <f t="shared" si="5"/>
        <v>768</v>
      </c>
      <c r="AF27" s="540"/>
      <c r="AG27" s="364"/>
    </row>
    <row r="28" spans="1:33" ht="15.75" customHeight="1" x14ac:dyDescent="0.25">
      <c r="A28" s="370"/>
      <c r="B28" s="371"/>
      <c r="C28" s="544" t="s">
        <v>9</v>
      </c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4"/>
      <c r="AC28" s="814"/>
      <c r="AD28" s="814"/>
      <c r="AE28" s="814"/>
      <c r="AF28" s="373"/>
      <c r="AG28" s="373"/>
    </row>
    <row r="29" spans="1:33" ht="15.75" customHeight="1" x14ac:dyDescent="0.2">
      <c r="A29" s="545" t="s">
        <v>314</v>
      </c>
      <c r="B29" s="91" t="s">
        <v>148</v>
      </c>
      <c r="C29" s="546" t="s">
        <v>233</v>
      </c>
      <c r="D29" s="547"/>
      <c r="E29" s="547"/>
      <c r="F29" s="548"/>
      <c r="G29" s="548"/>
      <c r="H29" s="547"/>
      <c r="I29" s="547"/>
      <c r="J29" s="548"/>
      <c r="K29" s="548"/>
      <c r="L29" s="547"/>
      <c r="M29" s="547"/>
      <c r="N29" s="548"/>
      <c r="O29" s="548"/>
      <c r="P29" s="547"/>
      <c r="Q29" s="547"/>
      <c r="R29" s="548"/>
      <c r="S29" s="548"/>
      <c r="T29" s="547"/>
      <c r="U29" s="547"/>
      <c r="V29" s="548"/>
      <c r="W29" s="548"/>
      <c r="X29" s="547">
        <v>4</v>
      </c>
      <c r="Y29" s="547"/>
      <c r="Z29" s="548" t="s">
        <v>22</v>
      </c>
      <c r="AA29" s="548" t="s">
        <v>177</v>
      </c>
      <c r="AB29" s="535">
        <f t="shared" ref="AB29" si="6">SUM(D29,H29,L29,P29,T29,X29)</f>
        <v>4</v>
      </c>
      <c r="AC29" s="535">
        <f t="shared" ref="AC29" si="7">SUM(E29,I29,M29,Q29,U29,Y29)</f>
        <v>0</v>
      </c>
      <c r="AD29" s="535">
        <f t="shared" ref="AD29" si="8">SUM(F29,J29,N29,R29,V29,Z29)</f>
        <v>0</v>
      </c>
      <c r="AE29" s="536">
        <f t="shared" ref="AE29" si="9">SUM(AB29,AC29)</f>
        <v>4</v>
      </c>
      <c r="AF29" s="13" t="s">
        <v>482</v>
      </c>
      <c r="AG29" s="13" t="s">
        <v>543</v>
      </c>
    </row>
    <row r="30" spans="1:33" ht="15.75" customHeight="1" x14ac:dyDescent="0.2">
      <c r="A30" s="521" t="s">
        <v>151</v>
      </c>
      <c r="B30" s="76" t="s">
        <v>150</v>
      </c>
      <c r="C30" s="549" t="s">
        <v>152</v>
      </c>
      <c r="D30" s="550"/>
      <c r="E30" s="550"/>
      <c r="F30" s="551"/>
      <c r="G30" s="552"/>
      <c r="H30" s="550"/>
      <c r="I30" s="550"/>
      <c r="J30" s="551"/>
      <c r="K30" s="552"/>
      <c r="L30" s="550">
        <v>4</v>
      </c>
      <c r="M30" s="550"/>
      <c r="N30" s="551" t="s">
        <v>178</v>
      </c>
      <c r="O30" s="552" t="s">
        <v>177</v>
      </c>
      <c r="P30" s="550"/>
      <c r="Q30" s="550"/>
      <c r="R30" s="551"/>
      <c r="S30" s="552"/>
      <c r="T30" s="550"/>
      <c r="U30" s="550"/>
      <c r="V30" s="551"/>
      <c r="W30" s="552"/>
      <c r="X30" s="550"/>
      <c r="Y30" s="550"/>
      <c r="Z30" s="551"/>
      <c r="AA30" s="553"/>
      <c r="AB30" s="550">
        <f t="shared" ref="AB30:AB31" si="10">SUM(D30,H30,L30,P30,T30,X30)</f>
        <v>4</v>
      </c>
      <c r="AC30" s="550">
        <f t="shared" ref="AC30:AC31" si="11">SUM(E30,I30,M30,Q30,U30,Y30)</f>
        <v>0</v>
      </c>
      <c r="AD30" s="551">
        <f t="shared" ref="AD30:AD31" si="12">SUM(F30,J30,N30,R30,V30,Z30)</f>
        <v>0</v>
      </c>
      <c r="AE30" s="554">
        <f t="shared" ref="AE30:AE31" si="13">SUM(AB30,AC30)</f>
        <v>4</v>
      </c>
      <c r="AF30" s="13" t="s">
        <v>493</v>
      </c>
      <c r="AG30" s="378" t="s">
        <v>547</v>
      </c>
    </row>
    <row r="31" spans="1:33" ht="15.75" customHeight="1" x14ac:dyDescent="0.2">
      <c r="A31" s="521" t="s">
        <v>147</v>
      </c>
      <c r="B31" s="76" t="s">
        <v>150</v>
      </c>
      <c r="C31" s="555" t="s">
        <v>149</v>
      </c>
      <c r="D31" s="550"/>
      <c r="E31" s="550"/>
      <c r="F31" s="551"/>
      <c r="G31" s="552"/>
      <c r="H31" s="550"/>
      <c r="I31" s="550"/>
      <c r="J31" s="551"/>
      <c r="K31" s="552"/>
      <c r="L31" s="550"/>
      <c r="M31" s="550"/>
      <c r="N31" s="551"/>
      <c r="O31" s="552"/>
      <c r="P31" s="550"/>
      <c r="Q31" s="550"/>
      <c r="R31" s="551"/>
      <c r="S31" s="556"/>
      <c r="T31" s="550"/>
      <c r="U31" s="550"/>
      <c r="V31" s="551"/>
      <c r="W31" s="552"/>
      <c r="X31" s="550">
        <v>4</v>
      </c>
      <c r="Y31" s="550"/>
      <c r="Z31" s="551" t="s">
        <v>22</v>
      </c>
      <c r="AA31" s="553" t="s">
        <v>177</v>
      </c>
      <c r="AB31" s="550">
        <f t="shared" si="10"/>
        <v>4</v>
      </c>
      <c r="AC31" s="557">
        <f t="shared" si="11"/>
        <v>0</v>
      </c>
      <c r="AD31" s="551">
        <f t="shared" si="12"/>
        <v>0</v>
      </c>
      <c r="AE31" s="554">
        <f t="shared" si="13"/>
        <v>4</v>
      </c>
      <c r="AF31" s="13" t="s">
        <v>493</v>
      </c>
      <c r="AG31" s="378" t="s">
        <v>544</v>
      </c>
    </row>
    <row r="32" spans="1:33" ht="15.75" customHeight="1" thickBot="1" x14ac:dyDescent="0.25">
      <c r="A32" s="521" t="s">
        <v>158</v>
      </c>
      <c r="B32" s="76" t="s">
        <v>1</v>
      </c>
      <c r="C32" s="522" t="s">
        <v>159</v>
      </c>
      <c r="D32" s="550"/>
      <c r="E32" s="550"/>
      <c r="F32" s="551" t="s">
        <v>22</v>
      </c>
      <c r="G32" s="552"/>
      <c r="H32" s="550"/>
      <c r="I32" s="550"/>
      <c r="J32" s="551" t="s">
        <v>22</v>
      </c>
      <c r="K32" s="552"/>
      <c r="L32" s="550"/>
      <c r="M32" s="550"/>
      <c r="N32" s="551" t="s">
        <v>22</v>
      </c>
      <c r="O32" s="552"/>
      <c r="P32" s="550"/>
      <c r="Q32" s="550"/>
      <c r="R32" s="551" t="s">
        <v>22</v>
      </c>
      <c r="S32" s="552"/>
      <c r="T32" s="550"/>
      <c r="U32" s="550"/>
      <c r="V32" s="551" t="s">
        <v>22</v>
      </c>
      <c r="W32" s="552"/>
      <c r="X32" s="550"/>
      <c r="Y32" s="550"/>
      <c r="Z32" s="551" t="s">
        <v>22</v>
      </c>
      <c r="AA32" s="558" t="s">
        <v>279</v>
      </c>
      <c r="AB32" s="557"/>
      <c r="AC32" s="557"/>
      <c r="AD32" s="551" t="s">
        <v>22</v>
      </c>
      <c r="AE32" s="559"/>
      <c r="AF32" s="13"/>
      <c r="AG32" s="13"/>
    </row>
    <row r="33" spans="1:32" ht="15.75" customHeight="1" thickBot="1" x14ac:dyDescent="0.35">
      <c r="A33" s="382"/>
      <c r="B33" s="383"/>
      <c r="C33" s="563" t="s">
        <v>18</v>
      </c>
      <c r="D33" s="564">
        <v>0</v>
      </c>
      <c r="E33" s="564">
        <v>0</v>
      </c>
      <c r="F33" s="565" t="s">
        <v>22</v>
      </c>
      <c r="G33" s="566" t="s">
        <v>22</v>
      </c>
      <c r="H33" s="564">
        <v>0</v>
      </c>
      <c r="I33" s="564">
        <v>0</v>
      </c>
      <c r="J33" s="565" t="s">
        <v>22</v>
      </c>
      <c r="K33" s="566" t="s">
        <v>22</v>
      </c>
      <c r="L33" s="564">
        <v>4</v>
      </c>
      <c r="M33" s="564">
        <v>0</v>
      </c>
      <c r="N33" s="567" t="s">
        <v>22</v>
      </c>
      <c r="O33" s="566" t="s">
        <v>22</v>
      </c>
      <c r="P33" s="564">
        <v>0</v>
      </c>
      <c r="Q33" s="564">
        <v>0</v>
      </c>
      <c r="R33" s="565" t="s">
        <v>22</v>
      </c>
      <c r="S33" s="566" t="s">
        <v>22</v>
      </c>
      <c r="T33" s="564">
        <v>0</v>
      </c>
      <c r="U33" s="564">
        <v>0</v>
      </c>
      <c r="V33" s="565" t="s">
        <v>22</v>
      </c>
      <c r="W33" s="566" t="s">
        <v>22</v>
      </c>
      <c r="X33" s="564">
        <v>4</v>
      </c>
      <c r="Y33" s="564">
        <v>0</v>
      </c>
      <c r="Z33" s="565" t="s">
        <v>22</v>
      </c>
      <c r="AA33" s="566" t="s">
        <v>22</v>
      </c>
      <c r="AB33" s="568">
        <v>8</v>
      </c>
      <c r="AC33" s="569">
        <v>0</v>
      </c>
      <c r="AD33" s="565" t="s">
        <v>22</v>
      </c>
      <c r="AE33" s="570" t="s">
        <v>178</v>
      </c>
    </row>
    <row r="34" spans="1:32" ht="15.75" customHeight="1" thickBot="1" x14ac:dyDescent="0.3">
      <c r="A34" s="392"/>
      <c r="B34" s="393"/>
      <c r="C34" s="571" t="s">
        <v>368</v>
      </c>
      <c r="D34" s="572">
        <f>SUM(D27,D33)</f>
        <v>104</v>
      </c>
      <c r="E34" s="572">
        <f>SUM(E27,E33)</f>
        <v>94</v>
      </c>
      <c r="F34" s="573" t="s">
        <v>22</v>
      </c>
      <c r="G34" s="574" t="s">
        <v>22</v>
      </c>
      <c r="H34" s="572">
        <f>SUM(H27,H33)</f>
        <v>64</v>
      </c>
      <c r="I34" s="572">
        <f>SUM(I27,I33)</f>
        <v>52</v>
      </c>
      <c r="J34" s="573" t="s">
        <v>22</v>
      </c>
      <c r="K34" s="574" t="s">
        <v>22</v>
      </c>
      <c r="L34" s="572">
        <f>SUM(L27,L33)</f>
        <v>64</v>
      </c>
      <c r="M34" s="572">
        <f>SUM(M27,M33)</f>
        <v>64</v>
      </c>
      <c r="N34" s="575" t="s">
        <v>22</v>
      </c>
      <c r="O34" s="574" t="s">
        <v>22</v>
      </c>
      <c r="P34" s="572">
        <f>SUM(P27,P33)</f>
        <v>60</v>
      </c>
      <c r="Q34" s="572">
        <f>SUM(Q27,Q33)</f>
        <v>64</v>
      </c>
      <c r="R34" s="573" t="s">
        <v>22</v>
      </c>
      <c r="S34" s="574" t="s">
        <v>22</v>
      </c>
      <c r="T34" s="572">
        <f>SUM(T27,T33)</f>
        <v>76</v>
      </c>
      <c r="U34" s="572">
        <f>SUM(U27,U33)</f>
        <v>48</v>
      </c>
      <c r="V34" s="573" t="s">
        <v>22</v>
      </c>
      <c r="W34" s="574" t="s">
        <v>22</v>
      </c>
      <c r="X34" s="572">
        <f>SUM(X27,X33)</f>
        <v>38</v>
      </c>
      <c r="Y34" s="572">
        <f>SUM(Y27,Y33)</f>
        <v>92</v>
      </c>
      <c r="Z34" s="573" t="s">
        <v>22</v>
      </c>
      <c r="AA34" s="574" t="s">
        <v>22</v>
      </c>
      <c r="AB34" s="56">
        <f>SUM(AB27,AB33)</f>
        <v>400</v>
      </c>
      <c r="AC34" s="56">
        <f>SUM(AC27,AC33)</f>
        <v>376</v>
      </c>
      <c r="AD34" s="573" t="s">
        <v>22</v>
      </c>
      <c r="AE34" s="398">
        <f>SUM(AB34,AC34)</f>
        <v>776</v>
      </c>
    </row>
    <row r="35" spans="1:32" ht="15.75" customHeight="1" thickTop="1" thickBot="1" x14ac:dyDescent="0.3">
      <c r="A35" s="399"/>
      <c r="B35" s="400"/>
      <c r="C35" s="401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4"/>
      <c r="AC35" s="814"/>
      <c r="AD35" s="814"/>
      <c r="AE35" s="814"/>
      <c r="AF35" s="402"/>
    </row>
    <row r="36" spans="1:32" ht="15.75" customHeight="1" thickTop="1" x14ac:dyDescent="0.2">
      <c r="A36" s="576" t="s">
        <v>144</v>
      </c>
      <c r="B36" s="577" t="s">
        <v>1</v>
      </c>
      <c r="C36" s="578" t="s">
        <v>25</v>
      </c>
      <c r="D36" s="579"/>
      <c r="E36" s="579"/>
      <c r="F36" s="579"/>
      <c r="G36" s="579"/>
      <c r="H36" s="579"/>
      <c r="I36" s="580">
        <v>160</v>
      </c>
      <c r="J36" s="580" t="s">
        <v>22</v>
      </c>
      <c r="K36" s="580" t="s">
        <v>177</v>
      </c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81"/>
      <c r="AB36" s="409"/>
      <c r="AC36" s="410"/>
      <c r="AD36" s="410"/>
      <c r="AE36" s="410"/>
      <c r="AF36" s="402"/>
    </row>
    <row r="37" spans="1:32" ht="15.75" customHeight="1" x14ac:dyDescent="0.2">
      <c r="A37" s="582" t="s">
        <v>145</v>
      </c>
      <c r="B37" s="583" t="s">
        <v>1</v>
      </c>
      <c r="C37" s="584" t="s">
        <v>26</v>
      </c>
      <c r="D37" s="585"/>
      <c r="E37" s="585"/>
      <c r="F37" s="586"/>
      <c r="G37" s="586"/>
      <c r="H37" s="585"/>
      <c r="I37" s="585"/>
      <c r="J37" s="586"/>
      <c r="K37" s="586"/>
      <c r="L37" s="585"/>
      <c r="M37" s="585"/>
      <c r="N37" s="586"/>
      <c r="O37" s="586"/>
      <c r="P37" s="585"/>
      <c r="Q37" s="587">
        <v>160</v>
      </c>
      <c r="R37" s="588" t="s">
        <v>22</v>
      </c>
      <c r="S37" s="588" t="s">
        <v>177</v>
      </c>
      <c r="T37" s="585"/>
      <c r="U37" s="585"/>
      <c r="V37" s="586"/>
      <c r="W37" s="586"/>
      <c r="X37" s="585"/>
      <c r="Y37" s="589"/>
      <c r="Z37" s="590"/>
      <c r="AA37" s="591"/>
      <c r="AB37" s="410"/>
      <c r="AC37" s="410"/>
      <c r="AD37" s="410"/>
      <c r="AE37" s="410"/>
      <c r="AF37" s="402"/>
    </row>
    <row r="38" spans="1:32" ht="15.75" customHeight="1" thickBot="1" x14ac:dyDescent="0.25">
      <c r="A38" s="592" t="s">
        <v>146</v>
      </c>
      <c r="B38" s="593" t="s">
        <v>1</v>
      </c>
      <c r="C38" s="594" t="s">
        <v>129</v>
      </c>
      <c r="D38" s="595"/>
      <c r="E38" s="595"/>
      <c r="F38" s="596"/>
      <c r="G38" s="596"/>
      <c r="H38" s="595"/>
      <c r="I38" s="595"/>
      <c r="J38" s="596"/>
      <c r="K38" s="596"/>
      <c r="L38" s="595"/>
      <c r="M38" s="595"/>
      <c r="N38" s="596"/>
      <c r="O38" s="596"/>
      <c r="P38" s="595"/>
      <c r="Q38" s="595"/>
      <c r="R38" s="596"/>
      <c r="S38" s="596"/>
      <c r="T38" s="595"/>
      <c r="U38" s="595"/>
      <c r="V38" s="596"/>
      <c r="W38" s="596"/>
      <c r="X38" s="595"/>
      <c r="Y38" s="597">
        <v>80</v>
      </c>
      <c r="Z38" s="598" t="s">
        <v>22</v>
      </c>
      <c r="AA38" s="599" t="s">
        <v>177</v>
      </c>
      <c r="AB38" s="426"/>
      <c r="AC38" s="410"/>
      <c r="AD38" s="410"/>
      <c r="AE38" s="410"/>
      <c r="AF38" s="402"/>
    </row>
    <row r="39" spans="1:32" ht="15.75" customHeight="1" thickTop="1" x14ac:dyDescent="0.2">
      <c r="A39" s="815"/>
      <c r="B39" s="816"/>
      <c r="C39" s="816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427"/>
      <c r="U39" s="427"/>
      <c r="V39" s="427"/>
      <c r="W39" s="427"/>
      <c r="X39" s="427"/>
      <c r="Y39" s="428"/>
      <c r="Z39" s="428"/>
      <c r="AA39" s="428"/>
      <c r="AB39" s="429"/>
      <c r="AC39" s="429"/>
      <c r="AD39" s="429"/>
      <c r="AE39" s="430"/>
    </row>
    <row r="40" spans="1:32" ht="15.75" customHeight="1" x14ac:dyDescent="0.2">
      <c r="A40" s="817" t="s">
        <v>24</v>
      </c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8"/>
      <c r="T40" s="431"/>
      <c r="U40" s="431"/>
      <c r="V40" s="431"/>
      <c r="W40" s="431"/>
      <c r="X40" s="431"/>
      <c r="Y40" s="431"/>
      <c r="Z40" s="431"/>
      <c r="AA40" s="431"/>
      <c r="AB40" s="429"/>
      <c r="AC40" s="429"/>
      <c r="AD40" s="429"/>
      <c r="AE40" s="430"/>
    </row>
    <row r="41" spans="1:32" ht="15.75" customHeight="1" x14ac:dyDescent="0.2">
      <c r="A41" s="432"/>
      <c r="B41" s="57"/>
      <c r="C41" s="600" t="s">
        <v>19</v>
      </c>
      <c r="D41" s="601"/>
      <c r="E41" s="601"/>
      <c r="F41" s="147"/>
      <c r="G41" s="602" t="str">
        <f>IF(COUNTIF(G10:G38,"A")=0,"",COUNTIF(G10:G38,"A"))</f>
        <v/>
      </c>
      <c r="H41" s="601"/>
      <c r="I41" s="601"/>
      <c r="J41" s="147"/>
      <c r="K41" s="602">
        <f>IF(COUNTIF(K10:K38,"A")=0,"",COUNTIF(K10:K38,"A"))</f>
        <v>1</v>
      </c>
      <c r="L41" s="601"/>
      <c r="M41" s="601"/>
      <c r="N41" s="147"/>
      <c r="O41" s="602">
        <f>IF(COUNTIF(O10:O38,"A")=0,"",COUNTIF(O10:O38,"A"))</f>
        <v>1</v>
      </c>
      <c r="P41" s="601"/>
      <c r="Q41" s="601"/>
      <c r="R41" s="147"/>
      <c r="S41" s="602">
        <f>IF(COUNTIF(S10:S38,"A")=0,"",COUNTIF(S10:S38,"A"))</f>
        <v>1</v>
      </c>
      <c r="T41" s="601"/>
      <c r="U41" s="601"/>
      <c r="V41" s="147"/>
      <c r="W41" s="602" t="str">
        <f>IF(COUNTIF(W10:W38,"A")=0,"",COUNTIF(W10:W38,"A"))</f>
        <v/>
      </c>
      <c r="X41" s="601"/>
      <c r="Y41" s="601"/>
      <c r="Z41" s="147"/>
      <c r="AA41" s="602">
        <f>IF(COUNTIF(AA10:AA38,"A")=0,"",COUNTIF(AA10:AA38,"A"))</f>
        <v>3</v>
      </c>
      <c r="AB41" s="434"/>
      <c r="AC41" s="434"/>
      <c r="AD41" s="17"/>
      <c r="AE41" s="612">
        <f t="shared" ref="AE41:AE53" si="14">IF(SUM(G41:AA41)=0,"",SUM(G41:AA41))</f>
        <v>6</v>
      </c>
    </row>
    <row r="42" spans="1:32" ht="15.75" customHeight="1" x14ac:dyDescent="0.2">
      <c r="A42" s="432"/>
      <c r="B42" s="57"/>
      <c r="C42" s="600" t="s">
        <v>20</v>
      </c>
      <c r="D42" s="601"/>
      <c r="E42" s="601"/>
      <c r="F42" s="147"/>
      <c r="G42" s="602" t="str">
        <f>IF(COUNTIF(G10:G38,"B")=0,"",COUNTIF(G10:G38,"B"))</f>
        <v/>
      </c>
      <c r="H42" s="601"/>
      <c r="I42" s="601"/>
      <c r="J42" s="147"/>
      <c r="K42" s="602" t="str">
        <f>IF(COUNTIF(K10:K38,"B")=0,"",COUNTIF(K10:K38,"B"))</f>
        <v/>
      </c>
      <c r="L42" s="601"/>
      <c r="M42" s="601"/>
      <c r="N42" s="147"/>
      <c r="O42" s="602" t="str">
        <f>IF(COUNTIF(O10:O38,"B")=0,"",COUNTIF(O10:O38,"B"))</f>
        <v/>
      </c>
      <c r="P42" s="601"/>
      <c r="Q42" s="601"/>
      <c r="R42" s="147"/>
      <c r="S42" s="602" t="str">
        <f>IF(COUNTIF(S10:S38,"B")=0,"",COUNTIF(S10:S38,"B"))</f>
        <v/>
      </c>
      <c r="T42" s="601"/>
      <c r="U42" s="601"/>
      <c r="V42" s="147"/>
      <c r="W42" s="602" t="str">
        <f>IF(COUNTIF(W10:W38,"B")=0,"",COUNTIF(W10:W38,"B"))</f>
        <v/>
      </c>
      <c r="X42" s="601"/>
      <c r="Y42" s="601"/>
      <c r="Z42" s="147"/>
      <c r="AA42" s="602">
        <f>IF(COUNTIF(AA10:AA38,"B")=0,"",COUNTIF(AA10:AA38,"B"))</f>
        <v>1</v>
      </c>
      <c r="AB42" s="434"/>
      <c r="AC42" s="434"/>
      <c r="AD42" s="17"/>
      <c r="AE42" s="612">
        <f t="shared" si="14"/>
        <v>1</v>
      </c>
    </row>
    <row r="43" spans="1:32" ht="15.75" customHeight="1" x14ac:dyDescent="0.2">
      <c r="A43" s="432"/>
      <c r="B43" s="57"/>
      <c r="C43" s="600" t="s">
        <v>356</v>
      </c>
      <c r="D43" s="601"/>
      <c r="E43" s="601"/>
      <c r="F43" s="147"/>
      <c r="G43" s="602">
        <f>IF(COUNTIF(G10:G38,"ÉÉ")=0,"",COUNTIF(G10:G38,"ÉÉ"))</f>
        <v>1</v>
      </c>
      <c r="H43" s="601"/>
      <c r="I43" s="601"/>
      <c r="J43" s="147"/>
      <c r="K43" s="602">
        <f>IF(COUNTIF(K10:K38,"ÉÉ")=0,"",COUNTIF(K10:K38,"ÉÉ"))</f>
        <v>1</v>
      </c>
      <c r="L43" s="601"/>
      <c r="M43" s="601"/>
      <c r="N43" s="147"/>
      <c r="O43" s="602" t="str">
        <f>IF(COUNTIF(O10:O38,"ÉÉ")=0,"",COUNTIF(O10:O38,"ÉÉ"))</f>
        <v/>
      </c>
      <c r="P43" s="601"/>
      <c r="Q43" s="601"/>
      <c r="R43" s="147"/>
      <c r="S43" s="602" t="str">
        <f>IF(COUNTIF(S10:S38,"ÉÉ")=0,"",COUNTIF(S10:S38,"ÉÉ"))</f>
        <v/>
      </c>
      <c r="T43" s="601"/>
      <c r="U43" s="601"/>
      <c r="V43" s="147"/>
      <c r="W43" s="602" t="str">
        <f>IF(COUNTIF(W10:W38,"ÉÉ")=0,"",COUNTIF(W10:W38,"ÉÉ"))</f>
        <v/>
      </c>
      <c r="X43" s="601"/>
      <c r="Y43" s="601"/>
      <c r="Z43" s="147"/>
      <c r="AA43" s="602" t="str">
        <f>IF(COUNTIF(AA10:AA38,"ÉÉ")=0,"",COUNTIF(AA10:AA38,"ÉÉ"))</f>
        <v/>
      </c>
      <c r="AB43" s="434"/>
      <c r="AC43" s="434"/>
      <c r="AD43" s="17"/>
      <c r="AE43" s="612">
        <f t="shared" si="14"/>
        <v>2</v>
      </c>
    </row>
    <row r="44" spans="1:32" ht="15.75" customHeight="1" x14ac:dyDescent="0.2">
      <c r="A44" s="432"/>
      <c r="B44" s="57"/>
      <c r="C44" s="600" t="s">
        <v>357</v>
      </c>
      <c r="D44" s="603"/>
      <c r="E44" s="603"/>
      <c r="F44" s="604"/>
      <c r="G44" s="602" t="str">
        <f>IF(COUNTIF(G10:G38,"ÉÉ(Z)")=0,"",COUNTIF(G10:G38,"ÉÉ(Z)"))</f>
        <v/>
      </c>
      <c r="H44" s="603"/>
      <c r="I44" s="603"/>
      <c r="J44" s="604"/>
      <c r="K44" s="602" t="str">
        <f>IF(COUNTIF(K10:K38,"ÉÉ(Z)")=0,"",COUNTIF(K10:K38,"ÉÉ(Z)"))</f>
        <v/>
      </c>
      <c r="L44" s="603"/>
      <c r="M44" s="603"/>
      <c r="N44" s="604"/>
      <c r="O44" s="602" t="str">
        <f>IF(COUNTIF(O10:O38,"ÉÉ(Z)")=0,"",COUNTIF(O10:O38,"ÉÉ(Z)"))</f>
        <v/>
      </c>
      <c r="P44" s="603"/>
      <c r="Q44" s="603"/>
      <c r="R44" s="604"/>
      <c r="S44" s="602" t="str">
        <f>IF(COUNTIF(S10:S38,"ÉÉ(Z)")=0,"",COUNTIF(S10:S38,"ÉÉ(Z)"))</f>
        <v/>
      </c>
      <c r="T44" s="603"/>
      <c r="U44" s="603"/>
      <c r="V44" s="604"/>
      <c r="W44" s="602" t="str">
        <f>IF(COUNTIF(W10:W38,"ÉÉ(Z)")=0,"",COUNTIF(W10:W38,"ÉÉ(Z)"))</f>
        <v/>
      </c>
      <c r="X44" s="603"/>
      <c r="Y44" s="603"/>
      <c r="Z44" s="604"/>
      <c r="AA44" s="602" t="str">
        <f>IF(COUNTIF(AA10:AA38,"ÉÉ(Z)")=0,"",COUNTIF(AA10:AA38,"ÉÉ(Z)"))</f>
        <v/>
      </c>
      <c r="AB44" s="436"/>
      <c r="AC44" s="436"/>
      <c r="AD44" s="437"/>
      <c r="AE44" s="612" t="str">
        <f t="shared" si="14"/>
        <v/>
      </c>
    </row>
    <row r="45" spans="1:32" ht="15.75" customHeight="1" x14ac:dyDescent="0.2">
      <c r="A45" s="432"/>
      <c r="B45" s="57"/>
      <c r="C45" s="600" t="s">
        <v>358</v>
      </c>
      <c r="D45" s="601"/>
      <c r="E45" s="601"/>
      <c r="F45" s="147"/>
      <c r="G45" s="602" t="str">
        <f>IF(COUNTIF(G10:G38,"GYJ")=0,"",COUNTIF(G10:G38,"GYJ"))</f>
        <v/>
      </c>
      <c r="H45" s="601"/>
      <c r="I45" s="601"/>
      <c r="J45" s="147"/>
      <c r="K45" s="602">
        <f>IF(COUNTIF(K10:K38,"GYJ")=0,"",COUNTIF(K10:K38,"GYJ"))</f>
        <v>1</v>
      </c>
      <c r="L45" s="601"/>
      <c r="M45" s="601"/>
      <c r="N45" s="147"/>
      <c r="O45" s="602">
        <f>IF(COUNTIF(O10:O38,"GYJ")=0,"",COUNTIF(O10:O38,"GYJ"))</f>
        <v>2</v>
      </c>
      <c r="P45" s="601"/>
      <c r="Q45" s="601"/>
      <c r="R45" s="147"/>
      <c r="S45" s="602">
        <f>IF(COUNTIF(S10:S38,"GYJ")=0,"",COUNTIF(S10:S38,"GYJ"))</f>
        <v>1</v>
      </c>
      <c r="T45" s="601"/>
      <c r="U45" s="601"/>
      <c r="V45" s="147"/>
      <c r="W45" s="602">
        <f>IF(COUNTIF(W10:W38,"GYJ")=0,"",COUNTIF(W10:W38,"GYJ"))</f>
        <v>1</v>
      </c>
      <c r="X45" s="601"/>
      <c r="Y45" s="601"/>
      <c r="Z45" s="147"/>
      <c r="AA45" s="602">
        <f>IF(COUNTIF(AA10:AA38,"GYJ")=0,"",COUNTIF(AA10:AA38,"GYJ"))</f>
        <v>2</v>
      </c>
      <c r="AB45" s="434"/>
      <c r="AC45" s="434"/>
      <c r="AD45" s="17"/>
      <c r="AE45" s="612">
        <f t="shared" si="14"/>
        <v>7</v>
      </c>
    </row>
    <row r="46" spans="1:32" ht="15.75" customHeight="1" x14ac:dyDescent="0.2">
      <c r="A46" s="432"/>
      <c r="B46" s="438"/>
      <c r="C46" s="600" t="s">
        <v>359</v>
      </c>
      <c r="D46" s="601"/>
      <c r="E46" s="601"/>
      <c r="F46" s="147"/>
      <c r="G46" s="602" t="str">
        <f>IF(COUNTIF(G10:G38,"GYJ(Z)")=0,"",COUNTIF(G10:G38,"GYJ(Z)"))</f>
        <v/>
      </c>
      <c r="H46" s="601"/>
      <c r="I46" s="601"/>
      <c r="J46" s="147"/>
      <c r="K46" s="602" t="str">
        <f>IF(COUNTIF(K10:K38,"GYJ(Z)")=0,"",COUNTIF(K10:K38,"GYJ(Z)"))</f>
        <v/>
      </c>
      <c r="L46" s="601"/>
      <c r="M46" s="601"/>
      <c r="N46" s="147"/>
      <c r="O46" s="602" t="str">
        <f>IF(COUNTIF(O10:O38,"GYJ(Z)")=0,"",COUNTIF(O10:O38,"GYJ(Z)"))</f>
        <v/>
      </c>
      <c r="P46" s="601"/>
      <c r="Q46" s="601"/>
      <c r="R46" s="147"/>
      <c r="S46" s="602" t="str">
        <f>IF(COUNTIF(S10:S38,"GYJ(Z)")=0,"",COUNTIF(S10:S38,"GYJ(Z)"))</f>
        <v/>
      </c>
      <c r="T46" s="601"/>
      <c r="U46" s="601"/>
      <c r="V46" s="147"/>
      <c r="W46" s="602" t="str">
        <f>IF(COUNTIF(W10:W38,"GYJ(Z)")=0,"",COUNTIF(W10:W38,"GYJ(Z)"))</f>
        <v/>
      </c>
      <c r="X46" s="601"/>
      <c r="Y46" s="601"/>
      <c r="Z46" s="147"/>
      <c r="AA46" s="602" t="str">
        <f>IF(COUNTIF(AA10:AA38,"GYJ(Z)")=0,"",COUNTIF(AA10:AA38,"GYJ(Z)"))</f>
        <v/>
      </c>
      <c r="AB46" s="434"/>
      <c r="AC46" s="434"/>
      <c r="AD46" s="17"/>
      <c r="AE46" s="612" t="str">
        <f t="shared" si="14"/>
        <v/>
      </c>
    </row>
    <row r="47" spans="1:32" ht="15.75" customHeight="1" x14ac:dyDescent="0.2">
      <c r="A47" s="432"/>
      <c r="B47" s="57"/>
      <c r="C47" s="605" t="s">
        <v>179</v>
      </c>
      <c r="D47" s="601"/>
      <c r="E47" s="601"/>
      <c r="F47" s="147"/>
      <c r="G47" s="602" t="str">
        <f>IF(COUNTIF(G10:G38,"K")=0,"",COUNTIF(G10:G38,"K"))</f>
        <v/>
      </c>
      <c r="H47" s="601"/>
      <c r="I47" s="601"/>
      <c r="J47" s="147"/>
      <c r="K47" s="602">
        <f>IF(COUNTIF(K10:K38,"K")=0,"",COUNTIF(K10:K38,"K"))</f>
        <v>1</v>
      </c>
      <c r="L47" s="601"/>
      <c r="M47" s="601"/>
      <c r="N47" s="147"/>
      <c r="O47" s="602">
        <f>IF(COUNTIF(O10:O38,"K")=0,"",COUNTIF(O10:O38,"K"))</f>
        <v>1</v>
      </c>
      <c r="P47" s="601"/>
      <c r="Q47" s="601"/>
      <c r="R47" s="147"/>
      <c r="S47" s="602">
        <f>IF(COUNTIF(S10:S38,"K")=0,"",COUNTIF(S10:S38,"K"))</f>
        <v>1</v>
      </c>
      <c r="T47" s="601"/>
      <c r="U47" s="601"/>
      <c r="V47" s="147"/>
      <c r="W47" s="602" t="str">
        <f>IF(COUNTIF(W10:W38,"K")=0,"",COUNTIF(W10:W38,"K"))</f>
        <v/>
      </c>
      <c r="X47" s="601"/>
      <c r="Y47" s="601"/>
      <c r="Z47" s="147"/>
      <c r="AA47" s="602" t="str">
        <f>IF(COUNTIF(AA10:AA38,"K")=0,"",COUNTIF(AA10:AA38,"K"))</f>
        <v/>
      </c>
      <c r="AB47" s="434"/>
      <c r="AC47" s="434"/>
      <c r="AD47" s="17"/>
      <c r="AE47" s="612">
        <f t="shared" si="14"/>
        <v>3</v>
      </c>
    </row>
    <row r="48" spans="1:32" ht="15.75" customHeight="1" x14ac:dyDescent="0.2">
      <c r="A48" s="432"/>
      <c r="B48" s="57"/>
      <c r="C48" s="605" t="s">
        <v>180</v>
      </c>
      <c r="D48" s="601"/>
      <c r="E48" s="601"/>
      <c r="F48" s="147"/>
      <c r="G48" s="602" t="str">
        <f>IF(COUNTIF(G10:G38,"K(Z)")=0,"",COUNTIF(G10:G38,"K(Z)"))</f>
        <v/>
      </c>
      <c r="H48" s="601"/>
      <c r="I48" s="601"/>
      <c r="J48" s="147"/>
      <c r="K48" s="602" t="str">
        <f>IF(COUNTIF(K10:K38,"K(Z)")=0,"",COUNTIF(K10:K38,"K(Z)"))</f>
        <v/>
      </c>
      <c r="L48" s="601"/>
      <c r="M48" s="601"/>
      <c r="N48" s="147"/>
      <c r="O48" s="602" t="str">
        <f>IF(COUNTIF(O10:O38,"K(Z)")=0,"",COUNTIF(O10:O38,"K(Z)"))</f>
        <v/>
      </c>
      <c r="P48" s="601"/>
      <c r="Q48" s="601"/>
      <c r="R48" s="147"/>
      <c r="S48" s="602">
        <f>IF(COUNTIF(S10:S38,"K(Z)")=0,"",COUNTIF(S10:S38,"K(Z)"))</f>
        <v>1</v>
      </c>
      <c r="T48" s="601"/>
      <c r="U48" s="601"/>
      <c r="V48" s="147"/>
      <c r="W48" s="602">
        <f>IF(COUNTIF(W10:W38,"K(Z)")=0,"",COUNTIF(W10:W38,"K(Z)"))</f>
        <v>1</v>
      </c>
      <c r="X48" s="601"/>
      <c r="Y48" s="601"/>
      <c r="Z48" s="147"/>
      <c r="AA48" s="602">
        <f>IF(COUNTIF(AA10:AA38,"K(Z)")=0,"",COUNTIF(AA10:AA38,"K(Z)"))</f>
        <v>1</v>
      </c>
      <c r="AB48" s="434"/>
      <c r="AC48" s="434"/>
      <c r="AD48" s="17"/>
      <c r="AE48" s="612">
        <f t="shared" si="14"/>
        <v>3</v>
      </c>
    </row>
    <row r="49" spans="1:31" ht="15.75" customHeight="1" x14ac:dyDescent="0.2">
      <c r="A49" s="432"/>
      <c r="B49" s="57"/>
      <c r="C49" s="600" t="s">
        <v>21</v>
      </c>
      <c r="D49" s="601"/>
      <c r="E49" s="601"/>
      <c r="F49" s="147"/>
      <c r="G49" s="602" t="str">
        <f>IF(COUNTIF(G10:G38,"AV")=0,"",COUNTIF(G10:G38,"AV"))</f>
        <v/>
      </c>
      <c r="H49" s="601"/>
      <c r="I49" s="601"/>
      <c r="J49" s="147"/>
      <c r="K49" s="602" t="str">
        <f>IF(COUNTIF(K10:K38,"AV")=0,"",COUNTIF(K10:K38,"AV"))</f>
        <v/>
      </c>
      <c r="L49" s="601"/>
      <c r="M49" s="601"/>
      <c r="N49" s="147"/>
      <c r="O49" s="602" t="str">
        <f>IF(COUNTIF(O10:O38,"AV")=0,"",COUNTIF(O10:O38,"AV"))</f>
        <v/>
      </c>
      <c r="P49" s="601"/>
      <c r="Q49" s="601"/>
      <c r="R49" s="147"/>
      <c r="S49" s="602" t="str">
        <f>IF(COUNTIF(S10:S38,"AV")=0,"",COUNTIF(S10:S38,"AV"))</f>
        <v/>
      </c>
      <c r="T49" s="601"/>
      <c r="U49" s="601"/>
      <c r="V49" s="147"/>
      <c r="W49" s="602" t="str">
        <f>IF(COUNTIF(W10:W38,"AV")=0,"",COUNTIF(W10:W38,"AV"))</f>
        <v/>
      </c>
      <c r="X49" s="601"/>
      <c r="Y49" s="601"/>
      <c r="Z49" s="147"/>
      <c r="AA49" s="602" t="str">
        <f>IF(COUNTIF(AA10:AA38,"AV")=0,"",COUNTIF(AA10:AA38,"AV"))</f>
        <v/>
      </c>
      <c r="AB49" s="434"/>
      <c r="AC49" s="434"/>
      <c r="AD49" s="17"/>
      <c r="AE49" s="612" t="str">
        <f t="shared" si="14"/>
        <v/>
      </c>
    </row>
    <row r="50" spans="1:31" ht="15.75" customHeight="1" x14ac:dyDescent="0.2">
      <c r="A50" s="432"/>
      <c r="B50" s="57"/>
      <c r="C50" s="600" t="s">
        <v>360</v>
      </c>
      <c r="D50" s="601"/>
      <c r="E50" s="601"/>
      <c r="F50" s="147"/>
      <c r="G50" s="602" t="str">
        <f>IF(COUNTIF(G10:G38,"KV")=0,"",COUNTIF(G10:G38,"KV"))</f>
        <v/>
      </c>
      <c r="H50" s="601"/>
      <c r="I50" s="601"/>
      <c r="J50" s="147"/>
      <c r="K50" s="602" t="str">
        <f>IF(COUNTIF(K10:K38,"KV")=0,"",COUNTIF(K10:K38,"KV"))</f>
        <v/>
      </c>
      <c r="L50" s="601"/>
      <c r="M50" s="601"/>
      <c r="N50" s="147"/>
      <c r="O50" s="602" t="str">
        <f>IF(COUNTIF(O10:O38,"KV")=0,"",COUNTIF(O10:O38,"KV"))</f>
        <v/>
      </c>
      <c r="P50" s="601"/>
      <c r="Q50" s="601"/>
      <c r="R50" s="147"/>
      <c r="S50" s="602" t="str">
        <f>IF(COUNTIF(S10:S38,"KV")=0,"",COUNTIF(S10:S38,"KV"))</f>
        <v/>
      </c>
      <c r="T50" s="601"/>
      <c r="U50" s="601"/>
      <c r="V50" s="147"/>
      <c r="W50" s="602" t="str">
        <f>IF(COUNTIF(W10:W38,"KV")=0,"",COUNTIF(W10:W38,"KV"))</f>
        <v/>
      </c>
      <c r="X50" s="601"/>
      <c r="Y50" s="601"/>
      <c r="Z50" s="147"/>
      <c r="AA50" s="602" t="str">
        <f>IF(COUNTIF(AA10:AA38,"KV")=0,"",COUNTIF(AA10:AA38,"KV"))</f>
        <v/>
      </c>
      <c r="AB50" s="434"/>
      <c r="AC50" s="434"/>
      <c r="AD50" s="17"/>
      <c r="AE50" s="612" t="str">
        <f t="shared" si="14"/>
        <v/>
      </c>
    </row>
    <row r="51" spans="1:31" ht="15.75" customHeight="1" x14ac:dyDescent="0.2">
      <c r="A51" s="432"/>
      <c r="B51" s="57"/>
      <c r="C51" s="600" t="s">
        <v>361</v>
      </c>
      <c r="D51" s="606"/>
      <c r="E51" s="606"/>
      <c r="F51" s="607"/>
      <c r="G51" s="602" t="str">
        <f>IF(COUNTIF(G10:G38,"SZG")=0,"",COUNTIF(G10:G38,"SZG"))</f>
        <v/>
      </c>
      <c r="H51" s="606"/>
      <c r="I51" s="606"/>
      <c r="J51" s="607"/>
      <c r="K51" s="602" t="str">
        <f>IF(COUNTIF(K10:K38,"SZG")=0,"",COUNTIF(K10:K38,"SZG"))</f>
        <v/>
      </c>
      <c r="L51" s="606"/>
      <c r="M51" s="606"/>
      <c r="N51" s="607"/>
      <c r="O51" s="602" t="str">
        <f>IF(COUNTIF(O10:O38,"SZG")=0,"",COUNTIF(O10:O38,"SZG"))</f>
        <v/>
      </c>
      <c r="P51" s="606"/>
      <c r="Q51" s="606"/>
      <c r="R51" s="607"/>
      <c r="S51" s="602" t="str">
        <f>IF(COUNTIF(S10:S38,"SZG")=0,"",COUNTIF(S10:S38,"SZG"))</f>
        <v/>
      </c>
      <c r="T51" s="606"/>
      <c r="U51" s="606"/>
      <c r="V51" s="607"/>
      <c r="W51" s="602" t="str">
        <f>IF(COUNTIF(W10:W38,"SZG")=0,"",COUNTIF(W10:W38,"SZG"))</f>
        <v/>
      </c>
      <c r="X51" s="606"/>
      <c r="Y51" s="606"/>
      <c r="Z51" s="607"/>
      <c r="AA51" s="602" t="str">
        <f>IF(COUNTIF(AA10:AA38,"SZG")=0,"",COUNTIF(AA10:AA38,"SZG"))</f>
        <v/>
      </c>
      <c r="AB51" s="434"/>
      <c r="AC51" s="434"/>
      <c r="AD51" s="17"/>
      <c r="AE51" s="612" t="str">
        <f t="shared" si="14"/>
        <v/>
      </c>
    </row>
    <row r="52" spans="1:31" ht="15.75" customHeight="1" x14ac:dyDescent="0.2">
      <c r="A52" s="432"/>
      <c r="B52" s="57"/>
      <c r="C52" s="600" t="s">
        <v>362</v>
      </c>
      <c r="D52" s="606"/>
      <c r="E52" s="606"/>
      <c r="F52" s="607"/>
      <c r="G52" s="602" t="str">
        <f>IF(COUNTIF(G10:G38,"ZV")=0,"",COUNTIF(G10:G38,"ZV"))</f>
        <v/>
      </c>
      <c r="H52" s="606"/>
      <c r="I52" s="606"/>
      <c r="J52" s="607"/>
      <c r="K52" s="602" t="str">
        <f>IF(COUNTIF(K10:K38,"ZV")=0,"",COUNTIF(K10:K38,"ZV"))</f>
        <v/>
      </c>
      <c r="L52" s="606"/>
      <c r="M52" s="606"/>
      <c r="N52" s="607"/>
      <c r="O52" s="602" t="str">
        <f>IF(COUNTIF(O10:O38,"ZV")=0,"",COUNTIF(O10:O38,"ZV"))</f>
        <v/>
      </c>
      <c r="P52" s="606"/>
      <c r="Q52" s="606"/>
      <c r="R52" s="607"/>
      <c r="S52" s="602" t="str">
        <f>IF(COUNTIF(S10:S38,"ZV")=0,"",COUNTIF(S10:S38,"ZV"))</f>
        <v/>
      </c>
      <c r="T52" s="606"/>
      <c r="U52" s="606"/>
      <c r="V52" s="607"/>
      <c r="W52" s="602" t="str">
        <f>IF(COUNTIF(W10:W38,"ZV")=0,"",COUNTIF(W10:W38,"ZV"))</f>
        <v/>
      </c>
      <c r="X52" s="606"/>
      <c r="Y52" s="606"/>
      <c r="Z52" s="607"/>
      <c r="AA52" s="602">
        <f>IF(COUNTIF(AA10:AA38,"ZV")=0,"",COUNTIF(AA10:AA38,"ZV"))</f>
        <v>1</v>
      </c>
      <c r="AB52" s="434"/>
      <c r="AC52" s="434"/>
      <c r="AD52" s="17"/>
      <c r="AE52" s="612">
        <f t="shared" si="14"/>
        <v>1</v>
      </c>
    </row>
    <row r="53" spans="1:31" ht="15.75" customHeight="1" thickBot="1" x14ac:dyDescent="0.25">
      <c r="A53" s="442"/>
      <c r="B53" s="443"/>
      <c r="C53" s="608" t="s">
        <v>27</v>
      </c>
      <c r="D53" s="609"/>
      <c r="E53" s="609"/>
      <c r="F53" s="610"/>
      <c r="G53" s="611">
        <f>IF(SUM(G41:G52)=0,"",SUM(G41:G52))</f>
        <v>1</v>
      </c>
      <c r="H53" s="609"/>
      <c r="I53" s="609"/>
      <c r="J53" s="610"/>
      <c r="K53" s="611">
        <f>IF(SUM(K41:K52)=0,"",SUM(K41:K52))</f>
        <v>4</v>
      </c>
      <c r="L53" s="609"/>
      <c r="M53" s="609"/>
      <c r="N53" s="610"/>
      <c r="O53" s="611">
        <f>IF(SUM(O41:O52)=0,"",SUM(O41:O52))</f>
        <v>4</v>
      </c>
      <c r="P53" s="609"/>
      <c r="Q53" s="609"/>
      <c r="R53" s="610"/>
      <c r="S53" s="611">
        <f>IF(SUM(S41:S52)=0,"",SUM(S41:S52))</f>
        <v>4</v>
      </c>
      <c r="T53" s="609"/>
      <c r="U53" s="609"/>
      <c r="V53" s="610"/>
      <c r="W53" s="611">
        <f>IF(SUM(W41:W52)=0,"",SUM(W41:W52))</f>
        <v>2</v>
      </c>
      <c r="X53" s="609"/>
      <c r="Y53" s="609"/>
      <c r="Z53" s="610"/>
      <c r="AA53" s="611">
        <f>IF(SUM(AA41:AA52)=0,"",SUM(AA41:AA52))</f>
        <v>8</v>
      </c>
      <c r="AB53" s="444"/>
      <c r="AC53" s="444"/>
      <c r="AD53" s="445"/>
      <c r="AE53" s="613">
        <f t="shared" si="14"/>
        <v>23</v>
      </c>
    </row>
    <row r="54" spans="1:31" s="28" customFormat="1" ht="15.75" customHeight="1" thickTop="1" x14ac:dyDescent="0.2">
      <c r="A54" s="446"/>
      <c r="B54" s="447"/>
      <c r="C54" s="448"/>
      <c r="D54" s="449"/>
      <c r="E54" s="450"/>
      <c r="F54" s="449"/>
      <c r="G54" s="449"/>
      <c r="H54" s="450"/>
      <c r="I54" s="449"/>
      <c r="J54" s="451"/>
      <c r="K54" s="451"/>
      <c r="L54" s="449"/>
      <c r="M54" s="450"/>
      <c r="N54" s="449"/>
      <c r="O54" s="449"/>
      <c r="P54" s="450"/>
      <c r="Q54" s="449"/>
      <c r="R54" s="451"/>
      <c r="S54" s="450"/>
      <c r="T54" s="452"/>
      <c r="U54" s="453"/>
    </row>
    <row r="55" spans="1:31" s="28" customFormat="1" ht="15.75" customHeight="1" x14ac:dyDescent="0.2">
      <c r="A55" s="446"/>
      <c r="B55" s="447"/>
      <c r="C55" s="454"/>
      <c r="D55" s="449"/>
      <c r="E55" s="450"/>
      <c r="F55" s="449"/>
      <c r="G55" s="449"/>
      <c r="H55" s="450"/>
      <c r="I55" s="449"/>
      <c r="J55" s="451"/>
      <c r="K55" s="451"/>
      <c r="L55" s="449"/>
      <c r="M55" s="450"/>
      <c r="N55" s="449"/>
      <c r="O55" s="449"/>
      <c r="P55" s="450"/>
      <c r="Q55" s="449"/>
      <c r="R55" s="451"/>
      <c r="S55" s="450"/>
      <c r="T55" s="452"/>
      <c r="U55" s="453"/>
    </row>
    <row r="56" spans="1:31" s="28" customFormat="1" ht="15.75" customHeight="1" x14ac:dyDescent="0.2">
      <c r="A56" s="446"/>
      <c r="B56" s="447"/>
      <c r="C56" s="448"/>
      <c r="D56" s="449"/>
      <c r="E56" s="450"/>
      <c r="F56" s="449"/>
      <c r="G56" s="449"/>
      <c r="H56" s="450"/>
      <c r="I56" s="449"/>
      <c r="J56" s="451"/>
      <c r="K56" s="451"/>
      <c r="L56" s="449"/>
      <c r="M56" s="450"/>
      <c r="N56" s="449"/>
      <c r="O56" s="449"/>
      <c r="P56" s="450"/>
      <c r="Q56" s="449"/>
      <c r="R56" s="451"/>
      <c r="S56" s="450"/>
      <c r="T56" s="452"/>
      <c r="U56" s="453"/>
    </row>
    <row r="57" spans="1:31" s="28" customFormat="1" ht="15.75" customHeight="1" x14ac:dyDescent="0.2">
      <c r="A57" s="446"/>
      <c r="B57" s="447"/>
      <c r="C57" s="448"/>
      <c r="D57" s="449"/>
      <c r="E57" s="450"/>
      <c r="F57" s="449"/>
      <c r="G57" s="449"/>
      <c r="H57" s="450"/>
      <c r="I57" s="449"/>
      <c r="J57" s="451"/>
      <c r="K57" s="451"/>
      <c r="L57" s="449"/>
      <c r="M57" s="450"/>
      <c r="N57" s="449"/>
      <c r="O57" s="449"/>
      <c r="P57" s="450"/>
      <c r="Q57" s="449"/>
      <c r="R57" s="451"/>
      <c r="S57" s="450"/>
      <c r="T57" s="452"/>
      <c r="U57" s="453"/>
    </row>
    <row r="58" spans="1:31" s="28" customFormat="1" ht="15.75" customHeight="1" x14ac:dyDescent="0.2">
      <c r="A58" s="446"/>
      <c r="B58" s="447"/>
      <c r="C58" s="455"/>
      <c r="D58" s="449"/>
      <c r="E58" s="450"/>
      <c r="F58" s="449"/>
      <c r="G58" s="449"/>
      <c r="H58" s="450"/>
      <c r="I58" s="449"/>
      <c r="J58" s="451"/>
      <c r="K58" s="451"/>
      <c r="L58" s="449"/>
      <c r="M58" s="450"/>
      <c r="N58" s="449"/>
      <c r="O58" s="449"/>
      <c r="P58" s="450"/>
      <c r="Q58" s="449"/>
      <c r="R58" s="451"/>
      <c r="S58" s="450"/>
      <c r="T58" s="452"/>
      <c r="U58" s="453"/>
    </row>
    <row r="59" spans="1:31" s="28" customFormat="1" ht="15.75" customHeight="1" x14ac:dyDescent="0.2">
      <c r="A59" s="446"/>
      <c r="B59" s="447"/>
      <c r="C59" s="448"/>
      <c r="D59" s="449"/>
      <c r="E59" s="450"/>
      <c r="F59" s="449"/>
      <c r="G59" s="449"/>
      <c r="H59" s="450"/>
      <c r="I59" s="449"/>
      <c r="J59" s="451"/>
      <c r="K59" s="451"/>
      <c r="L59" s="449"/>
      <c r="M59" s="450"/>
      <c r="N59" s="449"/>
      <c r="O59" s="449"/>
      <c r="P59" s="450"/>
      <c r="Q59" s="449"/>
      <c r="R59" s="451"/>
      <c r="S59" s="450"/>
      <c r="T59" s="452"/>
      <c r="U59" s="453"/>
    </row>
    <row r="60" spans="1:31" s="28" customFormat="1" ht="15.75" customHeight="1" x14ac:dyDescent="0.2">
      <c r="A60" s="446"/>
      <c r="B60" s="447"/>
      <c r="C60" s="454"/>
      <c r="D60" s="449"/>
      <c r="E60" s="450"/>
      <c r="F60" s="449"/>
      <c r="G60" s="449"/>
      <c r="H60" s="450"/>
      <c r="I60" s="449"/>
      <c r="J60" s="451"/>
      <c r="K60" s="451"/>
      <c r="L60" s="449"/>
      <c r="M60" s="450"/>
      <c r="N60" s="449"/>
      <c r="O60" s="449"/>
      <c r="P60" s="450"/>
      <c r="Q60" s="449"/>
      <c r="R60" s="451"/>
      <c r="S60" s="450"/>
      <c r="T60" s="452"/>
      <c r="U60" s="453"/>
    </row>
    <row r="61" spans="1:31" s="28" customFormat="1" ht="15.75" customHeight="1" x14ac:dyDescent="0.2">
      <c r="A61" s="446"/>
      <c r="B61" s="447"/>
      <c r="C61" s="448"/>
      <c r="D61" s="449"/>
      <c r="E61" s="450"/>
      <c r="F61" s="449"/>
      <c r="G61" s="449"/>
      <c r="H61" s="450"/>
      <c r="I61" s="449"/>
      <c r="J61" s="451"/>
      <c r="K61" s="451"/>
      <c r="L61" s="449"/>
      <c r="M61" s="450"/>
      <c r="N61" s="449"/>
      <c r="O61" s="449"/>
      <c r="P61" s="450"/>
      <c r="Q61" s="449"/>
      <c r="R61" s="451"/>
      <c r="S61" s="450"/>
      <c r="T61" s="452"/>
      <c r="U61" s="453"/>
    </row>
    <row r="62" spans="1:31" s="28" customFormat="1" ht="15.75" customHeight="1" x14ac:dyDescent="0.2">
      <c r="A62" s="446"/>
      <c r="B62" s="447"/>
      <c r="C62" s="455"/>
      <c r="D62" s="449"/>
      <c r="E62" s="450"/>
      <c r="F62" s="449"/>
      <c r="G62" s="449"/>
      <c r="H62" s="450"/>
      <c r="I62" s="449"/>
      <c r="J62" s="451"/>
      <c r="K62" s="451"/>
      <c r="L62" s="449"/>
      <c r="M62" s="450"/>
      <c r="N62" s="449"/>
      <c r="O62" s="449"/>
      <c r="P62" s="450"/>
      <c r="Q62" s="449"/>
      <c r="R62" s="451"/>
      <c r="S62" s="450"/>
      <c r="T62" s="452"/>
      <c r="U62" s="453"/>
    </row>
    <row r="63" spans="1:31" s="28" customFormat="1" ht="15.75" customHeight="1" x14ac:dyDescent="0.2">
      <c r="A63" s="446"/>
      <c r="B63" s="447"/>
      <c r="C63" s="448"/>
      <c r="D63" s="449"/>
      <c r="E63" s="450"/>
      <c r="F63" s="449"/>
      <c r="G63" s="449"/>
      <c r="H63" s="450"/>
      <c r="I63" s="449"/>
      <c r="J63" s="451"/>
      <c r="K63" s="451"/>
      <c r="L63" s="449"/>
      <c r="M63" s="450"/>
      <c r="N63" s="449"/>
      <c r="O63" s="449"/>
      <c r="P63" s="450"/>
      <c r="Q63" s="449"/>
      <c r="R63" s="451"/>
      <c r="S63" s="450"/>
      <c r="T63" s="452"/>
      <c r="U63" s="453"/>
    </row>
    <row r="64" spans="1:31" s="28" customFormat="1" ht="15.75" customHeight="1" x14ac:dyDescent="0.2">
      <c r="A64" s="446"/>
      <c r="B64" s="447"/>
      <c r="C64" s="448"/>
      <c r="D64" s="449"/>
      <c r="E64" s="450"/>
      <c r="F64" s="449"/>
      <c r="G64" s="449"/>
      <c r="H64" s="450"/>
      <c r="I64" s="449"/>
      <c r="J64" s="451"/>
      <c r="K64" s="451"/>
      <c r="L64" s="449"/>
      <c r="M64" s="450"/>
      <c r="N64" s="449"/>
      <c r="O64" s="449"/>
      <c r="P64" s="450"/>
      <c r="Q64" s="449"/>
      <c r="R64" s="451"/>
      <c r="S64" s="450"/>
      <c r="T64" s="452"/>
      <c r="U64" s="453"/>
    </row>
    <row r="65" spans="1:21" s="28" customFormat="1" ht="15.75" customHeight="1" x14ac:dyDescent="0.2">
      <c r="A65" s="446"/>
      <c r="B65" s="447"/>
      <c r="C65" s="448"/>
      <c r="D65" s="449"/>
      <c r="E65" s="450"/>
      <c r="F65" s="449"/>
      <c r="G65" s="449"/>
      <c r="H65" s="450"/>
      <c r="I65" s="449"/>
      <c r="J65" s="451"/>
      <c r="K65" s="451"/>
      <c r="L65" s="449"/>
      <c r="M65" s="450"/>
      <c r="N65" s="449"/>
      <c r="O65" s="449"/>
      <c r="P65" s="450"/>
      <c r="Q65" s="449"/>
      <c r="R65" s="451"/>
      <c r="S65" s="450"/>
      <c r="T65" s="452"/>
      <c r="U65" s="453"/>
    </row>
    <row r="66" spans="1:21" s="28" customFormat="1" ht="15.75" customHeight="1" x14ac:dyDescent="0.2">
      <c r="A66" s="446"/>
      <c r="B66" s="447"/>
      <c r="C66" s="448"/>
      <c r="D66" s="449"/>
      <c r="E66" s="450"/>
      <c r="F66" s="449"/>
      <c r="G66" s="449"/>
      <c r="H66" s="450"/>
      <c r="I66" s="449"/>
      <c r="J66" s="451"/>
      <c r="K66" s="451"/>
      <c r="L66" s="449"/>
      <c r="M66" s="450"/>
      <c r="N66" s="449"/>
      <c r="O66" s="449"/>
      <c r="P66" s="450"/>
      <c r="Q66" s="449"/>
      <c r="R66" s="451"/>
      <c r="S66" s="450"/>
      <c r="T66" s="452"/>
      <c r="U66" s="453"/>
    </row>
    <row r="67" spans="1:21" s="28" customFormat="1" ht="15.75" customHeight="1" x14ac:dyDescent="0.2">
      <c r="A67" s="446"/>
      <c r="B67" s="447"/>
      <c r="C67" s="448"/>
      <c r="D67" s="449"/>
      <c r="E67" s="450"/>
      <c r="F67" s="449"/>
      <c r="G67" s="449"/>
      <c r="H67" s="450"/>
      <c r="I67" s="449"/>
      <c r="J67" s="451"/>
      <c r="K67" s="451"/>
      <c r="L67" s="449"/>
      <c r="M67" s="450"/>
      <c r="N67" s="449"/>
      <c r="O67" s="449"/>
      <c r="P67" s="450"/>
      <c r="Q67" s="449"/>
      <c r="R67" s="451"/>
      <c r="S67" s="450"/>
      <c r="T67" s="452"/>
      <c r="U67" s="453"/>
    </row>
    <row r="68" spans="1:21" s="28" customFormat="1" ht="15.75" customHeight="1" x14ac:dyDescent="0.2">
      <c r="A68" s="446"/>
      <c r="B68" s="447"/>
      <c r="C68" s="448"/>
      <c r="D68" s="449"/>
      <c r="E68" s="450"/>
      <c r="F68" s="449"/>
      <c r="G68" s="449"/>
      <c r="H68" s="450"/>
      <c r="I68" s="449"/>
      <c r="J68" s="451"/>
      <c r="K68" s="451"/>
      <c r="L68" s="449"/>
      <c r="M68" s="450"/>
      <c r="N68" s="449"/>
      <c r="O68" s="449"/>
      <c r="P68" s="450"/>
      <c r="Q68" s="449"/>
      <c r="R68" s="451"/>
      <c r="S68" s="450"/>
      <c r="T68" s="452"/>
      <c r="U68" s="453"/>
    </row>
    <row r="69" spans="1:21" s="28" customFormat="1" ht="15.75" customHeight="1" x14ac:dyDescent="0.2">
      <c r="A69" s="446"/>
      <c r="B69" s="447"/>
      <c r="C69" s="448"/>
      <c r="D69" s="449"/>
      <c r="E69" s="450"/>
      <c r="F69" s="449"/>
      <c r="G69" s="449"/>
      <c r="H69" s="450"/>
      <c r="I69" s="449"/>
      <c r="J69" s="451"/>
      <c r="K69" s="451"/>
      <c r="L69" s="449"/>
      <c r="M69" s="450"/>
      <c r="N69" s="449"/>
      <c r="O69" s="449"/>
      <c r="P69" s="450"/>
      <c r="Q69" s="449"/>
      <c r="R69" s="451"/>
      <c r="S69" s="450"/>
      <c r="T69" s="452"/>
      <c r="U69" s="453"/>
    </row>
    <row r="70" spans="1:21" s="28" customFormat="1" ht="15.75" customHeight="1" x14ac:dyDescent="0.2">
      <c r="A70" s="446"/>
      <c r="B70" s="447"/>
      <c r="C70" s="448"/>
      <c r="D70" s="449"/>
      <c r="E70" s="450"/>
      <c r="F70" s="449"/>
      <c r="G70" s="449"/>
      <c r="H70" s="450"/>
      <c r="I70" s="449"/>
      <c r="J70" s="451"/>
      <c r="K70" s="451"/>
      <c r="L70" s="449"/>
      <c r="M70" s="450"/>
      <c r="N70" s="449"/>
      <c r="O70" s="449"/>
      <c r="P70" s="450"/>
      <c r="Q70" s="449"/>
      <c r="R70" s="451"/>
      <c r="S70" s="450"/>
      <c r="T70" s="452"/>
      <c r="U70" s="453"/>
    </row>
    <row r="71" spans="1:21" s="28" customFormat="1" ht="15.75" customHeight="1" x14ac:dyDescent="0.2">
      <c r="A71" s="446"/>
      <c r="B71" s="447"/>
      <c r="C71" s="448"/>
      <c r="D71" s="449"/>
      <c r="E71" s="450"/>
      <c r="F71" s="449"/>
      <c r="G71" s="449"/>
      <c r="H71" s="450"/>
      <c r="I71" s="449"/>
      <c r="J71" s="451"/>
      <c r="K71" s="451"/>
      <c r="L71" s="449"/>
      <c r="M71" s="450"/>
      <c r="N71" s="449"/>
      <c r="O71" s="449"/>
      <c r="P71" s="450"/>
      <c r="Q71" s="449"/>
      <c r="R71" s="451"/>
      <c r="S71" s="450"/>
      <c r="T71" s="452"/>
      <c r="U71" s="453"/>
    </row>
    <row r="72" spans="1:21" s="28" customFormat="1" ht="15.75" customHeight="1" x14ac:dyDescent="0.2">
      <c r="A72" s="446"/>
      <c r="B72" s="447"/>
      <c r="C72" s="454"/>
      <c r="D72" s="449"/>
      <c r="E72" s="450"/>
      <c r="F72" s="449"/>
      <c r="G72" s="449"/>
      <c r="H72" s="450"/>
      <c r="I72" s="449"/>
      <c r="J72" s="451"/>
      <c r="K72" s="450"/>
      <c r="L72" s="449"/>
      <c r="M72" s="451"/>
      <c r="N72" s="449"/>
      <c r="O72" s="449"/>
      <c r="P72" s="450"/>
      <c r="Q72" s="449"/>
      <c r="R72" s="451"/>
      <c r="S72" s="450"/>
      <c r="T72" s="452"/>
      <c r="U72" s="453"/>
    </row>
    <row r="73" spans="1:21" s="28" customFormat="1" ht="15.75" customHeight="1" x14ac:dyDescent="0.2">
      <c r="A73" s="446"/>
      <c r="B73" s="447"/>
      <c r="C73" s="454"/>
      <c r="D73" s="449"/>
      <c r="E73" s="450"/>
      <c r="F73" s="449"/>
      <c r="G73" s="449"/>
      <c r="H73" s="450"/>
      <c r="I73" s="449"/>
      <c r="J73" s="451"/>
      <c r="K73" s="450"/>
      <c r="L73" s="449"/>
      <c r="M73" s="451"/>
      <c r="N73" s="449"/>
      <c r="O73" s="449"/>
      <c r="P73" s="450"/>
      <c r="Q73" s="449"/>
      <c r="R73" s="451"/>
      <c r="S73" s="450"/>
      <c r="T73" s="452"/>
      <c r="U73" s="453"/>
    </row>
    <row r="74" spans="1:21" s="28" customFormat="1" ht="15.75" customHeight="1" x14ac:dyDescent="0.2">
      <c r="A74" s="446"/>
      <c r="B74" s="447"/>
      <c r="C74" s="454"/>
      <c r="D74" s="449"/>
      <c r="E74" s="450"/>
      <c r="F74" s="449"/>
      <c r="G74" s="449"/>
      <c r="H74" s="450"/>
      <c r="I74" s="449"/>
      <c r="J74" s="451"/>
      <c r="K74" s="450"/>
      <c r="L74" s="449"/>
      <c r="M74" s="450"/>
      <c r="N74" s="451"/>
      <c r="O74" s="449"/>
      <c r="P74" s="451"/>
      <c r="Q74" s="449"/>
      <c r="R74" s="451"/>
      <c r="S74" s="450"/>
      <c r="T74" s="452"/>
      <c r="U74" s="453"/>
    </row>
    <row r="75" spans="1:21" s="461" customFormat="1" ht="15.75" customHeight="1" x14ac:dyDescent="0.25">
      <c r="A75" s="456"/>
      <c r="B75" s="457"/>
      <c r="C75" s="458"/>
      <c r="D75" s="459"/>
      <c r="E75" s="460"/>
      <c r="F75" s="459"/>
      <c r="G75" s="459"/>
      <c r="H75" s="460"/>
      <c r="I75" s="459"/>
      <c r="J75" s="459"/>
      <c r="K75" s="460"/>
      <c r="L75" s="459"/>
      <c r="M75" s="460"/>
      <c r="N75" s="459"/>
      <c r="O75" s="459"/>
      <c r="P75" s="460"/>
      <c r="Q75" s="459"/>
      <c r="R75" s="459"/>
      <c r="S75" s="460"/>
      <c r="T75" s="459"/>
      <c r="U75" s="459"/>
    </row>
    <row r="76" spans="1:21" s="461" customFormat="1" ht="20.100000000000001" customHeight="1" x14ac:dyDescent="0.25">
      <c r="A76" s="824"/>
      <c r="B76" s="825"/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6"/>
      <c r="U76" s="826"/>
    </row>
    <row r="77" spans="1:21" s="461" customFormat="1" ht="15.75" customHeight="1" x14ac:dyDescent="0.25">
      <c r="A77" s="458"/>
      <c r="B77" s="457"/>
      <c r="C77" s="458"/>
      <c r="D77" s="459"/>
      <c r="E77" s="462"/>
      <c r="F77" s="459"/>
      <c r="G77" s="459"/>
      <c r="H77" s="462"/>
      <c r="I77" s="459"/>
      <c r="J77" s="459"/>
      <c r="K77" s="462"/>
      <c r="L77" s="459"/>
      <c r="M77" s="462"/>
      <c r="N77" s="462"/>
      <c r="O77" s="462"/>
      <c r="P77" s="462"/>
      <c r="Q77" s="459"/>
      <c r="R77" s="459"/>
      <c r="S77" s="462"/>
      <c r="T77" s="459"/>
      <c r="U77" s="462"/>
    </row>
    <row r="78" spans="1:21" s="28" customFormat="1" ht="15.75" customHeight="1" x14ac:dyDescent="0.2">
      <c r="A78" s="446"/>
      <c r="B78" s="447"/>
      <c r="C78" s="448"/>
      <c r="D78" s="449"/>
      <c r="E78" s="450"/>
      <c r="F78" s="449"/>
      <c r="G78" s="449"/>
      <c r="H78" s="450"/>
      <c r="I78" s="449"/>
      <c r="J78" s="450"/>
      <c r="K78" s="450"/>
      <c r="L78" s="449"/>
      <c r="M78" s="450"/>
      <c r="N78" s="449"/>
      <c r="O78" s="449"/>
      <c r="P78" s="450"/>
      <c r="Q78" s="449"/>
      <c r="R78" s="450"/>
      <c r="S78" s="450"/>
      <c r="T78" s="452"/>
      <c r="U78" s="453"/>
    </row>
    <row r="79" spans="1:21" s="28" customFormat="1" ht="15.75" customHeight="1" x14ac:dyDescent="0.2">
      <c r="A79" s="446"/>
      <c r="B79" s="447"/>
      <c r="C79" s="455"/>
      <c r="D79" s="449"/>
      <c r="E79" s="450"/>
      <c r="F79" s="449"/>
      <c r="G79" s="449"/>
      <c r="H79" s="450"/>
      <c r="I79" s="449"/>
      <c r="J79" s="450"/>
      <c r="K79" s="450"/>
      <c r="L79" s="449"/>
      <c r="M79" s="450"/>
      <c r="N79" s="449"/>
      <c r="O79" s="449"/>
      <c r="P79" s="450"/>
      <c r="Q79" s="449"/>
      <c r="R79" s="450"/>
      <c r="S79" s="450"/>
      <c r="T79" s="452"/>
      <c r="U79" s="453"/>
    </row>
    <row r="80" spans="1:21" s="28" customFormat="1" ht="15.75" customHeight="1" x14ac:dyDescent="0.2">
      <c r="A80" s="446"/>
      <c r="B80" s="447"/>
      <c r="C80" s="455"/>
      <c r="D80" s="449"/>
      <c r="E80" s="450"/>
      <c r="F80" s="449"/>
      <c r="G80" s="449"/>
      <c r="H80" s="450"/>
      <c r="I80" s="449"/>
      <c r="J80" s="450"/>
      <c r="K80" s="450"/>
      <c r="L80" s="449"/>
      <c r="M80" s="450"/>
      <c r="N80" s="449"/>
      <c r="O80" s="449"/>
      <c r="P80" s="450"/>
      <c r="Q80" s="449"/>
      <c r="R80" s="450"/>
      <c r="S80" s="450"/>
      <c r="T80" s="452"/>
      <c r="U80" s="453"/>
    </row>
    <row r="81" spans="1:21" s="28" customFormat="1" ht="15.75" customHeight="1" x14ac:dyDescent="0.2">
      <c r="A81" s="446"/>
      <c r="B81" s="447"/>
      <c r="C81" s="455"/>
      <c r="D81" s="449"/>
      <c r="E81" s="450"/>
      <c r="F81" s="449"/>
      <c r="G81" s="449"/>
      <c r="H81" s="450"/>
      <c r="I81" s="449"/>
      <c r="J81" s="450"/>
      <c r="K81" s="450"/>
      <c r="L81" s="449"/>
      <c r="M81" s="450"/>
      <c r="N81" s="449"/>
      <c r="O81" s="449"/>
      <c r="P81" s="450"/>
      <c r="Q81" s="449"/>
      <c r="R81" s="450"/>
      <c r="S81" s="450"/>
      <c r="T81" s="452"/>
      <c r="U81" s="453"/>
    </row>
    <row r="82" spans="1:21" s="28" customFormat="1" ht="15.75" customHeight="1" x14ac:dyDescent="0.2">
      <c r="A82" s="446"/>
      <c r="B82" s="447"/>
      <c r="C82" s="455"/>
      <c r="D82" s="449"/>
      <c r="E82" s="450"/>
      <c r="F82" s="449"/>
      <c r="G82" s="449"/>
      <c r="H82" s="450"/>
      <c r="I82" s="449"/>
      <c r="J82" s="450"/>
      <c r="K82" s="450"/>
      <c r="L82" s="449"/>
      <c r="M82" s="450"/>
      <c r="N82" s="449"/>
      <c r="O82" s="449"/>
      <c r="P82" s="450"/>
      <c r="Q82" s="449"/>
      <c r="R82" s="450"/>
      <c r="S82" s="450"/>
      <c r="T82" s="452"/>
      <c r="U82" s="453"/>
    </row>
    <row r="83" spans="1:21" s="28" customFormat="1" ht="15.75" customHeight="1" x14ac:dyDescent="0.2">
      <c r="A83" s="446"/>
      <c r="B83" s="447"/>
      <c r="C83" s="455"/>
      <c r="D83" s="449"/>
      <c r="E83" s="450"/>
      <c r="F83" s="449"/>
      <c r="G83" s="449"/>
      <c r="H83" s="450"/>
      <c r="I83" s="449"/>
      <c r="J83" s="450"/>
      <c r="K83" s="450"/>
      <c r="L83" s="449"/>
      <c r="M83" s="450"/>
      <c r="N83" s="449"/>
      <c r="O83" s="449"/>
      <c r="P83" s="450"/>
      <c r="Q83" s="449"/>
      <c r="R83" s="450"/>
      <c r="S83" s="450"/>
      <c r="T83" s="452"/>
      <c r="U83" s="453"/>
    </row>
    <row r="84" spans="1:21" s="28" customFormat="1" ht="15.75" customHeight="1" x14ac:dyDescent="0.2">
      <c r="A84" s="463"/>
      <c r="B84" s="447"/>
      <c r="C84" s="464"/>
      <c r="D84" s="449"/>
      <c r="E84" s="450"/>
      <c r="F84" s="449"/>
      <c r="G84" s="449"/>
      <c r="H84" s="450"/>
      <c r="I84" s="449"/>
      <c r="J84" s="450"/>
      <c r="K84" s="450"/>
      <c r="L84" s="449"/>
      <c r="M84" s="450"/>
      <c r="N84" s="449"/>
      <c r="O84" s="449"/>
      <c r="P84" s="450"/>
      <c r="Q84" s="449"/>
      <c r="R84" s="450"/>
      <c r="S84" s="450"/>
      <c r="T84" s="452"/>
      <c r="U84" s="453"/>
    </row>
    <row r="85" spans="1:21" s="28" customFormat="1" ht="15.75" customHeight="1" x14ac:dyDescent="0.2">
      <c r="A85" s="463"/>
      <c r="B85" s="447"/>
      <c r="C85" s="464"/>
      <c r="D85" s="449"/>
      <c r="E85" s="450"/>
      <c r="F85" s="449"/>
      <c r="G85" s="449"/>
      <c r="H85" s="450"/>
      <c r="I85" s="449"/>
      <c r="J85" s="450"/>
      <c r="K85" s="450"/>
      <c r="L85" s="449"/>
      <c r="M85" s="450"/>
      <c r="N85" s="449"/>
      <c r="O85" s="449"/>
      <c r="P85" s="450"/>
      <c r="Q85" s="449"/>
      <c r="R85" s="450"/>
      <c r="S85" s="450"/>
      <c r="T85" s="452"/>
      <c r="U85" s="453"/>
    </row>
    <row r="86" spans="1:21" s="28" customFormat="1" ht="15.75" customHeight="1" x14ac:dyDescent="0.2">
      <c r="A86" s="463"/>
      <c r="B86" s="447"/>
      <c r="C86" s="464"/>
      <c r="D86" s="449"/>
      <c r="E86" s="450"/>
      <c r="F86" s="449"/>
      <c r="G86" s="449"/>
      <c r="H86" s="450"/>
      <c r="I86" s="449"/>
      <c r="J86" s="450"/>
      <c r="K86" s="450"/>
      <c r="L86" s="449"/>
      <c r="M86" s="450"/>
      <c r="N86" s="449"/>
      <c r="O86" s="449"/>
      <c r="P86" s="450"/>
      <c r="Q86" s="449"/>
      <c r="R86" s="450"/>
      <c r="S86" s="450"/>
      <c r="T86" s="452"/>
      <c r="U86" s="453"/>
    </row>
    <row r="87" spans="1:21" s="28" customFormat="1" ht="15.75" customHeight="1" x14ac:dyDescent="0.2">
      <c r="A87" s="463"/>
      <c r="B87" s="447"/>
      <c r="C87" s="465"/>
      <c r="D87" s="449"/>
      <c r="E87" s="450"/>
      <c r="F87" s="449"/>
      <c r="G87" s="449"/>
      <c r="H87" s="450"/>
      <c r="I87" s="449"/>
      <c r="J87" s="450"/>
      <c r="K87" s="450"/>
      <c r="L87" s="449"/>
      <c r="M87" s="450"/>
      <c r="N87" s="449"/>
      <c r="O87" s="449"/>
      <c r="P87" s="450"/>
      <c r="Q87" s="449"/>
      <c r="R87" s="450"/>
      <c r="S87" s="450"/>
      <c r="T87" s="452"/>
      <c r="U87" s="453"/>
    </row>
    <row r="88" spans="1:21" s="28" customFormat="1" ht="15.75" customHeight="1" x14ac:dyDescent="0.2">
      <c r="A88" s="463"/>
      <c r="B88" s="447"/>
      <c r="C88" s="465"/>
      <c r="D88" s="449"/>
      <c r="E88" s="450"/>
      <c r="F88" s="449"/>
      <c r="G88" s="449"/>
      <c r="H88" s="450"/>
      <c r="I88" s="449"/>
      <c r="J88" s="450"/>
      <c r="K88" s="450"/>
      <c r="L88" s="449"/>
      <c r="M88" s="450"/>
      <c r="N88" s="449"/>
      <c r="O88" s="449"/>
      <c r="P88" s="450"/>
      <c r="Q88" s="449"/>
      <c r="R88" s="450"/>
      <c r="S88" s="450"/>
      <c r="T88" s="452"/>
      <c r="U88" s="453"/>
    </row>
    <row r="89" spans="1:21" s="28" customFormat="1" ht="15.75" customHeight="1" x14ac:dyDescent="0.2">
      <c r="A89" s="463"/>
      <c r="B89" s="447"/>
      <c r="C89" s="465"/>
      <c r="D89" s="449"/>
      <c r="E89" s="450"/>
      <c r="F89" s="449"/>
      <c r="G89" s="449"/>
      <c r="H89" s="450"/>
      <c r="I89" s="449"/>
      <c r="J89" s="450"/>
      <c r="K89" s="450"/>
      <c r="L89" s="449"/>
      <c r="M89" s="450"/>
      <c r="N89" s="449"/>
      <c r="O89" s="449"/>
      <c r="P89" s="450"/>
      <c r="Q89" s="449"/>
      <c r="R89" s="450"/>
      <c r="S89" s="450"/>
      <c r="T89" s="452"/>
      <c r="U89" s="453"/>
    </row>
    <row r="90" spans="1:21" s="28" customFormat="1" ht="15.75" customHeight="1" x14ac:dyDescent="0.2">
      <c r="A90" s="463"/>
      <c r="B90" s="447"/>
      <c r="C90" s="465"/>
      <c r="D90" s="449"/>
      <c r="E90" s="450"/>
      <c r="F90" s="449"/>
      <c r="G90" s="449"/>
      <c r="H90" s="450"/>
      <c r="I90" s="449"/>
      <c r="J90" s="450"/>
      <c r="K90" s="450"/>
      <c r="L90" s="449"/>
      <c r="M90" s="450"/>
      <c r="N90" s="449"/>
      <c r="O90" s="449"/>
      <c r="P90" s="450"/>
      <c r="Q90" s="449"/>
      <c r="R90" s="450"/>
      <c r="S90" s="450"/>
      <c r="T90" s="452"/>
      <c r="U90" s="453"/>
    </row>
    <row r="91" spans="1:21" s="28" customFormat="1" ht="15.75" customHeight="1" x14ac:dyDescent="0.2">
      <c r="A91" s="463"/>
      <c r="B91" s="447"/>
      <c r="C91" s="465"/>
      <c r="D91" s="449"/>
      <c r="E91" s="450"/>
      <c r="F91" s="449"/>
      <c r="G91" s="449"/>
      <c r="H91" s="450"/>
      <c r="I91" s="449"/>
      <c r="J91" s="450"/>
      <c r="K91" s="450"/>
      <c r="L91" s="449"/>
      <c r="M91" s="450"/>
      <c r="N91" s="449"/>
      <c r="O91" s="449"/>
      <c r="P91" s="450"/>
      <c r="Q91" s="449"/>
      <c r="R91" s="450"/>
      <c r="S91" s="450"/>
      <c r="T91" s="452"/>
      <c r="U91" s="453"/>
    </row>
    <row r="92" spans="1:21" s="28" customFormat="1" ht="15.75" customHeight="1" x14ac:dyDescent="0.2">
      <c r="A92" s="463"/>
      <c r="B92" s="447"/>
      <c r="C92" s="465"/>
      <c r="D92" s="449"/>
      <c r="E92" s="450"/>
      <c r="F92" s="449"/>
      <c r="G92" s="449"/>
      <c r="H92" s="450"/>
      <c r="I92" s="449"/>
      <c r="J92" s="450"/>
      <c r="K92" s="450"/>
      <c r="L92" s="449"/>
      <c r="M92" s="450"/>
      <c r="N92" s="449"/>
      <c r="O92" s="449"/>
      <c r="P92" s="450"/>
      <c r="Q92" s="449"/>
      <c r="R92" s="450"/>
      <c r="S92" s="450"/>
      <c r="T92" s="452"/>
      <c r="U92" s="453"/>
    </row>
    <row r="93" spans="1:21" s="28" customFormat="1" x14ac:dyDescent="0.2">
      <c r="A93" s="463"/>
      <c r="B93" s="447"/>
      <c r="C93" s="466"/>
      <c r="D93" s="449"/>
      <c r="E93" s="450"/>
      <c r="F93" s="449"/>
      <c r="G93" s="449"/>
      <c r="H93" s="450"/>
      <c r="I93" s="467"/>
      <c r="J93" s="468"/>
      <c r="K93" s="468"/>
      <c r="L93" s="449"/>
      <c r="M93" s="450"/>
      <c r="N93" s="449"/>
      <c r="O93" s="449"/>
      <c r="P93" s="450"/>
      <c r="Q93" s="449"/>
      <c r="R93" s="450"/>
      <c r="S93" s="450"/>
      <c r="T93" s="469"/>
      <c r="U93" s="453"/>
    </row>
    <row r="94" spans="1:21" s="28" customFormat="1" x14ac:dyDescent="0.2">
      <c r="A94" s="463"/>
      <c r="B94" s="447"/>
      <c r="C94" s="466"/>
      <c r="D94" s="449"/>
      <c r="E94" s="450"/>
      <c r="F94" s="449"/>
      <c r="G94" s="449"/>
      <c r="H94" s="450"/>
      <c r="I94" s="449"/>
      <c r="J94" s="450"/>
      <c r="K94" s="450"/>
      <c r="L94" s="467"/>
      <c r="M94" s="468"/>
      <c r="N94" s="449"/>
      <c r="O94" s="449"/>
      <c r="P94" s="450"/>
      <c r="Q94" s="449"/>
      <c r="R94" s="450"/>
      <c r="S94" s="450"/>
      <c r="T94" s="469"/>
      <c r="U94" s="453"/>
    </row>
    <row r="95" spans="1:21" s="28" customFormat="1" ht="15.75" customHeight="1" x14ac:dyDescent="0.2">
      <c r="A95" s="446"/>
      <c r="B95" s="447"/>
      <c r="C95" s="448"/>
      <c r="D95" s="449"/>
      <c r="E95" s="450"/>
      <c r="F95" s="449"/>
      <c r="G95" s="449"/>
      <c r="H95" s="450"/>
      <c r="I95" s="449"/>
      <c r="J95" s="450"/>
      <c r="K95" s="450"/>
      <c r="L95" s="449"/>
      <c r="M95" s="450"/>
      <c r="N95" s="449"/>
      <c r="O95" s="449"/>
      <c r="P95" s="450"/>
      <c r="Q95" s="449"/>
      <c r="R95" s="450"/>
      <c r="S95" s="450"/>
      <c r="T95" s="452"/>
      <c r="U95" s="453"/>
    </row>
    <row r="96" spans="1:21" s="28" customFormat="1" ht="15.75" customHeight="1" x14ac:dyDescent="0.2">
      <c r="A96" s="446"/>
      <c r="B96" s="447"/>
      <c r="C96" s="448"/>
      <c r="D96" s="449"/>
      <c r="E96" s="450"/>
      <c r="F96" s="449"/>
      <c r="G96" s="449"/>
      <c r="H96" s="450"/>
      <c r="I96" s="449"/>
      <c r="J96" s="450"/>
      <c r="K96" s="450"/>
      <c r="L96" s="449"/>
      <c r="M96" s="450"/>
      <c r="N96" s="449"/>
      <c r="O96" s="449"/>
      <c r="P96" s="450"/>
      <c r="Q96" s="449"/>
      <c r="R96" s="450"/>
      <c r="S96" s="450"/>
      <c r="T96" s="452"/>
      <c r="U96" s="453"/>
    </row>
    <row r="97" spans="1:21" s="28" customFormat="1" ht="15.75" customHeight="1" x14ac:dyDescent="0.2">
      <c r="A97" s="446"/>
      <c r="B97" s="447"/>
      <c r="C97" s="448"/>
      <c r="D97" s="449"/>
      <c r="E97" s="450"/>
      <c r="F97" s="449"/>
      <c r="G97" s="449"/>
      <c r="H97" s="450"/>
      <c r="I97" s="449"/>
      <c r="J97" s="450"/>
      <c r="K97" s="450"/>
      <c r="L97" s="449"/>
      <c r="M97" s="450"/>
      <c r="N97" s="449"/>
      <c r="O97" s="449"/>
      <c r="P97" s="450"/>
      <c r="Q97" s="449"/>
      <c r="R97" s="450"/>
      <c r="S97" s="450"/>
      <c r="T97" s="452"/>
      <c r="U97" s="453"/>
    </row>
    <row r="98" spans="1:21" s="28" customFormat="1" ht="15.75" customHeight="1" x14ac:dyDescent="0.2">
      <c r="A98" s="446"/>
      <c r="B98" s="447"/>
      <c r="C98" s="448"/>
      <c r="D98" s="449"/>
      <c r="E98" s="450"/>
      <c r="F98" s="449"/>
      <c r="G98" s="449"/>
      <c r="H98" s="450"/>
      <c r="I98" s="449"/>
      <c r="J98" s="450"/>
      <c r="K98" s="450"/>
      <c r="L98" s="449"/>
      <c r="M98" s="450"/>
      <c r="N98" s="449"/>
      <c r="O98" s="449"/>
      <c r="P98" s="450"/>
      <c r="Q98" s="449"/>
      <c r="R98" s="450"/>
      <c r="S98" s="450"/>
      <c r="T98" s="452"/>
      <c r="U98" s="453"/>
    </row>
    <row r="99" spans="1:21" s="28" customFormat="1" ht="15.75" customHeight="1" x14ac:dyDescent="0.2">
      <c r="A99" s="451"/>
      <c r="B99" s="447"/>
      <c r="C99" s="448"/>
      <c r="D99" s="449"/>
      <c r="E99" s="450"/>
      <c r="F99" s="449"/>
      <c r="G99" s="449"/>
      <c r="H99" s="450"/>
      <c r="I99" s="449"/>
      <c r="J99" s="450"/>
      <c r="K99" s="450"/>
      <c r="L99" s="449"/>
      <c r="M99" s="450"/>
      <c r="N99" s="449"/>
      <c r="O99" s="449"/>
      <c r="P99" s="450"/>
      <c r="Q99" s="449"/>
      <c r="R99" s="450"/>
      <c r="S99" s="450"/>
      <c r="T99" s="452"/>
      <c r="U99" s="453"/>
    </row>
    <row r="100" spans="1:21" s="28" customFormat="1" ht="15.75" customHeight="1" x14ac:dyDescent="0.2">
      <c r="A100" s="451"/>
      <c r="B100" s="447"/>
      <c r="C100" s="448"/>
      <c r="D100" s="449"/>
      <c r="E100" s="450"/>
      <c r="F100" s="449"/>
      <c r="G100" s="449"/>
      <c r="H100" s="450"/>
      <c r="I100" s="449"/>
      <c r="J100" s="450"/>
      <c r="K100" s="450"/>
      <c r="L100" s="449"/>
      <c r="M100" s="450"/>
      <c r="N100" s="449"/>
      <c r="O100" s="449"/>
      <c r="P100" s="450"/>
      <c r="Q100" s="449"/>
      <c r="R100" s="450"/>
      <c r="S100" s="450"/>
      <c r="T100" s="452"/>
      <c r="U100" s="453"/>
    </row>
    <row r="101" spans="1:21" s="461" customFormat="1" ht="15.75" customHeight="1" x14ac:dyDescent="0.25">
      <c r="A101" s="456"/>
      <c r="B101" s="457"/>
      <c r="C101" s="458"/>
      <c r="D101" s="459"/>
      <c r="E101" s="460"/>
      <c r="F101" s="459"/>
      <c r="G101" s="459"/>
      <c r="H101" s="460"/>
      <c r="I101" s="459"/>
      <c r="J101" s="459"/>
      <c r="K101" s="460"/>
      <c r="L101" s="459"/>
      <c r="M101" s="460"/>
      <c r="N101" s="459"/>
      <c r="O101" s="459"/>
      <c r="P101" s="460"/>
      <c r="Q101" s="459"/>
      <c r="R101" s="459"/>
      <c r="S101" s="460"/>
      <c r="T101" s="459"/>
      <c r="U101" s="459"/>
    </row>
    <row r="102" spans="1:21" s="473" customFormat="1" ht="21.95" customHeight="1" x14ac:dyDescent="0.3">
      <c r="A102" s="470"/>
      <c r="B102" s="471"/>
      <c r="C102" s="471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</row>
    <row r="103" spans="1:21" s="28" customFormat="1" ht="15.75" customHeight="1" x14ac:dyDescent="0.25">
      <c r="A103" s="474"/>
      <c r="B103" s="475"/>
      <c r="C103" s="474"/>
      <c r="D103" s="823"/>
      <c r="E103" s="823"/>
      <c r="F103" s="823"/>
      <c r="G103" s="823"/>
      <c r="H103" s="823"/>
      <c r="I103" s="823"/>
      <c r="J103" s="823"/>
      <c r="K103" s="823"/>
      <c r="L103" s="823"/>
      <c r="M103" s="823"/>
      <c r="N103" s="823"/>
      <c r="O103" s="823"/>
      <c r="P103" s="823"/>
      <c r="Q103" s="823"/>
      <c r="R103" s="823"/>
      <c r="S103" s="823"/>
      <c r="T103" s="476"/>
      <c r="U103" s="476"/>
    </row>
    <row r="104" spans="1:21" s="28" customFormat="1" ht="15.75" customHeight="1" x14ac:dyDescent="0.2">
      <c r="A104" s="451"/>
      <c r="B104" s="447"/>
      <c r="C104" s="455"/>
      <c r="D104" s="449"/>
      <c r="E104" s="450"/>
      <c r="F104" s="449"/>
      <c r="G104" s="449"/>
      <c r="H104" s="450"/>
      <c r="I104" s="449"/>
      <c r="J104" s="477"/>
      <c r="K104" s="450"/>
      <c r="L104" s="449"/>
      <c r="M104" s="450"/>
      <c r="N104" s="449"/>
      <c r="O104" s="449"/>
      <c r="P104" s="450"/>
      <c r="Q104" s="449"/>
      <c r="R104" s="477"/>
      <c r="S104" s="450"/>
      <c r="T104" s="452"/>
      <c r="U104" s="453"/>
    </row>
    <row r="105" spans="1:21" s="28" customFormat="1" ht="15.75" customHeight="1" x14ac:dyDescent="0.2">
      <c r="A105" s="446"/>
      <c r="B105" s="447"/>
      <c r="C105" s="455"/>
      <c r="D105" s="449"/>
      <c r="E105" s="450"/>
      <c r="F105" s="449"/>
      <c r="G105" s="449"/>
      <c r="H105" s="450"/>
      <c r="I105" s="449"/>
      <c r="J105" s="477"/>
      <c r="K105" s="450"/>
      <c r="L105" s="449"/>
      <c r="M105" s="450"/>
      <c r="N105" s="449"/>
      <c r="O105" s="449"/>
      <c r="P105" s="450"/>
      <c r="Q105" s="449"/>
      <c r="R105" s="477"/>
      <c r="S105" s="450"/>
      <c r="T105" s="452"/>
      <c r="U105" s="453"/>
    </row>
    <row r="106" spans="1:21" s="28" customFormat="1" ht="15.75" customHeight="1" x14ac:dyDescent="0.2">
      <c r="A106" s="446"/>
      <c r="B106" s="447"/>
      <c r="C106" s="448"/>
      <c r="D106" s="449"/>
      <c r="E106" s="450"/>
      <c r="F106" s="449"/>
      <c r="G106" s="449"/>
      <c r="H106" s="450"/>
      <c r="I106" s="449"/>
      <c r="J106" s="477"/>
      <c r="K106" s="450"/>
      <c r="L106" s="449"/>
      <c r="M106" s="450"/>
      <c r="N106" s="449"/>
      <c r="O106" s="449"/>
      <c r="P106" s="450"/>
      <c r="Q106" s="449"/>
      <c r="R106" s="477"/>
      <c r="S106" s="450"/>
      <c r="T106" s="452"/>
      <c r="U106" s="453"/>
    </row>
    <row r="107" spans="1:21" s="28" customFormat="1" ht="15.75" customHeight="1" x14ac:dyDescent="0.2">
      <c r="A107" s="446"/>
      <c r="B107" s="447"/>
      <c r="C107" s="448"/>
      <c r="D107" s="449"/>
      <c r="E107" s="450"/>
      <c r="F107" s="449"/>
      <c r="G107" s="449"/>
      <c r="H107" s="450"/>
      <c r="I107" s="449"/>
      <c r="J107" s="477"/>
      <c r="K107" s="450"/>
      <c r="L107" s="449"/>
      <c r="M107" s="450"/>
      <c r="N107" s="449"/>
      <c r="O107" s="449"/>
      <c r="P107" s="450"/>
      <c r="Q107" s="449"/>
      <c r="R107" s="477"/>
      <c r="S107" s="450"/>
      <c r="T107" s="452"/>
      <c r="U107" s="453"/>
    </row>
    <row r="108" spans="1:21" s="28" customFormat="1" ht="15.75" customHeight="1" x14ac:dyDescent="0.2">
      <c r="A108" s="446"/>
      <c r="B108" s="447"/>
      <c r="C108" s="448"/>
      <c r="D108" s="449"/>
      <c r="E108" s="450"/>
      <c r="F108" s="449"/>
      <c r="G108" s="449"/>
      <c r="H108" s="450"/>
      <c r="I108" s="449"/>
      <c r="J108" s="477"/>
      <c r="K108" s="450"/>
      <c r="L108" s="449"/>
      <c r="M108" s="450"/>
      <c r="N108" s="449"/>
      <c r="O108" s="449"/>
      <c r="P108" s="450"/>
      <c r="Q108" s="449"/>
      <c r="R108" s="477"/>
      <c r="S108" s="450"/>
      <c r="T108" s="452"/>
      <c r="U108" s="453"/>
    </row>
    <row r="109" spans="1:21" s="28" customFormat="1" ht="15.75" customHeight="1" x14ac:dyDescent="0.2">
      <c r="A109" s="446"/>
      <c r="B109" s="447"/>
      <c r="C109" s="448"/>
      <c r="D109" s="449"/>
      <c r="E109" s="450"/>
      <c r="F109" s="449"/>
      <c r="G109" s="449"/>
      <c r="H109" s="450"/>
      <c r="I109" s="449"/>
      <c r="J109" s="477"/>
      <c r="K109" s="450"/>
      <c r="L109" s="449"/>
      <c r="M109" s="450"/>
      <c r="N109" s="449"/>
      <c r="O109" s="449"/>
      <c r="P109" s="450"/>
      <c r="Q109" s="449"/>
      <c r="R109" s="477"/>
      <c r="S109" s="450"/>
      <c r="T109" s="452"/>
      <c r="U109" s="453"/>
    </row>
    <row r="110" spans="1:21" s="28" customFormat="1" ht="15.75" customHeight="1" x14ac:dyDescent="0.2">
      <c r="A110" s="463"/>
      <c r="B110" s="447"/>
      <c r="C110" s="465"/>
      <c r="D110" s="449"/>
      <c r="E110" s="450"/>
      <c r="F110" s="449"/>
      <c r="G110" s="449"/>
      <c r="H110" s="450"/>
      <c r="I110" s="449"/>
      <c r="J110" s="477"/>
      <c r="K110" s="450"/>
      <c r="L110" s="449"/>
      <c r="M110" s="450"/>
      <c r="N110" s="449"/>
      <c r="O110" s="449"/>
      <c r="P110" s="450"/>
      <c r="Q110" s="449"/>
      <c r="R110" s="477"/>
      <c r="S110" s="450"/>
      <c r="T110" s="452"/>
      <c r="U110" s="453"/>
    </row>
    <row r="111" spans="1:21" s="28" customFormat="1" ht="15.75" customHeight="1" x14ac:dyDescent="0.2">
      <c r="A111" s="446"/>
      <c r="B111" s="447"/>
      <c r="C111" s="448"/>
      <c r="D111" s="449"/>
      <c r="E111" s="450"/>
      <c r="F111" s="449"/>
      <c r="G111" s="449"/>
      <c r="H111" s="450"/>
      <c r="I111" s="449"/>
      <c r="J111" s="477"/>
      <c r="K111" s="450"/>
      <c r="L111" s="449"/>
      <c r="M111" s="450"/>
      <c r="N111" s="449"/>
      <c r="O111" s="449"/>
      <c r="P111" s="450"/>
      <c r="Q111" s="449"/>
      <c r="R111" s="477"/>
      <c r="S111" s="450"/>
      <c r="T111" s="452"/>
      <c r="U111" s="453"/>
    </row>
    <row r="112" spans="1:21" s="28" customFormat="1" ht="15.75" customHeight="1" x14ac:dyDescent="0.2">
      <c r="A112" s="446"/>
      <c r="B112" s="447"/>
      <c r="C112" s="448"/>
      <c r="D112" s="449"/>
      <c r="E112" s="450"/>
      <c r="F112" s="449"/>
      <c r="G112" s="449"/>
      <c r="H112" s="450"/>
      <c r="I112" s="449"/>
      <c r="J112" s="477"/>
      <c r="K112" s="450"/>
      <c r="L112" s="449"/>
      <c r="M112" s="450"/>
      <c r="N112" s="449"/>
      <c r="O112" s="449"/>
      <c r="P112" s="450"/>
      <c r="Q112" s="449"/>
      <c r="R112" s="477"/>
      <c r="S112" s="450"/>
      <c r="T112" s="452"/>
      <c r="U112" s="453"/>
    </row>
    <row r="113" spans="1:21" s="28" customFormat="1" ht="15.75" customHeight="1" x14ac:dyDescent="0.2">
      <c r="A113" s="446"/>
      <c r="B113" s="447"/>
      <c r="C113" s="478"/>
      <c r="D113" s="449"/>
      <c r="E113" s="450"/>
      <c r="F113" s="449"/>
      <c r="G113" s="449"/>
      <c r="H113" s="450"/>
      <c r="I113" s="449"/>
      <c r="J113" s="477"/>
      <c r="K113" s="450"/>
      <c r="L113" s="449"/>
      <c r="M113" s="450"/>
      <c r="N113" s="449"/>
      <c r="O113" s="449"/>
      <c r="P113" s="450"/>
      <c r="Q113" s="449"/>
      <c r="R113" s="477"/>
      <c r="S113" s="450"/>
      <c r="T113" s="452"/>
      <c r="U113" s="453"/>
    </row>
    <row r="114" spans="1:21" s="28" customFormat="1" ht="15.75" customHeight="1" x14ac:dyDescent="0.2">
      <c r="A114" s="463"/>
      <c r="B114" s="447"/>
      <c r="C114" s="464"/>
      <c r="D114" s="449"/>
      <c r="E114" s="450"/>
      <c r="F114" s="449"/>
      <c r="G114" s="449"/>
      <c r="H114" s="450"/>
      <c r="I114" s="449"/>
      <c r="J114" s="477"/>
      <c r="K114" s="450"/>
      <c r="L114" s="449"/>
      <c r="M114" s="450"/>
      <c r="N114" s="449"/>
      <c r="O114" s="449"/>
      <c r="P114" s="450"/>
      <c r="Q114" s="449"/>
      <c r="R114" s="477"/>
      <c r="S114" s="450"/>
      <c r="T114" s="452"/>
      <c r="U114" s="453"/>
    </row>
    <row r="115" spans="1:21" s="28" customFormat="1" ht="15.75" customHeight="1" x14ac:dyDescent="0.25">
      <c r="A115" s="479"/>
      <c r="B115" s="447"/>
      <c r="C115" s="474"/>
      <c r="D115" s="459"/>
      <c r="E115" s="460"/>
      <c r="F115" s="459"/>
      <c r="G115" s="459"/>
      <c r="H115" s="460"/>
      <c r="I115" s="459"/>
      <c r="J115" s="480"/>
      <c r="K115" s="460"/>
      <c r="L115" s="459"/>
      <c r="M115" s="459"/>
      <c r="N115" s="459"/>
      <c r="O115" s="459"/>
      <c r="P115" s="460"/>
      <c r="Q115" s="459"/>
      <c r="R115" s="480"/>
      <c r="S115" s="460"/>
      <c r="T115" s="459"/>
      <c r="U115" s="459"/>
    </row>
    <row r="116" spans="1:21" s="485" customFormat="1" ht="21.95" customHeight="1" x14ac:dyDescent="0.25">
      <c r="A116" s="481"/>
      <c r="B116" s="482"/>
      <c r="C116" s="483"/>
      <c r="D116" s="472"/>
      <c r="E116" s="472"/>
      <c r="F116" s="472"/>
      <c r="G116" s="472"/>
      <c r="H116" s="472"/>
      <c r="I116" s="472"/>
      <c r="J116" s="484"/>
      <c r="K116" s="472"/>
      <c r="L116" s="472"/>
      <c r="M116" s="472"/>
      <c r="N116" s="472"/>
      <c r="O116" s="472"/>
      <c r="P116" s="472"/>
      <c r="Q116" s="472"/>
      <c r="R116" s="484"/>
      <c r="S116" s="472"/>
      <c r="T116" s="472"/>
      <c r="U116" s="472"/>
    </row>
    <row r="117" spans="1:21" s="28" customFormat="1" ht="8.1" customHeight="1" x14ac:dyDescent="0.2">
      <c r="A117" s="829"/>
      <c r="B117" s="830"/>
      <c r="C117" s="830"/>
      <c r="D117" s="830"/>
      <c r="E117" s="830"/>
      <c r="F117" s="830"/>
      <c r="G117" s="830"/>
      <c r="H117" s="830"/>
      <c r="I117" s="830"/>
      <c r="J117" s="830"/>
      <c r="K117" s="830"/>
      <c r="L117" s="830"/>
      <c r="M117" s="830"/>
      <c r="N117" s="830"/>
      <c r="O117" s="830"/>
      <c r="P117" s="830"/>
      <c r="Q117" s="830"/>
      <c r="R117" s="830"/>
      <c r="S117" s="830"/>
      <c r="T117" s="830"/>
      <c r="U117" s="830"/>
    </row>
    <row r="118" spans="1:21" s="28" customFormat="1" ht="15.75" customHeight="1" x14ac:dyDescent="0.25">
      <c r="A118" s="474"/>
      <c r="B118" s="475"/>
      <c r="C118" s="486"/>
      <c r="D118" s="830"/>
      <c r="E118" s="830"/>
      <c r="F118" s="830"/>
      <c r="G118" s="830"/>
      <c r="H118" s="830"/>
      <c r="I118" s="830"/>
      <c r="J118" s="830"/>
      <c r="K118" s="830"/>
      <c r="L118" s="830"/>
      <c r="M118" s="830"/>
      <c r="N118" s="830"/>
      <c r="O118" s="830"/>
      <c r="P118" s="830"/>
      <c r="Q118" s="830"/>
      <c r="R118" s="830"/>
      <c r="S118" s="830"/>
      <c r="T118" s="476"/>
      <c r="U118" s="476"/>
    </row>
    <row r="119" spans="1:21" s="28" customFormat="1" ht="15.75" customHeight="1" x14ac:dyDescent="0.2">
      <c r="A119" s="446"/>
      <c r="B119" s="477"/>
      <c r="C119" s="454"/>
      <c r="D119" s="449"/>
      <c r="E119" s="449"/>
      <c r="F119" s="449"/>
      <c r="G119" s="449"/>
      <c r="H119" s="449"/>
      <c r="I119" s="449"/>
      <c r="J119" s="449"/>
      <c r="K119" s="449"/>
      <c r="L119" s="449"/>
      <c r="M119" s="449"/>
      <c r="N119" s="449"/>
      <c r="O119" s="449"/>
      <c r="P119" s="449"/>
      <c r="Q119" s="449"/>
      <c r="R119" s="449"/>
      <c r="S119" s="449"/>
      <c r="T119" s="832"/>
      <c r="U119" s="831"/>
    </row>
    <row r="120" spans="1:21" s="28" customFormat="1" ht="15.75" customHeight="1" x14ac:dyDescent="0.2">
      <c r="A120" s="446"/>
      <c r="B120" s="477"/>
      <c r="C120" s="454"/>
      <c r="D120" s="449"/>
      <c r="E120" s="449"/>
      <c r="F120" s="449"/>
      <c r="G120" s="449"/>
      <c r="H120" s="449"/>
      <c r="I120" s="449"/>
      <c r="J120" s="449"/>
      <c r="K120" s="449"/>
      <c r="L120" s="449"/>
      <c r="M120" s="449"/>
      <c r="N120" s="449"/>
      <c r="O120" s="449"/>
      <c r="P120" s="449"/>
      <c r="Q120" s="449"/>
      <c r="R120" s="449"/>
      <c r="S120" s="449"/>
      <c r="T120" s="832"/>
      <c r="U120" s="831"/>
    </row>
    <row r="121" spans="1:21" s="28" customFormat="1" ht="15.75" customHeight="1" x14ac:dyDescent="0.2">
      <c r="A121" s="446"/>
      <c r="B121" s="477"/>
      <c r="C121" s="454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449"/>
      <c r="Q121" s="449"/>
      <c r="R121" s="449"/>
      <c r="S121" s="449"/>
      <c r="T121" s="487"/>
      <c r="U121" s="488"/>
    </row>
    <row r="122" spans="1:21" s="28" customFormat="1" ht="15.75" customHeight="1" x14ac:dyDescent="0.2">
      <c r="A122" s="446"/>
      <c r="B122" s="477"/>
      <c r="C122" s="454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87"/>
      <c r="U122" s="488"/>
    </row>
    <row r="123" spans="1:21" s="28" customFormat="1" ht="15.75" customHeight="1" x14ac:dyDescent="0.2">
      <c r="A123" s="446"/>
      <c r="B123" s="477"/>
      <c r="C123" s="454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  <c r="Q123" s="449"/>
      <c r="R123" s="449"/>
      <c r="S123" s="449"/>
      <c r="T123" s="487"/>
      <c r="U123" s="488"/>
    </row>
    <row r="124" spans="1:21" s="28" customFormat="1" ht="15.75" customHeight="1" x14ac:dyDescent="0.2">
      <c r="A124" s="446"/>
      <c r="B124" s="477"/>
      <c r="C124" s="454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87"/>
      <c r="U124" s="488"/>
    </row>
    <row r="125" spans="1:21" s="28" customFormat="1" ht="15.75" customHeight="1" x14ac:dyDescent="0.2">
      <c r="A125" s="446"/>
      <c r="B125" s="477"/>
      <c r="C125" s="454"/>
      <c r="D125" s="449"/>
      <c r="E125" s="449"/>
      <c r="F125" s="449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87"/>
      <c r="U125" s="488"/>
    </row>
    <row r="126" spans="1:21" s="28" customFormat="1" ht="15.75" customHeight="1" x14ac:dyDescent="0.2">
      <c r="A126" s="446"/>
      <c r="B126" s="477"/>
      <c r="C126" s="454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87"/>
      <c r="U126" s="488"/>
    </row>
    <row r="127" spans="1:21" s="28" customFormat="1" ht="15.75" customHeight="1" x14ac:dyDescent="0.2">
      <c r="A127" s="446"/>
      <c r="B127" s="477"/>
      <c r="C127" s="454"/>
      <c r="D127" s="449"/>
      <c r="E127" s="449"/>
      <c r="F127" s="449"/>
      <c r="G127" s="449"/>
      <c r="H127" s="449"/>
      <c r="I127" s="449"/>
      <c r="J127" s="449"/>
      <c r="K127" s="449"/>
      <c r="L127" s="449"/>
      <c r="M127" s="449"/>
      <c r="N127" s="449"/>
      <c r="O127" s="449"/>
      <c r="P127" s="449"/>
      <c r="Q127" s="449"/>
      <c r="R127" s="449"/>
      <c r="S127" s="449"/>
      <c r="T127" s="487"/>
      <c r="U127" s="488"/>
    </row>
    <row r="128" spans="1:21" s="28" customFormat="1" ht="15.75" customHeight="1" x14ac:dyDescent="0.2">
      <c r="A128" s="489"/>
      <c r="B128" s="490"/>
      <c r="C128" s="61"/>
      <c r="D128" s="449"/>
      <c r="E128" s="449"/>
      <c r="F128" s="449"/>
      <c r="G128" s="449"/>
      <c r="H128" s="449"/>
      <c r="I128" s="449"/>
      <c r="J128" s="449"/>
      <c r="K128" s="449"/>
      <c r="L128" s="449"/>
      <c r="M128" s="449"/>
      <c r="N128" s="449"/>
      <c r="O128" s="449"/>
      <c r="P128" s="449"/>
      <c r="Q128" s="449"/>
      <c r="R128" s="449"/>
      <c r="S128" s="449"/>
      <c r="T128" s="487"/>
      <c r="U128" s="488"/>
    </row>
    <row r="129" spans="1:21" s="28" customFormat="1" ht="15.75" customHeight="1" x14ac:dyDescent="0.2">
      <c r="A129" s="446"/>
      <c r="B129" s="477"/>
      <c r="C129" s="454"/>
      <c r="D129" s="449"/>
      <c r="E129" s="449"/>
      <c r="F129" s="449"/>
      <c r="G129" s="449"/>
      <c r="H129" s="449"/>
      <c r="I129" s="449"/>
      <c r="J129" s="449"/>
      <c r="K129" s="449"/>
      <c r="L129" s="449"/>
      <c r="M129" s="449"/>
      <c r="N129" s="449"/>
      <c r="O129" s="449"/>
      <c r="P129" s="449"/>
      <c r="Q129" s="449"/>
      <c r="R129" s="449"/>
      <c r="S129" s="449"/>
      <c r="T129" s="487"/>
      <c r="U129" s="488"/>
    </row>
    <row r="130" spans="1:21" s="28" customFormat="1" ht="15.75" customHeight="1" x14ac:dyDescent="0.2">
      <c r="A130" s="446"/>
      <c r="B130" s="477"/>
      <c r="C130" s="454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87"/>
      <c r="U130" s="488"/>
    </row>
    <row r="131" spans="1:21" s="28" customFormat="1" ht="15.75" customHeight="1" x14ac:dyDescent="0.2">
      <c r="A131" s="446"/>
      <c r="B131" s="477"/>
      <c r="C131" s="454"/>
      <c r="D131" s="449"/>
      <c r="E131" s="449"/>
      <c r="F131" s="449"/>
      <c r="G131" s="449"/>
      <c r="H131" s="449"/>
      <c r="I131" s="449"/>
      <c r="J131" s="449"/>
      <c r="K131" s="449"/>
      <c r="L131" s="449"/>
      <c r="M131" s="449"/>
      <c r="N131" s="449"/>
      <c r="O131" s="449"/>
      <c r="P131" s="449"/>
      <c r="Q131" s="449"/>
      <c r="R131" s="449"/>
      <c r="S131" s="449"/>
      <c r="T131" s="487"/>
      <c r="U131" s="488"/>
    </row>
    <row r="132" spans="1:21" s="28" customFormat="1" ht="15.75" customHeight="1" x14ac:dyDescent="0.2">
      <c r="A132" s="446"/>
      <c r="B132" s="477"/>
      <c r="C132" s="454"/>
      <c r="D132" s="449"/>
      <c r="E132" s="449"/>
      <c r="F132" s="449"/>
      <c r="G132" s="449"/>
      <c r="H132" s="449"/>
      <c r="I132" s="449"/>
      <c r="J132" s="449"/>
      <c r="K132" s="449"/>
      <c r="L132" s="449"/>
      <c r="M132" s="449"/>
      <c r="N132" s="449"/>
      <c r="O132" s="449"/>
      <c r="P132" s="449"/>
      <c r="Q132" s="449"/>
      <c r="R132" s="449"/>
      <c r="S132" s="449"/>
      <c r="T132" s="487"/>
      <c r="U132" s="488"/>
    </row>
    <row r="133" spans="1:21" s="28" customFormat="1" ht="15.75" customHeight="1" x14ac:dyDescent="0.2">
      <c r="A133" s="446"/>
      <c r="B133" s="477"/>
      <c r="C133" s="454"/>
      <c r="D133" s="449"/>
      <c r="E133" s="449"/>
      <c r="F133" s="449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87"/>
      <c r="U133" s="488"/>
    </row>
    <row r="134" spans="1:21" s="28" customFormat="1" ht="15.75" customHeight="1" x14ac:dyDescent="0.2">
      <c r="A134" s="446"/>
      <c r="B134" s="477"/>
      <c r="C134" s="454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87"/>
      <c r="U134" s="488"/>
    </row>
    <row r="135" spans="1:21" s="28" customFormat="1" ht="15.75" customHeight="1" x14ac:dyDescent="0.2">
      <c r="A135" s="446"/>
      <c r="B135" s="477"/>
      <c r="C135" s="454"/>
      <c r="D135" s="449"/>
      <c r="E135" s="449"/>
      <c r="F135" s="449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87"/>
      <c r="U135" s="488"/>
    </row>
    <row r="136" spans="1:21" s="28" customFormat="1" ht="15.75" customHeight="1" x14ac:dyDescent="0.2">
      <c r="A136" s="446"/>
      <c r="B136" s="477"/>
      <c r="C136" s="454"/>
      <c r="D136" s="449"/>
      <c r="E136" s="449"/>
      <c r="F136" s="449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87"/>
      <c r="U136" s="488"/>
    </row>
    <row r="137" spans="1:21" s="28" customFormat="1" ht="15.75" customHeight="1" x14ac:dyDescent="0.2">
      <c r="A137" s="446"/>
      <c r="B137" s="477"/>
      <c r="C137" s="454"/>
      <c r="D137" s="449"/>
      <c r="E137" s="449"/>
      <c r="F137" s="449"/>
      <c r="G137" s="449"/>
      <c r="H137" s="449"/>
      <c r="I137" s="449"/>
      <c r="J137" s="449"/>
      <c r="K137" s="449"/>
      <c r="L137" s="449"/>
      <c r="M137" s="449"/>
      <c r="N137" s="449"/>
      <c r="O137" s="449"/>
      <c r="P137" s="449"/>
      <c r="Q137" s="449"/>
      <c r="R137" s="449"/>
      <c r="S137" s="449"/>
      <c r="T137" s="487"/>
      <c r="U137" s="488"/>
    </row>
    <row r="138" spans="1:21" s="28" customFormat="1" ht="15.75" customHeight="1" x14ac:dyDescent="0.2">
      <c r="A138" s="489"/>
      <c r="B138" s="490"/>
      <c r="C138" s="491"/>
      <c r="D138" s="449"/>
      <c r="E138" s="449"/>
      <c r="F138" s="449"/>
      <c r="G138" s="449"/>
      <c r="H138" s="449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87"/>
      <c r="U138" s="488"/>
    </row>
    <row r="139" spans="1:21" s="28" customFormat="1" ht="15.75" customHeight="1" x14ac:dyDescent="0.2">
      <c r="A139" s="489"/>
      <c r="B139" s="490"/>
      <c r="C139" s="492"/>
      <c r="D139" s="449"/>
      <c r="E139" s="449"/>
      <c r="F139" s="449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87"/>
      <c r="U139" s="488"/>
    </row>
    <row r="140" spans="1:21" s="28" customFormat="1" ht="15.75" customHeight="1" x14ac:dyDescent="0.2">
      <c r="A140" s="489"/>
      <c r="B140" s="490"/>
      <c r="C140" s="493"/>
      <c r="D140" s="449"/>
      <c r="E140" s="449"/>
      <c r="F140" s="449"/>
      <c r="G140" s="449"/>
      <c r="H140" s="449"/>
      <c r="I140" s="449"/>
      <c r="J140" s="449"/>
      <c r="K140" s="449"/>
      <c r="L140" s="449"/>
      <c r="M140" s="449"/>
      <c r="N140" s="449"/>
      <c r="O140" s="449"/>
      <c r="P140" s="449"/>
      <c r="Q140" s="449"/>
      <c r="R140" s="449"/>
      <c r="S140" s="449"/>
      <c r="T140" s="487"/>
      <c r="U140" s="488"/>
    </row>
    <row r="141" spans="1:21" s="28" customFormat="1" ht="15.75" customHeight="1" x14ac:dyDescent="0.2">
      <c r="A141" s="489"/>
      <c r="B141" s="490"/>
      <c r="C141" s="493"/>
      <c r="D141" s="449"/>
      <c r="E141" s="449"/>
      <c r="F141" s="449"/>
      <c r="G141" s="449"/>
      <c r="H141" s="449"/>
      <c r="I141" s="449"/>
      <c r="J141" s="449"/>
      <c r="K141" s="449"/>
      <c r="L141" s="449"/>
      <c r="M141" s="449"/>
      <c r="N141" s="449"/>
      <c r="O141" s="449"/>
      <c r="P141" s="449"/>
      <c r="Q141" s="449"/>
      <c r="R141" s="449"/>
      <c r="S141" s="449"/>
      <c r="T141" s="487"/>
      <c r="U141" s="488"/>
    </row>
    <row r="142" spans="1:21" s="28" customFormat="1" ht="15.75" customHeight="1" x14ac:dyDescent="0.2">
      <c r="A142" s="489"/>
      <c r="B142" s="490"/>
      <c r="C142" s="492"/>
      <c r="D142" s="449"/>
      <c r="E142" s="449"/>
      <c r="F142" s="449"/>
      <c r="G142" s="449"/>
      <c r="H142" s="449"/>
      <c r="I142" s="449"/>
      <c r="J142" s="449"/>
      <c r="K142" s="449"/>
      <c r="L142" s="449"/>
      <c r="M142" s="449"/>
      <c r="N142" s="449"/>
      <c r="O142" s="449"/>
      <c r="P142" s="449"/>
      <c r="Q142" s="449"/>
      <c r="R142" s="449"/>
      <c r="S142" s="449"/>
      <c r="T142" s="487"/>
      <c r="U142" s="488"/>
    </row>
    <row r="143" spans="1:21" s="28" customFormat="1" ht="15.75" customHeight="1" x14ac:dyDescent="0.2">
      <c r="A143" s="489"/>
      <c r="B143" s="490"/>
      <c r="C143" s="493"/>
      <c r="D143" s="449"/>
      <c r="E143" s="449"/>
      <c r="F143" s="449"/>
      <c r="G143" s="449"/>
      <c r="H143" s="449"/>
      <c r="I143" s="449"/>
      <c r="J143" s="449"/>
      <c r="K143" s="449"/>
      <c r="L143" s="449"/>
      <c r="M143" s="449"/>
      <c r="N143" s="449"/>
      <c r="O143" s="449"/>
      <c r="P143" s="449"/>
      <c r="Q143" s="449"/>
      <c r="R143" s="449"/>
      <c r="S143" s="449"/>
      <c r="T143" s="487"/>
      <c r="U143" s="488"/>
    </row>
    <row r="144" spans="1:21" s="28" customFormat="1" ht="15.75" customHeight="1" x14ac:dyDescent="0.2">
      <c r="A144" s="489"/>
      <c r="B144" s="490"/>
      <c r="C144" s="493"/>
      <c r="D144" s="449"/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87"/>
      <c r="U144" s="488"/>
    </row>
    <row r="145" spans="1:21" s="28" customFormat="1" ht="15.75" customHeight="1" x14ac:dyDescent="0.2">
      <c r="A145" s="489"/>
      <c r="B145" s="490"/>
      <c r="C145" s="494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87"/>
      <c r="U145" s="488"/>
    </row>
    <row r="146" spans="1:21" s="28" customFormat="1" ht="15.75" customHeight="1" x14ac:dyDescent="0.2">
      <c r="A146" s="489"/>
      <c r="B146" s="490"/>
      <c r="C146" s="494"/>
      <c r="D146" s="449"/>
      <c r="E146" s="449"/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87"/>
      <c r="U146" s="488"/>
    </row>
    <row r="147" spans="1:21" s="28" customFormat="1" ht="15.75" customHeight="1" x14ac:dyDescent="0.2">
      <c r="A147" s="489"/>
      <c r="B147" s="490"/>
      <c r="C147" s="494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87"/>
      <c r="U147" s="488"/>
    </row>
    <row r="148" spans="1:21" s="28" customFormat="1" ht="15.75" customHeight="1" x14ac:dyDescent="0.2">
      <c r="A148" s="489"/>
      <c r="B148" s="490"/>
      <c r="C148" s="492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49"/>
      <c r="R148" s="449"/>
      <c r="S148" s="449"/>
      <c r="T148" s="487"/>
      <c r="U148" s="488"/>
    </row>
    <row r="149" spans="1:21" s="28" customFormat="1" ht="15.75" customHeight="1" x14ac:dyDescent="0.2">
      <c r="A149" s="489"/>
      <c r="B149" s="490"/>
      <c r="C149" s="494"/>
      <c r="D149" s="449"/>
      <c r="E149" s="449"/>
      <c r="F149" s="449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  <c r="Q149" s="449"/>
      <c r="R149" s="449"/>
      <c r="S149" s="449"/>
      <c r="T149" s="487"/>
      <c r="U149" s="488"/>
    </row>
    <row r="150" spans="1:21" s="28" customFormat="1" ht="15.75" customHeight="1" x14ac:dyDescent="0.2">
      <c r="A150" s="489"/>
      <c r="B150" s="490"/>
      <c r="C150" s="494"/>
      <c r="D150" s="449"/>
      <c r="E150" s="449"/>
      <c r="F150" s="449"/>
      <c r="G150" s="449"/>
      <c r="H150" s="449"/>
      <c r="I150" s="449"/>
      <c r="J150" s="449"/>
      <c r="K150" s="449"/>
      <c r="L150" s="449"/>
      <c r="M150" s="449"/>
      <c r="N150" s="449"/>
      <c r="O150" s="449"/>
      <c r="P150" s="449"/>
      <c r="Q150" s="449"/>
      <c r="R150" s="449"/>
      <c r="S150" s="449"/>
      <c r="T150" s="487"/>
      <c r="U150" s="488"/>
    </row>
    <row r="151" spans="1:21" s="28" customFormat="1" ht="15.75" customHeight="1" x14ac:dyDescent="0.2">
      <c r="A151" s="489"/>
      <c r="B151" s="490"/>
      <c r="C151" s="494"/>
      <c r="D151" s="449"/>
      <c r="E151" s="449"/>
      <c r="F151" s="449"/>
      <c r="G151" s="449"/>
      <c r="H151" s="449"/>
      <c r="I151" s="449"/>
      <c r="J151" s="449"/>
      <c r="K151" s="449"/>
      <c r="L151" s="449"/>
      <c r="M151" s="449"/>
      <c r="N151" s="449"/>
      <c r="O151" s="449"/>
      <c r="P151" s="449"/>
      <c r="Q151" s="449"/>
      <c r="R151" s="449"/>
      <c r="S151" s="449"/>
      <c r="T151" s="487"/>
      <c r="U151" s="488"/>
    </row>
    <row r="152" spans="1:21" s="28" customFormat="1" ht="15.75" customHeight="1" x14ac:dyDescent="0.2">
      <c r="A152" s="495"/>
      <c r="B152" s="490"/>
      <c r="C152" s="492"/>
      <c r="D152" s="449"/>
      <c r="E152" s="449"/>
      <c r="F152" s="449"/>
      <c r="G152" s="449"/>
      <c r="H152" s="449"/>
      <c r="I152" s="449"/>
      <c r="J152" s="449"/>
      <c r="K152" s="449"/>
      <c r="L152" s="449"/>
      <c r="M152" s="449"/>
      <c r="N152" s="449"/>
      <c r="O152" s="449"/>
      <c r="P152" s="449"/>
      <c r="Q152" s="449"/>
      <c r="R152" s="449"/>
      <c r="S152" s="449"/>
      <c r="T152" s="487"/>
      <c r="U152" s="488"/>
    </row>
    <row r="153" spans="1:21" s="28" customFormat="1" ht="15.75" customHeight="1" x14ac:dyDescent="0.2">
      <c r="A153" s="495"/>
      <c r="B153" s="490"/>
      <c r="C153" s="496"/>
      <c r="D153" s="449"/>
      <c r="E153" s="449"/>
      <c r="F153" s="449"/>
      <c r="G153" s="449"/>
      <c r="H153" s="449"/>
      <c r="I153" s="449"/>
      <c r="J153" s="449"/>
      <c r="K153" s="449"/>
      <c r="L153" s="449"/>
      <c r="M153" s="449"/>
      <c r="N153" s="449"/>
      <c r="O153" s="449"/>
      <c r="P153" s="449"/>
      <c r="Q153" s="449"/>
      <c r="R153" s="449"/>
      <c r="S153" s="449"/>
      <c r="T153" s="487"/>
      <c r="U153" s="488"/>
    </row>
    <row r="154" spans="1:21" s="28" customFormat="1" ht="15.75" customHeight="1" x14ac:dyDescent="0.2">
      <c r="A154" s="495"/>
      <c r="B154" s="490"/>
      <c r="C154" s="493"/>
      <c r="D154" s="449"/>
      <c r="E154" s="449"/>
      <c r="F154" s="449"/>
      <c r="G154" s="449"/>
      <c r="H154" s="449"/>
      <c r="I154" s="449"/>
      <c r="J154" s="449"/>
      <c r="K154" s="449"/>
      <c r="L154" s="449"/>
      <c r="M154" s="449"/>
      <c r="N154" s="449"/>
      <c r="O154" s="449"/>
      <c r="P154" s="449"/>
      <c r="Q154" s="449"/>
      <c r="R154" s="449"/>
      <c r="S154" s="449"/>
      <c r="T154" s="487"/>
      <c r="U154" s="488"/>
    </row>
    <row r="155" spans="1:21" s="28" customFormat="1" ht="15.75" customHeight="1" x14ac:dyDescent="0.2">
      <c r="A155" s="497"/>
      <c r="B155" s="490"/>
      <c r="C155" s="493"/>
      <c r="D155" s="449"/>
      <c r="E155" s="449"/>
      <c r="F155" s="449"/>
      <c r="G155" s="449"/>
      <c r="H155" s="449"/>
      <c r="I155" s="449"/>
      <c r="J155" s="449"/>
      <c r="K155" s="449"/>
      <c r="L155" s="449"/>
      <c r="M155" s="449"/>
      <c r="N155" s="449"/>
      <c r="O155" s="449"/>
      <c r="P155" s="449"/>
      <c r="Q155" s="449"/>
      <c r="R155" s="449"/>
      <c r="S155" s="449"/>
      <c r="T155" s="487"/>
      <c r="U155" s="488"/>
    </row>
    <row r="156" spans="1:21" s="28" customFormat="1" ht="15.75" customHeight="1" x14ac:dyDescent="0.2">
      <c r="A156" s="495"/>
      <c r="B156" s="490"/>
      <c r="C156" s="493"/>
      <c r="D156" s="449"/>
      <c r="E156" s="449"/>
      <c r="F156" s="449"/>
      <c r="G156" s="449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87"/>
      <c r="U156" s="488"/>
    </row>
    <row r="157" spans="1:21" s="28" customFormat="1" ht="15.75" customHeight="1" x14ac:dyDescent="0.2">
      <c r="A157" s="495"/>
      <c r="B157" s="490"/>
      <c r="C157" s="493"/>
      <c r="D157" s="449"/>
      <c r="E157" s="449"/>
      <c r="F157" s="449"/>
      <c r="G157" s="449"/>
      <c r="H157" s="449"/>
      <c r="I157" s="449"/>
      <c r="J157" s="449"/>
      <c r="K157" s="449"/>
      <c r="L157" s="449"/>
      <c r="M157" s="449"/>
      <c r="N157" s="449"/>
      <c r="O157" s="449"/>
      <c r="P157" s="449"/>
      <c r="Q157" s="449"/>
      <c r="R157" s="449"/>
      <c r="S157" s="449"/>
      <c r="T157" s="487"/>
      <c r="U157" s="488"/>
    </row>
    <row r="158" spans="1:21" s="28" customFormat="1" ht="15.75" customHeight="1" x14ac:dyDescent="0.2">
      <c r="A158" s="495"/>
      <c r="B158" s="490"/>
      <c r="C158" s="493"/>
      <c r="D158" s="449"/>
      <c r="E158" s="449"/>
      <c r="F158" s="449"/>
      <c r="G158" s="449"/>
      <c r="H158" s="449"/>
      <c r="I158" s="449"/>
      <c r="J158" s="449"/>
      <c r="K158" s="449"/>
      <c r="L158" s="449"/>
      <c r="M158" s="449"/>
      <c r="N158" s="449"/>
      <c r="O158" s="449"/>
      <c r="P158" s="449"/>
      <c r="Q158" s="449"/>
      <c r="R158" s="449"/>
      <c r="S158" s="449"/>
      <c r="T158" s="487"/>
      <c r="U158" s="488"/>
    </row>
    <row r="159" spans="1:21" s="28" customFormat="1" ht="15.75" customHeight="1" x14ac:dyDescent="0.2">
      <c r="A159" s="495"/>
      <c r="B159" s="490"/>
      <c r="C159" s="493"/>
      <c r="D159" s="449"/>
      <c r="E159" s="449"/>
      <c r="F159" s="449"/>
      <c r="G159" s="449"/>
      <c r="H159" s="449"/>
      <c r="I159" s="449"/>
      <c r="J159" s="449"/>
      <c r="K159" s="449"/>
      <c r="L159" s="449"/>
      <c r="M159" s="449"/>
      <c r="N159" s="449"/>
      <c r="O159" s="449"/>
      <c r="P159" s="449"/>
      <c r="Q159" s="449"/>
      <c r="R159" s="449"/>
      <c r="S159" s="449"/>
      <c r="T159" s="487"/>
      <c r="U159" s="488"/>
    </row>
    <row r="160" spans="1:21" s="28" customFormat="1" ht="15.75" customHeight="1" x14ac:dyDescent="0.2">
      <c r="A160" s="489"/>
      <c r="B160" s="490"/>
      <c r="C160" s="492"/>
      <c r="D160" s="449"/>
      <c r="E160" s="449"/>
      <c r="F160" s="449"/>
      <c r="G160" s="449"/>
      <c r="H160" s="449"/>
      <c r="I160" s="449"/>
      <c r="J160" s="449"/>
      <c r="K160" s="449"/>
      <c r="L160" s="449"/>
      <c r="M160" s="449"/>
      <c r="N160" s="449"/>
      <c r="O160" s="449"/>
      <c r="P160" s="449"/>
      <c r="Q160" s="449"/>
      <c r="R160" s="449"/>
      <c r="S160" s="449"/>
      <c r="T160" s="487"/>
      <c r="U160" s="488"/>
    </row>
    <row r="161" spans="1:21" s="28" customFormat="1" ht="15.75" customHeight="1" x14ac:dyDescent="0.2">
      <c r="A161" s="489"/>
      <c r="B161" s="490"/>
      <c r="C161" s="492"/>
      <c r="D161" s="449"/>
      <c r="E161" s="449"/>
      <c r="F161" s="449"/>
      <c r="G161" s="449"/>
      <c r="H161" s="449"/>
      <c r="I161" s="449"/>
      <c r="J161" s="449"/>
      <c r="K161" s="449"/>
      <c r="L161" s="449"/>
      <c r="M161" s="449"/>
      <c r="N161" s="449"/>
      <c r="O161" s="449"/>
      <c r="P161" s="449"/>
      <c r="Q161" s="449"/>
      <c r="R161" s="449"/>
      <c r="S161" s="449"/>
      <c r="T161" s="487"/>
      <c r="U161" s="488"/>
    </row>
    <row r="162" spans="1:21" s="28" customFormat="1" ht="15.75" customHeight="1" x14ac:dyDescent="0.2">
      <c r="A162" s="489"/>
      <c r="B162" s="490"/>
      <c r="C162" s="492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  <c r="R162" s="449"/>
      <c r="S162" s="449"/>
      <c r="T162" s="487"/>
      <c r="U162" s="488"/>
    </row>
    <row r="163" spans="1:21" s="28" customFormat="1" ht="15.75" customHeight="1" x14ac:dyDescent="0.2">
      <c r="A163" s="489"/>
      <c r="B163" s="490"/>
      <c r="C163" s="492"/>
      <c r="D163" s="449"/>
      <c r="E163" s="449"/>
      <c r="F163" s="449"/>
      <c r="G163" s="449"/>
      <c r="H163" s="449"/>
      <c r="I163" s="449"/>
      <c r="J163" s="449"/>
      <c r="K163" s="449"/>
      <c r="L163" s="449"/>
      <c r="M163" s="449"/>
      <c r="N163" s="449"/>
      <c r="O163" s="449"/>
      <c r="P163" s="449"/>
      <c r="Q163" s="449"/>
      <c r="R163" s="449"/>
      <c r="S163" s="449"/>
      <c r="T163" s="487"/>
      <c r="U163" s="488"/>
    </row>
    <row r="164" spans="1:21" s="28" customFormat="1" ht="15.75" customHeight="1" x14ac:dyDescent="0.2">
      <c r="A164" s="489"/>
      <c r="B164" s="490"/>
      <c r="C164" s="492"/>
      <c r="D164" s="449"/>
      <c r="E164" s="449"/>
      <c r="F164" s="449"/>
      <c r="G164" s="449"/>
      <c r="H164" s="449"/>
      <c r="I164" s="449"/>
      <c r="J164" s="449"/>
      <c r="K164" s="449"/>
      <c r="L164" s="449"/>
      <c r="M164" s="449"/>
      <c r="N164" s="449"/>
      <c r="O164" s="449"/>
      <c r="P164" s="449"/>
      <c r="Q164" s="449"/>
      <c r="R164" s="449"/>
      <c r="S164" s="449"/>
      <c r="T164" s="487"/>
      <c r="U164" s="488"/>
    </row>
    <row r="165" spans="1:21" s="28" customFormat="1" ht="15.75" customHeight="1" x14ac:dyDescent="0.2">
      <c r="A165" s="489"/>
      <c r="B165" s="490"/>
      <c r="C165" s="492"/>
      <c r="D165" s="449"/>
      <c r="E165" s="449"/>
      <c r="F165" s="449"/>
      <c r="G165" s="449"/>
      <c r="H165" s="449"/>
      <c r="I165" s="449"/>
      <c r="J165" s="449"/>
      <c r="K165" s="449"/>
      <c r="L165" s="449"/>
      <c r="M165" s="449"/>
      <c r="N165" s="449"/>
      <c r="O165" s="449"/>
      <c r="P165" s="449"/>
      <c r="Q165" s="449"/>
      <c r="R165" s="449"/>
      <c r="S165" s="449"/>
      <c r="T165" s="487"/>
      <c r="U165" s="488"/>
    </row>
    <row r="166" spans="1:21" s="28" customFormat="1" ht="15.75" customHeight="1" x14ac:dyDescent="0.2">
      <c r="A166" s="489"/>
      <c r="B166" s="490"/>
      <c r="C166" s="492"/>
      <c r="D166" s="449"/>
      <c r="E166" s="449"/>
      <c r="F166" s="449"/>
      <c r="G166" s="449"/>
      <c r="H166" s="449"/>
      <c r="I166" s="449"/>
      <c r="J166" s="449"/>
      <c r="K166" s="449"/>
      <c r="L166" s="449"/>
      <c r="M166" s="449"/>
      <c r="N166" s="449"/>
      <c r="O166" s="449"/>
      <c r="P166" s="449"/>
      <c r="Q166" s="449"/>
      <c r="R166" s="449"/>
      <c r="S166" s="449"/>
      <c r="T166" s="487"/>
      <c r="U166" s="488"/>
    </row>
    <row r="167" spans="1:21" s="28" customFormat="1" ht="15.75" customHeight="1" x14ac:dyDescent="0.2">
      <c r="A167" s="489"/>
      <c r="B167" s="490"/>
      <c r="C167" s="492"/>
      <c r="D167" s="449"/>
      <c r="E167" s="449"/>
      <c r="F167" s="449"/>
      <c r="G167" s="449"/>
      <c r="H167" s="449"/>
      <c r="I167" s="449"/>
      <c r="J167" s="449"/>
      <c r="K167" s="449"/>
      <c r="L167" s="449"/>
      <c r="M167" s="449"/>
      <c r="N167" s="449"/>
      <c r="O167" s="449"/>
      <c r="P167" s="449"/>
      <c r="Q167" s="449"/>
      <c r="R167" s="449"/>
      <c r="S167" s="449"/>
      <c r="T167" s="487"/>
      <c r="U167" s="488"/>
    </row>
    <row r="168" spans="1:21" s="28" customFormat="1" ht="15.75" customHeight="1" x14ac:dyDescent="0.2">
      <c r="A168" s="489"/>
      <c r="B168" s="490"/>
      <c r="C168" s="492"/>
      <c r="D168" s="449"/>
      <c r="E168" s="449"/>
      <c r="F168" s="449"/>
      <c r="G168" s="449"/>
      <c r="H168" s="449"/>
      <c r="I168" s="449"/>
      <c r="J168" s="449"/>
      <c r="K168" s="449"/>
      <c r="L168" s="449"/>
      <c r="M168" s="449"/>
      <c r="N168" s="449"/>
      <c r="O168" s="449"/>
      <c r="P168" s="449"/>
      <c r="Q168" s="449"/>
      <c r="R168" s="449"/>
      <c r="S168" s="449"/>
      <c r="T168" s="487"/>
      <c r="U168" s="488"/>
    </row>
    <row r="169" spans="1:21" s="28" customFormat="1" ht="15.75" customHeight="1" x14ac:dyDescent="0.2">
      <c r="A169" s="489"/>
      <c r="B169" s="490"/>
      <c r="C169" s="492"/>
      <c r="D169" s="449"/>
      <c r="E169" s="449"/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  <c r="P169" s="449"/>
      <c r="Q169" s="449"/>
      <c r="R169" s="449"/>
      <c r="S169" s="449"/>
      <c r="T169" s="487"/>
      <c r="U169" s="488"/>
    </row>
    <row r="170" spans="1:21" s="28" customFormat="1" ht="15.75" customHeight="1" x14ac:dyDescent="0.2">
      <c r="A170" s="489"/>
      <c r="B170" s="490"/>
      <c r="C170" s="492"/>
      <c r="D170" s="449"/>
      <c r="E170" s="449"/>
      <c r="F170" s="449"/>
      <c r="G170" s="449"/>
      <c r="H170" s="449"/>
      <c r="I170" s="449"/>
      <c r="J170" s="449"/>
      <c r="K170" s="449"/>
      <c r="L170" s="449"/>
      <c r="M170" s="449"/>
      <c r="N170" s="449"/>
      <c r="O170" s="449"/>
      <c r="P170" s="449"/>
      <c r="Q170" s="449"/>
      <c r="R170" s="449"/>
      <c r="S170" s="449"/>
      <c r="T170" s="487"/>
      <c r="U170" s="488"/>
    </row>
    <row r="171" spans="1:21" s="28" customFormat="1" ht="15.75" customHeight="1" x14ac:dyDescent="0.2">
      <c r="A171" s="489"/>
      <c r="B171" s="490"/>
      <c r="C171" s="492"/>
      <c r="D171" s="449"/>
      <c r="E171" s="449"/>
      <c r="F171" s="449"/>
      <c r="G171" s="449"/>
      <c r="H171" s="449"/>
      <c r="I171" s="449"/>
      <c r="J171" s="449"/>
      <c r="K171" s="449"/>
      <c r="L171" s="449"/>
      <c r="M171" s="449"/>
      <c r="N171" s="449"/>
      <c r="O171" s="449"/>
      <c r="P171" s="449"/>
      <c r="Q171" s="449"/>
      <c r="R171" s="449"/>
      <c r="S171" s="449"/>
      <c r="T171" s="487"/>
      <c r="U171" s="488"/>
    </row>
    <row r="172" spans="1:21" s="28" customFormat="1" ht="15.75" customHeight="1" x14ac:dyDescent="0.2">
      <c r="A172" s="489"/>
      <c r="B172" s="490"/>
      <c r="C172" s="492"/>
      <c r="D172" s="449"/>
      <c r="E172" s="449"/>
      <c r="F172" s="449"/>
      <c r="G172" s="449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87"/>
      <c r="U172" s="488"/>
    </row>
    <row r="173" spans="1:21" s="28" customFormat="1" ht="15.75" customHeight="1" x14ac:dyDescent="0.2">
      <c r="A173" s="489"/>
      <c r="B173" s="490"/>
      <c r="C173" s="492"/>
      <c r="D173" s="449"/>
      <c r="E173" s="449"/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49"/>
      <c r="R173" s="449"/>
      <c r="S173" s="449"/>
      <c r="T173" s="487"/>
      <c r="U173" s="488"/>
    </row>
    <row r="174" spans="1:21" s="28" customFormat="1" ht="15.75" customHeight="1" x14ac:dyDescent="0.2">
      <c r="A174" s="489"/>
      <c r="B174" s="490"/>
      <c r="C174" s="492"/>
      <c r="D174" s="449"/>
      <c r="E174" s="449"/>
      <c r="F174" s="449"/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449"/>
      <c r="R174" s="449"/>
      <c r="S174" s="449"/>
      <c r="T174" s="487"/>
      <c r="U174" s="488"/>
    </row>
    <row r="175" spans="1:21" s="28" customFormat="1" ht="15.75" customHeight="1" x14ac:dyDescent="0.2">
      <c r="A175" s="489"/>
      <c r="B175" s="490"/>
      <c r="C175" s="492"/>
      <c r="D175" s="449"/>
      <c r="E175" s="449"/>
      <c r="F175" s="449"/>
      <c r="G175" s="449"/>
      <c r="H175" s="449"/>
      <c r="I175" s="449"/>
      <c r="J175" s="449"/>
      <c r="K175" s="449"/>
      <c r="L175" s="449"/>
      <c r="M175" s="449"/>
      <c r="N175" s="449"/>
      <c r="O175" s="449"/>
      <c r="P175" s="449"/>
      <c r="Q175" s="449"/>
      <c r="R175" s="449"/>
      <c r="S175" s="449"/>
      <c r="T175" s="487"/>
      <c r="U175" s="488"/>
    </row>
    <row r="176" spans="1:21" s="28" customFormat="1" ht="15.75" customHeight="1" x14ac:dyDescent="0.2">
      <c r="A176" s="489"/>
      <c r="B176" s="490"/>
      <c r="C176" s="492"/>
      <c r="D176" s="449"/>
      <c r="E176" s="449"/>
      <c r="F176" s="449"/>
      <c r="G176" s="449"/>
      <c r="H176" s="449"/>
      <c r="I176" s="449"/>
      <c r="J176" s="449"/>
      <c r="K176" s="449"/>
      <c r="L176" s="449"/>
      <c r="M176" s="449"/>
      <c r="N176" s="449"/>
      <c r="O176" s="449"/>
      <c r="P176" s="449"/>
      <c r="Q176" s="449"/>
      <c r="R176" s="449"/>
      <c r="S176" s="449"/>
      <c r="T176" s="487"/>
      <c r="U176" s="488"/>
    </row>
    <row r="177" spans="1:21" s="28" customFormat="1" ht="15.75" customHeight="1" x14ac:dyDescent="0.2">
      <c r="A177" s="489"/>
      <c r="B177" s="490"/>
      <c r="C177" s="492"/>
      <c r="D177" s="449"/>
      <c r="E177" s="449"/>
      <c r="F177" s="449"/>
      <c r="G177" s="449"/>
      <c r="H177" s="449"/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49"/>
      <c r="T177" s="487"/>
      <c r="U177" s="488"/>
    </row>
    <row r="178" spans="1:21" s="28" customFormat="1" ht="15.75" customHeight="1" x14ac:dyDescent="0.2">
      <c r="A178" s="489"/>
      <c r="B178" s="490"/>
      <c r="C178" s="492"/>
      <c r="D178" s="449"/>
      <c r="E178" s="449"/>
      <c r="F178" s="449"/>
      <c r="G178" s="449"/>
      <c r="H178" s="449"/>
      <c r="I178" s="449"/>
      <c r="J178" s="449"/>
      <c r="K178" s="449"/>
      <c r="L178" s="449"/>
      <c r="M178" s="449"/>
      <c r="N178" s="449"/>
      <c r="O178" s="449"/>
      <c r="P178" s="449"/>
      <c r="Q178" s="449"/>
      <c r="R178" s="449"/>
      <c r="S178" s="449"/>
      <c r="T178" s="487"/>
      <c r="U178" s="488"/>
    </row>
    <row r="179" spans="1:21" s="28" customFormat="1" ht="15.75" customHeight="1" x14ac:dyDescent="0.2">
      <c r="A179" s="489"/>
      <c r="B179" s="490"/>
      <c r="C179" s="492"/>
      <c r="D179" s="449"/>
      <c r="E179" s="449"/>
      <c r="F179" s="449"/>
      <c r="G179" s="449"/>
      <c r="H179" s="449"/>
      <c r="I179" s="449"/>
      <c r="J179" s="449"/>
      <c r="K179" s="449"/>
      <c r="L179" s="449"/>
      <c r="M179" s="449"/>
      <c r="N179" s="449"/>
      <c r="O179" s="449"/>
      <c r="P179" s="449"/>
      <c r="Q179" s="449"/>
      <c r="R179" s="449"/>
      <c r="S179" s="449"/>
      <c r="T179" s="487"/>
      <c r="U179" s="488"/>
    </row>
    <row r="180" spans="1:21" s="28" customFormat="1" ht="15.75" customHeight="1" x14ac:dyDescent="0.2">
      <c r="A180" s="489"/>
      <c r="B180" s="490"/>
      <c r="C180" s="492"/>
      <c r="D180" s="449"/>
      <c r="E180" s="449"/>
      <c r="F180" s="449"/>
      <c r="G180" s="449"/>
      <c r="H180" s="449"/>
      <c r="I180" s="449"/>
      <c r="J180" s="449"/>
      <c r="K180" s="449"/>
      <c r="L180" s="449"/>
      <c r="M180" s="449"/>
      <c r="N180" s="449"/>
      <c r="O180" s="449"/>
      <c r="P180" s="449"/>
      <c r="Q180" s="449"/>
      <c r="R180" s="449"/>
      <c r="S180" s="449"/>
      <c r="T180" s="487"/>
      <c r="U180" s="488"/>
    </row>
    <row r="181" spans="1:21" s="28" customFormat="1" ht="15.75" customHeight="1" x14ac:dyDescent="0.2">
      <c r="A181" s="489"/>
      <c r="B181" s="490"/>
      <c r="C181" s="492"/>
      <c r="D181" s="449"/>
      <c r="E181" s="449"/>
      <c r="F181" s="449"/>
      <c r="G181" s="449"/>
      <c r="H181" s="449"/>
      <c r="I181" s="449"/>
      <c r="J181" s="449"/>
      <c r="K181" s="449"/>
      <c r="L181" s="449"/>
      <c r="M181" s="449"/>
      <c r="N181" s="449"/>
      <c r="O181" s="449"/>
      <c r="P181" s="449"/>
      <c r="Q181" s="449"/>
      <c r="R181" s="449"/>
      <c r="S181" s="449"/>
      <c r="T181" s="498"/>
      <c r="U181" s="488"/>
    </row>
    <row r="182" spans="1:21" s="28" customFormat="1" ht="15.75" customHeight="1" x14ac:dyDescent="0.2">
      <c r="A182" s="489"/>
      <c r="B182" s="490"/>
      <c r="C182" s="492"/>
      <c r="D182" s="449"/>
      <c r="E182" s="449"/>
      <c r="F182" s="449"/>
      <c r="G182" s="449"/>
      <c r="H182" s="449"/>
      <c r="I182" s="449"/>
      <c r="J182" s="449"/>
      <c r="K182" s="449"/>
      <c r="L182" s="449"/>
      <c r="M182" s="449"/>
      <c r="N182" s="449"/>
      <c r="O182" s="449"/>
      <c r="P182" s="449"/>
      <c r="Q182" s="449"/>
      <c r="R182" s="449"/>
      <c r="S182" s="449"/>
      <c r="T182" s="498"/>
      <c r="U182" s="488"/>
    </row>
    <row r="183" spans="1:21" s="28" customFormat="1" ht="15.75" customHeight="1" x14ac:dyDescent="0.2">
      <c r="A183" s="489"/>
      <c r="B183" s="490"/>
      <c r="C183" s="492"/>
      <c r="D183" s="449"/>
      <c r="E183" s="449"/>
      <c r="F183" s="449"/>
      <c r="G183" s="449"/>
      <c r="H183" s="449"/>
      <c r="I183" s="449"/>
      <c r="J183" s="449"/>
      <c r="K183" s="449"/>
      <c r="L183" s="449"/>
      <c r="M183" s="449"/>
      <c r="N183" s="449"/>
      <c r="O183" s="449"/>
      <c r="P183" s="449"/>
      <c r="Q183" s="449"/>
      <c r="R183" s="449"/>
      <c r="S183" s="449"/>
      <c r="T183" s="498"/>
      <c r="U183" s="488"/>
    </row>
    <row r="184" spans="1:21" s="28" customFormat="1" ht="15.75" customHeight="1" x14ac:dyDescent="0.2">
      <c r="A184" s="489"/>
      <c r="B184" s="490"/>
      <c r="C184" s="492"/>
      <c r="D184" s="449"/>
      <c r="E184" s="449"/>
      <c r="F184" s="449"/>
      <c r="G184" s="449"/>
      <c r="H184" s="449"/>
      <c r="I184" s="449"/>
      <c r="J184" s="449"/>
      <c r="K184" s="449"/>
      <c r="L184" s="449"/>
      <c r="M184" s="449"/>
      <c r="N184" s="449"/>
      <c r="O184" s="449"/>
      <c r="P184" s="449"/>
      <c r="Q184" s="449"/>
      <c r="R184" s="449"/>
      <c r="S184" s="449"/>
      <c r="T184" s="498"/>
      <c r="U184" s="488"/>
    </row>
    <row r="185" spans="1:21" s="28" customFormat="1" ht="15.75" customHeight="1" x14ac:dyDescent="0.2">
      <c r="A185" s="489"/>
      <c r="B185" s="490"/>
      <c r="C185" s="492"/>
      <c r="D185" s="449"/>
      <c r="E185" s="449"/>
      <c r="F185" s="449"/>
      <c r="G185" s="449"/>
      <c r="H185" s="449"/>
      <c r="I185" s="449"/>
      <c r="J185" s="449"/>
      <c r="K185" s="449"/>
      <c r="L185" s="449"/>
      <c r="M185" s="449"/>
      <c r="N185" s="449"/>
      <c r="O185" s="449"/>
      <c r="P185" s="449"/>
      <c r="Q185" s="449"/>
      <c r="R185" s="449"/>
      <c r="S185" s="449"/>
      <c r="T185" s="498"/>
      <c r="U185" s="488"/>
    </row>
    <row r="186" spans="1:21" s="28" customFormat="1" x14ac:dyDescent="0.2">
      <c r="A186" s="489"/>
      <c r="B186" s="490"/>
      <c r="C186" s="491"/>
      <c r="D186" s="449"/>
      <c r="E186" s="449"/>
      <c r="F186" s="449"/>
      <c r="G186" s="449"/>
      <c r="H186" s="449"/>
      <c r="I186" s="449"/>
      <c r="J186" s="449"/>
      <c r="K186" s="449"/>
      <c r="L186" s="449"/>
      <c r="M186" s="449"/>
      <c r="N186" s="449"/>
      <c r="O186" s="449"/>
      <c r="P186" s="449"/>
      <c r="Q186" s="449"/>
      <c r="R186" s="449"/>
      <c r="S186" s="449"/>
      <c r="T186" s="498"/>
      <c r="U186" s="488"/>
    </row>
    <row r="187" spans="1:21" s="28" customFormat="1" ht="15.75" customHeight="1" x14ac:dyDescent="0.2">
      <c r="A187" s="489"/>
      <c r="B187" s="490"/>
      <c r="C187" s="491"/>
      <c r="D187" s="449"/>
      <c r="E187" s="449"/>
      <c r="F187" s="449"/>
      <c r="G187" s="449"/>
      <c r="H187" s="449"/>
      <c r="I187" s="449"/>
      <c r="J187" s="449"/>
      <c r="K187" s="449"/>
      <c r="L187" s="449"/>
      <c r="M187" s="449"/>
      <c r="N187" s="449"/>
      <c r="O187" s="449"/>
      <c r="P187" s="449"/>
      <c r="Q187" s="449"/>
      <c r="R187" s="449"/>
      <c r="S187" s="449"/>
      <c r="T187" s="498"/>
      <c r="U187" s="488"/>
    </row>
    <row r="188" spans="1:21" s="28" customFormat="1" ht="15.75" customHeight="1" x14ac:dyDescent="0.2">
      <c r="A188" s="489"/>
      <c r="B188" s="490"/>
      <c r="C188" s="496"/>
      <c r="D188" s="449"/>
      <c r="E188" s="449"/>
      <c r="F188" s="449"/>
      <c r="G188" s="449"/>
      <c r="H188" s="449"/>
      <c r="I188" s="449"/>
      <c r="J188" s="449"/>
      <c r="K188" s="449"/>
      <c r="L188" s="449"/>
      <c r="M188" s="449"/>
      <c r="N188" s="449"/>
      <c r="O188" s="449"/>
      <c r="P188" s="449"/>
      <c r="Q188" s="449"/>
      <c r="R188" s="449"/>
      <c r="S188" s="449"/>
      <c r="T188" s="498"/>
      <c r="U188" s="488"/>
    </row>
    <row r="189" spans="1:21" s="28" customFormat="1" x14ac:dyDescent="0.2">
      <c r="A189" s="822"/>
      <c r="B189" s="822"/>
      <c r="C189" s="822"/>
      <c r="D189" s="822"/>
      <c r="E189" s="822"/>
      <c r="F189" s="822"/>
      <c r="G189" s="822"/>
      <c r="H189" s="822"/>
      <c r="I189" s="822"/>
      <c r="J189" s="822"/>
      <c r="K189" s="822"/>
      <c r="L189" s="822"/>
      <c r="M189" s="822"/>
      <c r="N189" s="822"/>
      <c r="O189" s="822"/>
      <c r="P189" s="822"/>
      <c r="Q189" s="822"/>
      <c r="R189" s="822"/>
      <c r="S189" s="822"/>
      <c r="T189" s="822"/>
      <c r="U189" s="822"/>
    </row>
    <row r="190" spans="1:21" s="28" customFormat="1" ht="15.95" customHeight="1" x14ac:dyDescent="0.2">
      <c r="A190" s="463"/>
      <c r="B190" s="499"/>
      <c r="C190" s="500"/>
      <c r="D190" s="501"/>
      <c r="E190" s="501"/>
      <c r="F190" s="501"/>
      <c r="G190" s="501"/>
      <c r="H190" s="501"/>
      <c r="I190" s="501"/>
      <c r="J190" s="501"/>
      <c r="K190" s="501"/>
      <c r="L190" s="501"/>
      <c r="M190" s="501"/>
      <c r="N190" s="501"/>
      <c r="O190" s="501"/>
      <c r="P190" s="501"/>
      <c r="Q190" s="501"/>
      <c r="R190" s="501"/>
      <c r="S190" s="501"/>
      <c r="T190" s="502"/>
      <c r="U190" s="502"/>
    </row>
    <row r="191" spans="1:21" s="28" customFormat="1" ht="15.75" customHeight="1" x14ac:dyDescent="0.2">
      <c r="A191" s="463"/>
      <c r="B191" s="477"/>
      <c r="C191" s="500"/>
      <c r="D191" s="449"/>
      <c r="E191" s="450"/>
      <c r="F191" s="450"/>
      <c r="G191" s="449"/>
      <c r="H191" s="450"/>
      <c r="I191" s="449"/>
      <c r="J191" s="450"/>
      <c r="K191" s="450"/>
      <c r="L191" s="449"/>
      <c r="M191" s="450"/>
      <c r="N191" s="450"/>
      <c r="O191" s="449"/>
      <c r="P191" s="450"/>
      <c r="Q191" s="449"/>
      <c r="R191" s="450"/>
      <c r="S191" s="450"/>
      <c r="T191" s="502"/>
      <c r="U191" s="502"/>
    </row>
    <row r="192" spans="1:21" s="28" customFormat="1" ht="15.75" customHeight="1" x14ac:dyDescent="0.2">
      <c r="A192" s="463"/>
      <c r="B192" s="477"/>
      <c r="C192" s="500"/>
      <c r="D192" s="449"/>
      <c r="E192" s="450"/>
      <c r="F192" s="450"/>
      <c r="G192" s="449"/>
      <c r="H192" s="450"/>
      <c r="I192" s="449"/>
      <c r="J192" s="450"/>
      <c r="K192" s="450"/>
      <c r="L192" s="449"/>
      <c r="M192" s="450"/>
      <c r="N192" s="450"/>
      <c r="O192" s="449"/>
      <c r="P192" s="450"/>
      <c r="Q192" s="449"/>
      <c r="R192" s="450"/>
      <c r="S192" s="450"/>
      <c r="T192" s="502"/>
      <c r="U192" s="502"/>
    </row>
    <row r="193" spans="1:21" s="28" customFormat="1" ht="8.1" customHeight="1" x14ac:dyDescent="0.2">
      <c r="A193" s="822"/>
      <c r="B193" s="822"/>
      <c r="C193" s="822"/>
      <c r="D193" s="822"/>
      <c r="E193" s="822"/>
      <c r="F193" s="822"/>
      <c r="G193" s="822"/>
      <c r="H193" s="822"/>
      <c r="I193" s="822"/>
      <c r="J193" s="822"/>
      <c r="K193" s="822"/>
      <c r="L193" s="822"/>
      <c r="M193" s="822"/>
      <c r="N193" s="822"/>
      <c r="O193" s="822"/>
      <c r="P193" s="822"/>
      <c r="Q193" s="822"/>
      <c r="R193" s="822"/>
      <c r="S193" s="822"/>
      <c r="T193" s="822"/>
      <c r="U193" s="822"/>
    </row>
    <row r="194" spans="1:21" s="28" customFormat="1" ht="15.75" customHeight="1" x14ac:dyDescent="0.2">
      <c r="A194" s="821"/>
      <c r="B194" s="821"/>
      <c r="C194" s="821"/>
      <c r="D194" s="821"/>
      <c r="E194" s="821"/>
      <c r="F194" s="821"/>
      <c r="G194" s="821"/>
      <c r="H194" s="821"/>
      <c r="I194" s="821"/>
      <c r="J194" s="821"/>
      <c r="K194" s="821"/>
      <c r="L194" s="821"/>
      <c r="M194" s="821"/>
      <c r="N194" s="821"/>
      <c r="O194" s="821"/>
      <c r="P194" s="821"/>
      <c r="Q194" s="821"/>
      <c r="R194" s="821"/>
      <c r="S194" s="821"/>
      <c r="T194" s="502"/>
      <c r="U194" s="502"/>
    </row>
    <row r="195" spans="1:21" s="28" customFormat="1" ht="15.75" customHeight="1" x14ac:dyDescent="0.2">
      <c r="A195" s="447"/>
      <c r="B195" s="477"/>
      <c r="C195" s="500"/>
      <c r="D195" s="452"/>
      <c r="E195" s="452"/>
      <c r="F195" s="452"/>
      <c r="G195" s="452"/>
      <c r="H195" s="452"/>
      <c r="I195" s="452"/>
      <c r="J195" s="452"/>
      <c r="K195" s="452"/>
      <c r="L195" s="452"/>
      <c r="M195" s="452"/>
      <c r="N195" s="452"/>
      <c r="O195" s="452"/>
      <c r="P195" s="452"/>
      <c r="Q195" s="452"/>
      <c r="R195" s="452"/>
      <c r="S195" s="452"/>
      <c r="T195" s="452"/>
      <c r="U195" s="503"/>
    </row>
    <row r="196" spans="1:21" s="28" customFormat="1" ht="15.75" customHeight="1" x14ac:dyDescent="0.2">
      <c r="A196" s="504"/>
      <c r="B196" s="477"/>
      <c r="C196" s="500"/>
      <c r="D196" s="452"/>
      <c r="E196" s="452"/>
      <c r="F196" s="452"/>
      <c r="G196" s="452"/>
      <c r="H196" s="452"/>
      <c r="I196" s="452"/>
      <c r="J196" s="452"/>
      <c r="K196" s="452"/>
      <c r="L196" s="452"/>
      <c r="M196" s="452"/>
      <c r="N196" s="452"/>
      <c r="O196" s="452"/>
      <c r="P196" s="452"/>
      <c r="Q196" s="452"/>
      <c r="R196" s="452"/>
      <c r="S196" s="452"/>
      <c r="T196" s="452"/>
      <c r="U196" s="503"/>
    </row>
    <row r="197" spans="1:21" s="28" customFormat="1" ht="15.75" customHeight="1" x14ac:dyDescent="0.2">
      <c r="A197" s="504"/>
      <c r="B197" s="477"/>
      <c r="C197" s="500"/>
      <c r="D197" s="452"/>
      <c r="E197" s="452"/>
      <c r="F197" s="452"/>
      <c r="G197" s="452"/>
      <c r="H197" s="452"/>
      <c r="I197" s="452"/>
      <c r="J197" s="452"/>
      <c r="K197" s="452"/>
      <c r="L197" s="452"/>
      <c r="M197" s="452"/>
      <c r="N197" s="452"/>
      <c r="O197" s="452"/>
      <c r="P197" s="452"/>
      <c r="Q197" s="452"/>
      <c r="R197" s="452"/>
      <c r="S197" s="452"/>
      <c r="T197" s="452"/>
      <c r="U197" s="503"/>
    </row>
    <row r="198" spans="1:21" s="28" customFormat="1" ht="15.75" customHeight="1" x14ac:dyDescent="0.2">
      <c r="A198" s="504"/>
      <c r="B198" s="475"/>
      <c r="C198" s="500"/>
      <c r="D198" s="502"/>
      <c r="E198" s="452"/>
      <c r="F198" s="502"/>
      <c r="G198" s="502"/>
      <c r="H198" s="452"/>
      <c r="I198" s="502"/>
      <c r="J198" s="502"/>
      <c r="K198" s="452"/>
      <c r="L198" s="502"/>
      <c r="M198" s="452"/>
      <c r="N198" s="502"/>
      <c r="O198" s="502"/>
      <c r="P198" s="452"/>
      <c r="Q198" s="502"/>
      <c r="R198" s="502"/>
      <c r="S198" s="452"/>
      <c r="T198" s="502"/>
      <c r="U198" s="503"/>
    </row>
    <row r="199" spans="1:21" s="28" customFormat="1" ht="15.75" customHeight="1" x14ac:dyDescent="0.2">
      <c r="A199" s="504"/>
      <c r="B199" s="477"/>
      <c r="C199" s="500"/>
      <c r="D199" s="452"/>
      <c r="E199" s="452"/>
      <c r="F199" s="452"/>
      <c r="G199" s="452"/>
      <c r="H199" s="452"/>
      <c r="I199" s="452"/>
      <c r="J199" s="452"/>
      <c r="K199" s="452"/>
      <c r="L199" s="452"/>
      <c r="M199" s="452"/>
      <c r="N199" s="452"/>
      <c r="O199" s="452"/>
      <c r="P199" s="452"/>
      <c r="Q199" s="452"/>
      <c r="R199" s="452"/>
      <c r="S199" s="452"/>
      <c r="T199" s="452"/>
      <c r="U199" s="503"/>
    </row>
    <row r="200" spans="1:21" s="28" customFormat="1" ht="15.75" customHeight="1" x14ac:dyDescent="0.2">
      <c r="A200" s="504"/>
      <c r="B200" s="477"/>
      <c r="C200" s="500"/>
      <c r="D200" s="452"/>
      <c r="E200" s="452"/>
      <c r="F200" s="452"/>
      <c r="G200" s="452"/>
      <c r="H200" s="452"/>
      <c r="I200" s="452"/>
      <c r="J200" s="452"/>
      <c r="K200" s="452"/>
      <c r="L200" s="452"/>
      <c r="M200" s="452"/>
      <c r="N200" s="452"/>
      <c r="O200" s="452"/>
      <c r="P200" s="452"/>
      <c r="Q200" s="452"/>
      <c r="R200" s="452"/>
      <c r="S200" s="452"/>
      <c r="T200" s="452"/>
      <c r="U200" s="503"/>
    </row>
    <row r="201" spans="1:21" s="28" customFormat="1" ht="15.75" customHeight="1" x14ac:dyDescent="0.2">
      <c r="A201" s="504"/>
      <c r="B201" s="477"/>
      <c r="C201" s="500"/>
      <c r="D201" s="452"/>
      <c r="E201" s="452"/>
      <c r="F201" s="452"/>
      <c r="G201" s="452"/>
      <c r="H201" s="452"/>
      <c r="I201" s="452"/>
      <c r="J201" s="452"/>
      <c r="K201" s="452"/>
      <c r="L201" s="452"/>
      <c r="M201" s="452"/>
      <c r="N201" s="452"/>
      <c r="O201" s="452"/>
      <c r="P201" s="452"/>
      <c r="Q201" s="452"/>
      <c r="R201" s="452"/>
      <c r="S201" s="452"/>
      <c r="T201" s="452"/>
      <c r="U201" s="503"/>
    </row>
    <row r="202" spans="1:21" s="28" customFormat="1" ht="15.75" customHeight="1" x14ac:dyDescent="0.2">
      <c r="A202" s="504"/>
      <c r="B202" s="477"/>
      <c r="C202" s="500"/>
      <c r="D202" s="452"/>
      <c r="E202" s="452"/>
      <c r="F202" s="452"/>
      <c r="G202" s="452"/>
      <c r="H202" s="452"/>
      <c r="I202" s="452"/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2"/>
      <c r="U202" s="503"/>
    </row>
    <row r="203" spans="1:21" s="28" customFormat="1" ht="15.75" customHeight="1" x14ac:dyDescent="0.2">
      <c r="A203" s="504"/>
      <c r="B203" s="477"/>
      <c r="C203" s="500"/>
      <c r="D203" s="452"/>
      <c r="E203" s="452"/>
      <c r="F203" s="452"/>
      <c r="G203" s="452"/>
      <c r="H203" s="452"/>
      <c r="I203" s="452"/>
      <c r="J203" s="452"/>
      <c r="K203" s="452"/>
      <c r="L203" s="452"/>
      <c r="M203" s="452"/>
      <c r="N203" s="452"/>
      <c r="O203" s="452"/>
      <c r="P203" s="452"/>
      <c r="Q203" s="452"/>
      <c r="R203" s="452"/>
      <c r="S203" s="452"/>
      <c r="T203" s="452"/>
      <c r="U203" s="503"/>
    </row>
    <row r="204" spans="1:21" s="28" customFormat="1" ht="15.75" customHeight="1" x14ac:dyDescent="0.2">
      <c r="A204" s="504"/>
      <c r="B204" s="477"/>
      <c r="C204" s="500"/>
      <c r="D204" s="452"/>
      <c r="E204" s="452"/>
      <c r="F204" s="452"/>
      <c r="G204" s="452"/>
      <c r="H204" s="452"/>
      <c r="I204" s="452"/>
      <c r="J204" s="452"/>
      <c r="K204" s="452"/>
      <c r="L204" s="452"/>
      <c r="M204" s="452"/>
      <c r="N204" s="452"/>
      <c r="O204" s="452"/>
      <c r="P204" s="452"/>
      <c r="Q204" s="452"/>
      <c r="R204" s="452"/>
      <c r="S204" s="452"/>
      <c r="T204" s="452"/>
      <c r="U204" s="503"/>
    </row>
    <row r="205" spans="1:21" s="28" customFormat="1" ht="15.75" customHeight="1" x14ac:dyDescent="0.2">
      <c r="A205" s="504"/>
      <c r="B205" s="477"/>
      <c r="C205" s="500"/>
      <c r="D205" s="452"/>
      <c r="E205" s="452"/>
      <c r="F205" s="452"/>
      <c r="G205" s="452"/>
      <c r="H205" s="452"/>
      <c r="I205" s="452"/>
      <c r="J205" s="452"/>
      <c r="K205" s="452"/>
      <c r="L205" s="452"/>
      <c r="M205" s="452"/>
      <c r="N205" s="452"/>
      <c r="O205" s="452"/>
      <c r="P205" s="452"/>
      <c r="Q205" s="452"/>
      <c r="R205" s="452"/>
      <c r="S205" s="452"/>
      <c r="T205" s="452"/>
      <c r="U205" s="503"/>
    </row>
    <row r="206" spans="1:21" s="28" customFormat="1" ht="15.75" customHeight="1" x14ac:dyDescent="0.2">
      <c r="A206" s="504"/>
      <c r="B206" s="477"/>
      <c r="C206" s="500"/>
      <c r="D206" s="452"/>
      <c r="E206" s="452"/>
      <c r="F206" s="452"/>
      <c r="G206" s="452"/>
      <c r="H206" s="452"/>
      <c r="I206" s="452"/>
      <c r="J206" s="452"/>
      <c r="K206" s="452"/>
      <c r="L206" s="452"/>
      <c r="M206" s="452"/>
      <c r="N206" s="452"/>
      <c r="O206" s="452"/>
      <c r="P206" s="452"/>
      <c r="Q206" s="452"/>
      <c r="R206" s="452"/>
      <c r="S206" s="452"/>
      <c r="T206" s="452"/>
      <c r="U206" s="503"/>
    </row>
    <row r="207" spans="1:21" s="28" customFormat="1" ht="15.75" customHeight="1" x14ac:dyDescent="0.2">
      <c r="A207" s="504"/>
      <c r="B207" s="477"/>
      <c r="C207" s="500"/>
      <c r="D207" s="452"/>
      <c r="E207" s="452"/>
      <c r="F207" s="452"/>
      <c r="G207" s="452"/>
      <c r="H207" s="452"/>
      <c r="I207" s="452"/>
      <c r="J207" s="452"/>
      <c r="K207" s="452"/>
      <c r="L207" s="452"/>
      <c r="M207" s="452"/>
      <c r="N207" s="452"/>
      <c r="O207" s="452"/>
      <c r="P207" s="452"/>
      <c r="Q207" s="452"/>
      <c r="R207" s="452"/>
      <c r="S207" s="452"/>
      <c r="T207" s="452"/>
      <c r="U207" s="503"/>
    </row>
    <row r="208" spans="1:21" s="28" customFormat="1" ht="15.75" customHeight="1" x14ac:dyDescent="0.2">
      <c r="A208" s="504"/>
      <c r="B208" s="477"/>
      <c r="C208" s="500"/>
      <c r="D208" s="452"/>
      <c r="E208" s="452"/>
      <c r="F208" s="452"/>
      <c r="G208" s="452"/>
      <c r="H208" s="452"/>
      <c r="I208" s="452"/>
      <c r="J208" s="452"/>
      <c r="K208" s="452"/>
      <c r="L208" s="452"/>
      <c r="M208" s="452"/>
      <c r="N208" s="452"/>
      <c r="O208" s="452"/>
      <c r="P208" s="452"/>
      <c r="Q208" s="452"/>
      <c r="R208" s="452"/>
      <c r="S208" s="452"/>
      <c r="T208" s="452"/>
      <c r="U208" s="503"/>
    </row>
    <row r="209" spans="1:21" s="28" customFormat="1" ht="15.75" customHeight="1" x14ac:dyDescent="0.2">
      <c r="A209" s="828"/>
      <c r="B209" s="828"/>
      <c r="C209" s="828"/>
      <c r="D209" s="828"/>
      <c r="E209" s="828"/>
      <c r="F209" s="828"/>
      <c r="G209" s="828"/>
      <c r="H209" s="828"/>
      <c r="I209" s="828"/>
      <c r="J209" s="828"/>
      <c r="K209" s="828"/>
      <c r="L209" s="828"/>
      <c r="M209" s="828"/>
      <c r="N209" s="828"/>
      <c r="O209" s="828"/>
      <c r="P209" s="828"/>
      <c r="Q209" s="828"/>
      <c r="R209" s="828"/>
      <c r="S209" s="828"/>
      <c r="T209" s="505"/>
      <c r="U209" s="503"/>
    </row>
    <row r="210" spans="1:21" s="28" customFormat="1" ht="15.75" customHeight="1" x14ac:dyDescent="0.2">
      <c r="A210" s="827"/>
      <c r="B210" s="827"/>
      <c r="C210" s="827"/>
      <c r="D210" s="827"/>
      <c r="E210" s="827"/>
      <c r="F210" s="827"/>
      <c r="G210" s="827"/>
      <c r="H210" s="827"/>
      <c r="I210" s="827"/>
      <c r="J210" s="827"/>
      <c r="K210" s="827"/>
      <c r="L210" s="827"/>
      <c r="M210" s="827"/>
      <c r="N210" s="827"/>
      <c r="O210" s="827"/>
      <c r="P210" s="827"/>
      <c r="Q210" s="827"/>
      <c r="R210" s="827"/>
      <c r="S210" s="827"/>
      <c r="T210" s="502"/>
      <c r="U210" s="502"/>
    </row>
    <row r="211" spans="1:21" s="28" customFormat="1" ht="15.75" customHeight="1" x14ac:dyDescent="0.2">
      <c r="A211" s="827"/>
      <c r="B211" s="827"/>
      <c r="C211" s="827"/>
      <c r="D211" s="827"/>
      <c r="E211" s="827"/>
      <c r="F211" s="827"/>
      <c r="G211" s="827"/>
      <c r="H211" s="827"/>
      <c r="I211" s="827"/>
      <c r="J211" s="827"/>
      <c r="K211" s="827"/>
      <c r="L211" s="827"/>
      <c r="M211" s="827"/>
      <c r="N211" s="827"/>
      <c r="O211" s="827"/>
      <c r="P211" s="827"/>
      <c r="Q211" s="827"/>
      <c r="R211" s="827"/>
      <c r="S211" s="827"/>
      <c r="T211" s="502"/>
      <c r="U211" s="502"/>
    </row>
    <row r="212" spans="1:21" s="28" customFormat="1" ht="15.75" customHeight="1" x14ac:dyDescent="0.2">
      <c r="A212" s="827"/>
      <c r="B212" s="827"/>
      <c r="C212" s="827"/>
      <c r="D212" s="827"/>
      <c r="E212" s="827"/>
      <c r="F212" s="827"/>
      <c r="G212" s="827"/>
      <c r="H212" s="827"/>
      <c r="I212" s="827"/>
      <c r="J212" s="827"/>
      <c r="K212" s="827"/>
      <c r="L212" s="827"/>
      <c r="M212" s="827"/>
      <c r="N212" s="827"/>
      <c r="O212" s="827"/>
      <c r="P212" s="827"/>
      <c r="Q212" s="827"/>
      <c r="R212" s="827"/>
      <c r="S212" s="827"/>
      <c r="T212" s="502"/>
      <c r="U212" s="502"/>
    </row>
    <row r="213" spans="1:21" s="28" customFormat="1" ht="15.75" customHeight="1" x14ac:dyDescent="0.2">
      <c r="A213" s="506"/>
      <c r="B213" s="507"/>
      <c r="C213" s="507"/>
    </row>
    <row r="214" spans="1:21" s="28" customFormat="1" ht="15.75" customHeight="1" x14ac:dyDescent="0.2">
      <c r="A214" s="506"/>
      <c r="B214" s="507"/>
      <c r="C214" s="507"/>
    </row>
    <row r="215" spans="1:21" s="28" customFormat="1" ht="15.75" customHeight="1" x14ac:dyDescent="0.2">
      <c r="A215" s="506"/>
      <c r="B215" s="507"/>
      <c r="C215" s="507"/>
    </row>
    <row r="216" spans="1:21" s="28" customFormat="1" ht="15.75" customHeight="1" x14ac:dyDescent="0.2">
      <c r="A216" s="506"/>
      <c r="B216" s="507"/>
      <c r="C216" s="507"/>
    </row>
    <row r="217" spans="1:21" s="28" customFormat="1" ht="15.75" customHeight="1" x14ac:dyDescent="0.2">
      <c r="A217" s="506"/>
      <c r="B217" s="507"/>
      <c r="C217" s="507"/>
    </row>
    <row r="218" spans="1:21" s="28" customFormat="1" ht="15.75" customHeight="1" x14ac:dyDescent="0.2">
      <c r="A218" s="506"/>
      <c r="B218" s="507"/>
      <c r="C218" s="507"/>
    </row>
    <row r="219" spans="1:21" s="28" customFormat="1" ht="15.75" customHeight="1" x14ac:dyDescent="0.2">
      <c r="A219" s="506"/>
      <c r="B219" s="507"/>
      <c r="C219" s="507"/>
    </row>
    <row r="220" spans="1:21" s="28" customFormat="1" ht="15.75" customHeight="1" x14ac:dyDescent="0.2">
      <c r="A220" s="506"/>
      <c r="B220" s="507"/>
      <c r="C220" s="507"/>
    </row>
    <row r="221" spans="1:21" s="28" customFormat="1" ht="15.75" customHeight="1" x14ac:dyDescent="0.2">
      <c r="A221" s="506"/>
      <c r="B221" s="507"/>
      <c r="C221" s="507"/>
    </row>
    <row r="222" spans="1:21" s="28" customFormat="1" ht="15.75" customHeight="1" x14ac:dyDescent="0.2">
      <c r="A222" s="506"/>
      <c r="B222" s="507"/>
      <c r="C222" s="507"/>
    </row>
    <row r="223" spans="1:21" s="28" customFormat="1" ht="15.75" customHeight="1" x14ac:dyDescent="0.2">
      <c r="A223" s="506"/>
      <c r="B223" s="507"/>
      <c r="C223" s="507"/>
    </row>
    <row r="224" spans="1:21" s="28" customFormat="1" ht="15.75" customHeight="1" x14ac:dyDescent="0.2">
      <c r="A224" s="506"/>
      <c r="B224" s="507"/>
      <c r="C224" s="507"/>
    </row>
    <row r="225" spans="1:3" s="28" customFormat="1" ht="15.75" customHeight="1" x14ac:dyDescent="0.2">
      <c r="A225" s="506"/>
      <c r="B225" s="507"/>
      <c r="C225" s="507"/>
    </row>
    <row r="226" spans="1:3" s="28" customFormat="1" ht="15.75" customHeight="1" x14ac:dyDescent="0.2">
      <c r="A226" s="506"/>
      <c r="B226" s="507"/>
      <c r="C226" s="507"/>
    </row>
    <row r="227" spans="1:3" s="28" customFormat="1" ht="15.75" customHeight="1" x14ac:dyDescent="0.2">
      <c r="A227" s="506"/>
      <c r="B227" s="507"/>
      <c r="C227" s="507"/>
    </row>
    <row r="228" spans="1:3" s="28" customFormat="1" ht="15.75" customHeight="1" x14ac:dyDescent="0.2">
      <c r="A228" s="506"/>
      <c r="B228" s="507"/>
      <c r="C228" s="507"/>
    </row>
    <row r="229" spans="1:3" s="28" customFormat="1" ht="15.75" customHeight="1" x14ac:dyDescent="0.2">
      <c r="A229" s="506"/>
      <c r="B229" s="507"/>
      <c r="C229" s="507"/>
    </row>
    <row r="230" spans="1:3" s="28" customFormat="1" ht="15.75" customHeight="1" x14ac:dyDescent="0.2">
      <c r="A230" s="506"/>
      <c r="B230" s="507"/>
      <c r="C230" s="507"/>
    </row>
    <row r="231" spans="1:3" s="28" customFormat="1" ht="15.75" customHeight="1" x14ac:dyDescent="0.2">
      <c r="A231" s="506"/>
      <c r="B231" s="507"/>
      <c r="C231" s="507"/>
    </row>
    <row r="232" spans="1:3" s="28" customFormat="1" ht="15.75" customHeight="1" x14ac:dyDescent="0.2">
      <c r="A232" s="506"/>
      <c r="B232" s="507"/>
      <c r="C232" s="507"/>
    </row>
    <row r="233" spans="1:3" s="508" customFormat="1" ht="15.75" customHeight="1" x14ac:dyDescent="0.2">
      <c r="A233" s="506"/>
      <c r="B233" s="507"/>
      <c r="C233" s="507"/>
    </row>
    <row r="234" spans="1:3" s="508" customFormat="1" ht="15.75" customHeight="1" x14ac:dyDescent="0.2">
      <c r="A234" s="506"/>
      <c r="B234" s="507"/>
      <c r="C234" s="507"/>
    </row>
    <row r="235" spans="1:3" s="508" customFormat="1" ht="15.75" customHeight="1" x14ac:dyDescent="0.2">
      <c r="A235" s="506"/>
      <c r="B235" s="507"/>
      <c r="C235" s="507"/>
    </row>
    <row r="236" spans="1:3" s="508" customFormat="1" ht="15.75" customHeight="1" x14ac:dyDescent="0.2">
      <c r="A236" s="506"/>
      <c r="B236" s="507"/>
      <c r="C236" s="507"/>
    </row>
    <row r="237" spans="1:3" s="508" customFormat="1" ht="15.75" customHeight="1" x14ac:dyDescent="0.2">
      <c r="A237" s="506"/>
      <c r="B237" s="507"/>
      <c r="C237" s="507"/>
    </row>
    <row r="238" spans="1:3" s="508" customFormat="1" ht="15.75" customHeight="1" x14ac:dyDescent="0.2">
      <c r="A238" s="506"/>
      <c r="B238" s="507"/>
      <c r="C238" s="507"/>
    </row>
    <row r="239" spans="1:3" s="508" customFormat="1" ht="15.75" customHeight="1" x14ac:dyDescent="0.2">
      <c r="A239" s="506"/>
      <c r="B239" s="507"/>
      <c r="C239" s="507"/>
    </row>
    <row r="240" spans="1:3" s="508" customFormat="1" ht="15.75" customHeight="1" x14ac:dyDescent="0.2">
      <c r="A240" s="506"/>
      <c r="B240" s="507"/>
      <c r="C240" s="507"/>
    </row>
    <row r="241" spans="1:3" s="508" customFormat="1" ht="15.75" customHeight="1" x14ac:dyDescent="0.2">
      <c r="A241" s="506"/>
      <c r="B241" s="507"/>
      <c r="C241" s="507"/>
    </row>
    <row r="242" spans="1:3" s="508" customFormat="1" ht="15.75" customHeight="1" x14ac:dyDescent="0.2">
      <c r="A242" s="506"/>
      <c r="B242" s="507"/>
      <c r="C242" s="507"/>
    </row>
    <row r="243" spans="1:3" s="508" customFormat="1" ht="15.75" customHeight="1" x14ac:dyDescent="0.2">
      <c r="A243" s="506"/>
      <c r="B243" s="507"/>
      <c r="C243" s="507"/>
    </row>
    <row r="244" spans="1:3" s="508" customFormat="1" ht="15.75" customHeight="1" x14ac:dyDescent="0.2">
      <c r="A244" s="506"/>
      <c r="B244" s="507"/>
      <c r="C244" s="507"/>
    </row>
    <row r="245" spans="1:3" s="508" customFormat="1" ht="15.75" customHeight="1" x14ac:dyDescent="0.2">
      <c r="A245" s="506"/>
      <c r="B245" s="507"/>
      <c r="C245" s="507"/>
    </row>
    <row r="246" spans="1:3" s="508" customFormat="1" ht="15.75" customHeight="1" x14ac:dyDescent="0.2">
      <c r="A246" s="506"/>
      <c r="B246" s="507"/>
      <c r="C246" s="507"/>
    </row>
    <row r="247" spans="1:3" s="508" customFormat="1" ht="15.75" customHeight="1" x14ac:dyDescent="0.2">
      <c r="A247" s="506"/>
      <c r="B247" s="507"/>
      <c r="C247" s="507"/>
    </row>
    <row r="248" spans="1:3" s="508" customFormat="1" ht="15.75" customHeight="1" x14ac:dyDescent="0.2">
      <c r="A248" s="506"/>
      <c r="B248" s="507"/>
      <c r="C248" s="507"/>
    </row>
    <row r="249" spans="1:3" s="508" customFormat="1" ht="15.75" customHeight="1" x14ac:dyDescent="0.2">
      <c r="A249" s="506"/>
      <c r="B249" s="507"/>
      <c r="C249" s="507"/>
    </row>
    <row r="250" spans="1:3" s="508" customFormat="1" ht="15.75" customHeight="1" x14ac:dyDescent="0.2">
      <c r="A250" s="506"/>
      <c r="B250" s="507"/>
      <c r="C250" s="507"/>
    </row>
    <row r="251" spans="1:3" s="508" customFormat="1" ht="15.75" customHeight="1" x14ac:dyDescent="0.2">
      <c r="A251" s="506"/>
      <c r="B251" s="507"/>
      <c r="C251" s="507"/>
    </row>
    <row r="252" spans="1:3" s="508" customFormat="1" ht="15.75" customHeight="1" x14ac:dyDescent="0.2">
      <c r="A252" s="506"/>
      <c r="B252" s="507"/>
      <c r="C252" s="507"/>
    </row>
    <row r="253" spans="1:3" s="508" customFormat="1" ht="15.75" customHeight="1" x14ac:dyDescent="0.2">
      <c r="A253" s="506"/>
      <c r="B253" s="507"/>
      <c r="C253" s="507"/>
    </row>
    <row r="254" spans="1:3" s="508" customFormat="1" ht="15.75" customHeight="1" x14ac:dyDescent="0.2">
      <c r="A254" s="506"/>
      <c r="B254" s="507"/>
      <c r="C254" s="507"/>
    </row>
    <row r="255" spans="1:3" s="508" customFormat="1" ht="15.75" customHeight="1" x14ac:dyDescent="0.2">
      <c r="A255" s="506"/>
      <c r="B255" s="507"/>
      <c r="C255" s="507"/>
    </row>
    <row r="256" spans="1:3" s="508" customFormat="1" ht="15.75" customHeight="1" x14ac:dyDescent="0.2">
      <c r="A256" s="506"/>
      <c r="B256" s="507"/>
      <c r="C256" s="507"/>
    </row>
    <row r="257" spans="1:3" s="508" customFormat="1" ht="15.75" customHeight="1" x14ac:dyDescent="0.2">
      <c r="A257" s="506"/>
      <c r="B257" s="507"/>
      <c r="C257" s="507"/>
    </row>
    <row r="258" spans="1:3" s="508" customFormat="1" ht="15.75" customHeight="1" x14ac:dyDescent="0.2">
      <c r="A258" s="506"/>
      <c r="B258" s="507"/>
      <c r="C258" s="507"/>
    </row>
    <row r="259" spans="1:3" s="508" customFormat="1" ht="15.75" customHeight="1" x14ac:dyDescent="0.2">
      <c r="A259" s="506"/>
      <c r="B259" s="507"/>
      <c r="C259" s="507"/>
    </row>
    <row r="260" spans="1:3" s="508" customFormat="1" ht="15.75" customHeight="1" x14ac:dyDescent="0.2">
      <c r="A260" s="506"/>
      <c r="B260" s="507"/>
      <c r="C260" s="507"/>
    </row>
    <row r="261" spans="1:3" s="508" customFormat="1" ht="15.75" customHeight="1" x14ac:dyDescent="0.2">
      <c r="A261" s="506"/>
      <c r="B261" s="507"/>
      <c r="C261" s="507"/>
    </row>
    <row r="262" spans="1:3" s="508" customFormat="1" ht="15.75" customHeight="1" x14ac:dyDescent="0.2">
      <c r="A262" s="506"/>
      <c r="B262" s="507"/>
      <c r="C262" s="507"/>
    </row>
    <row r="263" spans="1:3" s="508" customFormat="1" ht="15.75" customHeight="1" x14ac:dyDescent="0.2">
      <c r="A263" s="506"/>
      <c r="B263" s="507"/>
      <c r="C263" s="507"/>
    </row>
    <row r="264" spans="1:3" s="508" customFormat="1" ht="15.75" customHeight="1" x14ac:dyDescent="0.2">
      <c r="A264" s="506"/>
      <c r="B264" s="507"/>
      <c r="C264" s="507"/>
    </row>
    <row r="265" spans="1:3" s="508" customFormat="1" ht="15.75" customHeight="1" x14ac:dyDescent="0.2">
      <c r="A265" s="506"/>
      <c r="B265" s="507"/>
      <c r="C265" s="507"/>
    </row>
    <row r="266" spans="1:3" s="508" customFormat="1" ht="15.75" customHeight="1" x14ac:dyDescent="0.2">
      <c r="A266" s="506"/>
      <c r="B266" s="507"/>
      <c r="C266" s="507"/>
    </row>
    <row r="267" spans="1:3" s="508" customFormat="1" ht="15.75" customHeight="1" x14ac:dyDescent="0.2">
      <c r="A267" s="506"/>
      <c r="B267" s="507"/>
      <c r="C267" s="507"/>
    </row>
    <row r="268" spans="1:3" s="508" customFormat="1" ht="15.75" customHeight="1" x14ac:dyDescent="0.2">
      <c r="A268" s="506"/>
      <c r="B268" s="507"/>
      <c r="C268" s="507"/>
    </row>
    <row r="269" spans="1:3" s="508" customFormat="1" ht="15.75" customHeight="1" x14ac:dyDescent="0.2">
      <c r="A269" s="506"/>
      <c r="B269" s="507"/>
      <c r="C269" s="507"/>
    </row>
    <row r="270" spans="1:3" s="508" customFormat="1" ht="15.75" customHeight="1" x14ac:dyDescent="0.2">
      <c r="A270" s="506"/>
      <c r="B270" s="507"/>
      <c r="C270" s="507"/>
    </row>
    <row r="271" spans="1:3" s="508" customFormat="1" ht="15.75" customHeight="1" x14ac:dyDescent="0.2">
      <c r="A271" s="506"/>
      <c r="B271" s="507"/>
      <c r="C271" s="507"/>
    </row>
    <row r="272" spans="1:3" s="508" customFormat="1" ht="15.75" customHeight="1" x14ac:dyDescent="0.2">
      <c r="A272" s="506"/>
      <c r="B272" s="507"/>
      <c r="C272" s="507"/>
    </row>
    <row r="273" spans="1:3" s="508" customFormat="1" ht="15.75" customHeight="1" x14ac:dyDescent="0.2">
      <c r="A273" s="506"/>
      <c r="B273" s="507"/>
      <c r="C273" s="507"/>
    </row>
    <row r="274" spans="1:3" s="508" customFormat="1" ht="15.75" customHeight="1" x14ac:dyDescent="0.2">
      <c r="A274" s="506"/>
      <c r="B274" s="507"/>
      <c r="C274" s="507"/>
    </row>
    <row r="275" spans="1:3" s="508" customFormat="1" ht="15.75" customHeight="1" x14ac:dyDescent="0.2">
      <c r="A275" s="506"/>
      <c r="B275" s="507"/>
      <c r="C275" s="507"/>
    </row>
    <row r="276" spans="1:3" s="508" customFormat="1" ht="15.75" customHeight="1" x14ac:dyDescent="0.2">
      <c r="A276" s="506"/>
      <c r="B276" s="28"/>
      <c r="C276" s="28"/>
    </row>
    <row r="277" spans="1:3" s="508" customFormat="1" ht="15.75" customHeight="1" x14ac:dyDescent="0.2">
      <c r="A277" s="506"/>
      <c r="B277" s="28"/>
      <c r="C277" s="28"/>
    </row>
    <row r="278" spans="1:3" s="508" customFormat="1" ht="15.75" customHeight="1" x14ac:dyDescent="0.2">
      <c r="A278" s="506"/>
      <c r="B278" s="28"/>
      <c r="C278" s="28"/>
    </row>
    <row r="279" spans="1:3" s="508" customFormat="1" ht="15.75" customHeight="1" x14ac:dyDescent="0.2">
      <c r="A279" s="506"/>
      <c r="B279" s="28"/>
      <c r="C279" s="28"/>
    </row>
    <row r="280" spans="1:3" s="508" customFormat="1" ht="15.75" customHeight="1" x14ac:dyDescent="0.2">
      <c r="A280" s="506"/>
      <c r="B280" s="28"/>
      <c r="C280" s="28"/>
    </row>
    <row r="281" spans="1:3" s="508" customFormat="1" ht="15.75" customHeight="1" x14ac:dyDescent="0.2">
      <c r="A281" s="506"/>
      <c r="B281" s="28"/>
      <c r="C281" s="28"/>
    </row>
    <row r="282" spans="1:3" s="508" customFormat="1" ht="15.75" customHeight="1" x14ac:dyDescent="0.2">
      <c r="A282" s="506"/>
      <c r="B282" s="28"/>
      <c r="C282" s="28"/>
    </row>
    <row r="283" spans="1:3" s="508" customFormat="1" ht="15.75" customHeight="1" x14ac:dyDescent="0.2">
      <c r="A283" s="506"/>
      <c r="B283" s="28"/>
      <c r="C283" s="28"/>
    </row>
    <row r="284" spans="1:3" s="508" customFormat="1" ht="15.75" customHeight="1" x14ac:dyDescent="0.2">
      <c r="A284" s="506"/>
      <c r="B284" s="28"/>
      <c r="C284" s="28"/>
    </row>
    <row r="285" spans="1:3" ht="15.75" customHeight="1" x14ac:dyDescent="0.2">
      <c r="A285" s="509"/>
      <c r="B285" s="510"/>
      <c r="C285" s="510"/>
    </row>
    <row r="286" spans="1:3" ht="15.75" customHeight="1" x14ac:dyDescent="0.2">
      <c r="A286" s="509"/>
      <c r="B286" s="510"/>
      <c r="C286" s="510"/>
    </row>
    <row r="287" spans="1:3" ht="15.75" customHeight="1" x14ac:dyDescent="0.2">
      <c r="A287" s="509"/>
      <c r="B287" s="510"/>
      <c r="C287" s="510"/>
    </row>
    <row r="288" spans="1:3" ht="15.75" customHeight="1" x14ac:dyDescent="0.2">
      <c r="A288" s="509"/>
      <c r="B288" s="510"/>
      <c r="C288" s="510"/>
    </row>
    <row r="289" spans="1:3" ht="15.75" customHeight="1" x14ac:dyDescent="0.2">
      <c r="A289" s="509"/>
      <c r="B289" s="510"/>
      <c r="C289" s="510"/>
    </row>
    <row r="290" spans="1:3" ht="15.75" customHeight="1" x14ac:dyDescent="0.2">
      <c r="A290" s="509"/>
      <c r="B290" s="510"/>
      <c r="C290" s="510"/>
    </row>
    <row r="291" spans="1:3" ht="15.75" customHeight="1" x14ac:dyDescent="0.2">
      <c r="A291" s="509"/>
      <c r="B291" s="510"/>
      <c r="C291" s="510"/>
    </row>
    <row r="292" spans="1:3" ht="15.75" customHeight="1" x14ac:dyDescent="0.2">
      <c r="A292" s="509"/>
      <c r="B292" s="510"/>
      <c r="C292" s="510"/>
    </row>
    <row r="293" spans="1:3" ht="15.75" customHeight="1" x14ac:dyDescent="0.2">
      <c r="A293" s="509"/>
      <c r="B293" s="510"/>
      <c r="C293" s="510"/>
    </row>
    <row r="294" spans="1:3" ht="15.75" customHeight="1" x14ac:dyDescent="0.2">
      <c r="A294" s="509"/>
      <c r="B294" s="510"/>
      <c r="C294" s="510"/>
    </row>
    <row r="295" spans="1:3" ht="15.75" customHeight="1" x14ac:dyDescent="0.2">
      <c r="A295" s="509"/>
      <c r="B295" s="510"/>
      <c r="C295" s="510"/>
    </row>
    <row r="296" spans="1:3" ht="15.75" customHeight="1" x14ac:dyDescent="0.2">
      <c r="A296" s="509"/>
      <c r="B296" s="510"/>
      <c r="C296" s="510"/>
    </row>
    <row r="297" spans="1:3" ht="15.75" customHeight="1" x14ac:dyDescent="0.2">
      <c r="A297" s="509"/>
      <c r="B297" s="510"/>
      <c r="C297" s="510"/>
    </row>
    <row r="298" spans="1:3" ht="15.75" customHeight="1" x14ac:dyDescent="0.2">
      <c r="A298" s="509"/>
      <c r="B298" s="510"/>
      <c r="C298" s="510"/>
    </row>
    <row r="299" spans="1:3" ht="15.75" customHeight="1" x14ac:dyDescent="0.2">
      <c r="A299" s="509"/>
      <c r="B299" s="510"/>
      <c r="C299" s="510"/>
    </row>
    <row r="300" spans="1:3" ht="15.75" customHeight="1" x14ac:dyDescent="0.2">
      <c r="A300" s="509"/>
      <c r="B300" s="510"/>
      <c r="C300" s="510"/>
    </row>
    <row r="301" spans="1:3" ht="15.75" customHeight="1" x14ac:dyDescent="0.2">
      <c r="A301" s="509"/>
      <c r="B301" s="510"/>
      <c r="C301" s="510"/>
    </row>
    <row r="302" spans="1:3" ht="15.75" customHeight="1" x14ac:dyDescent="0.2">
      <c r="A302" s="509"/>
      <c r="B302" s="510"/>
      <c r="C302" s="510"/>
    </row>
    <row r="303" spans="1:3" ht="15.75" customHeight="1" x14ac:dyDescent="0.2">
      <c r="A303" s="509"/>
      <c r="B303" s="510"/>
      <c r="C303" s="510"/>
    </row>
    <row r="304" spans="1:3" ht="15.75" customHeight="1" x14ac:dyDescent="0.2">
      <c r="A304" s="509"/>
      <c r="B304" s="510"/>
      <c r="C304" s="510"/>
    </row>
    <row r="305" spans="1:3" ht="15.75" customHeight="1" x14ac:dyDescent="0.2">
      <c r="A305" s="509"/>
      <c r="B305" s="510"/>
      <c r="C305" s="510"/>
    </row>
    <row r="306" spans="1:3" ht="15.75" customHeight="1" x14ac:dyDescent="0.2">
      <c r="A306" s="509"/>
      <c r="B306" s="510"/>
      <c r="C306" s="510"/>
    </row>
    <row r="307" spans="1:3" ht="15.75" customHeight="1" x14ac:dyDescent="0.2">
      <c r="A307" s="509"/>
      <c r="B307" s="510"/>
      <c r="C307" s="510"/>
    </row>
    <row r="308" spans="1:3" ht="15.75" customHeight="1" x14ac:dyDescent="0.2">
      <c r="A308" s="509"/>
      <c r="B308" s="510"/>
      <c r="C308" s="510"/>
    </row>
    <row r="309" spans="1:3" ht="15.75" customHeight="1" x14ac:dyDescent="0.2">
      <c r="A309" s="509"/>
      <c r="B309" s="510"/>
      <c r="C309" s="510"/>
    </row>
    <row r="310" spans="1:3" ht="15.75" customHeight="1" x14ac:dyDescent="0.2">
      <c r="A310" s="509"/>
      <c r="B310" s="510"/>
      <c r="C310" s="510"/>
    </row>
    <row r="311" spans="1:3" ht="15.75" customHeight="1" x14ac:dyDescent="0.2">
      <c r="A311" s="509"/>
      <c r="B311" s="510"/>
      <c r="C311" s="510"/>
    </row>
    <row r="312" spans="1:3" ht="15.75" customHeight="1" x14ac:dyDescent="0.2">
      <c r="A312" s="509"/>
      <c r="B312" s="510"/>
      <c r="C312" s="510"/>
    </row>
    <row r="313" spans="1:3" ht="15.75" customHeight="1" x14ac:dyDescent="0.2">
      <c r="A313" s="509"/>
      <c r="B313" s="510"/>
      <c r="C313" s="510"/>
    </row>
    <row r="314" spans="1:3" ht="15.75" customHeight="1" x14ac:dyDescent="0.2">
      <c r="A314" s="509"/>
      <c r="B314" s="510"/>
      <c r="C314" s="510"/>
    </row>
    <row r="315" spans="1:3" ht="15.75" customHeight="1" x14ac:dyDescent="0.2">
      <c r="A315" s="509"/>
      <c r="B315" s="510"/>
      <c r="C315" s="510"/>
    </row>
    <row r="316" spans="1:3" ht="15.75" customHeight="1" x14ac:dyDescent="0.2">
      <c r="A316" s="509"/>
      <c r="B316" s="510"/>
      <c r="C316" s="510"/>
    </row>
    <row r="317" spans="1:3" ht="15.75" customHeight="1" x14ac:dyDescent="0.2">
      <c r="A317" s="509"/>
      <c r="B317" s="510"/>
      <c r="C317" s="510"/>
    </row>
    <row r="318" spans="1:3" ht="15.75" customHeight="1" x14ac:dyDescent="0.2">
      <c r="A318" s="509"/>
      <c r="B318" s="510"/>
      <c r="C318" s="510"/>
    </row>
    <row r="319" spans="1:3" x14ac:dyDescent="0.2">
      <c r="A319" s="509"/>
      <c r="B319" s="510"/>
      <c r="C319" s="510"/>
    </row>
    <row r="320" spans="1:3" x14ac:dyDescent="0.2">
      <c r="A320" s="509"/>
      <c r="B320" s="510"/>
      <c r="C320" s="510"/>
    </row>
    <row r="321" spans="1:3" x14ac:dyDescent="0.2">
      <c r="A321" s="509"/>
      <c r="B321" s="510"/>
      <c r="C321" s="510"/>
    </row>
    <row r="322" spans="1:3" x14ac:dyDescent="0.2">
      <c r="A322" s="509"/>
      <c r="B322" s="510"/>
      <c r="C322" s="510"/>
    </row>
    <row r="323" spans="1:3" x14ac:dyDescent="0.2">
      <c r="A323" s="509"/>
      <c r="B323" s="510"/>
      <c r="C323" s="510"/>
    </row>
    <row r="324" spans="1:3" x14ac:dyDescent="0.2">
      <c r="A324" s="509"/>
      <c r="B324" s="510"/>
      <c r="C324" s="510"/>
    </row>
    <row r="325" spans="1:3" x14ac:dyDescent="0.2">
      <c r="A325" s="509"/>
      <c r="B325" s="510"/>
      <c r="C325" s="510"/>
    </row>
    <row r="326" spans="1:3" x14ac:dyDescent="0.2">
      <c r="A326" s="509"/>
      <c r="B326" s="510"/>
      <c r="C326" s="510"/>
    </row>
    <row r="327" spans="1:3" x14ac:dyDescent="0.2">
      <c r="A327" s="509"/>
      <c r="B327" s="510"/>
      <c r="C327" s="510"/>
    </row>
    <row r="328" spans="1:3" x14ac:dyDescent="0.2">
      <c r="A328" s="509"/>
      <c r="B328" s="510"/>
      <c r="C328" s="510"/>
    </row>
    <row r="329" spans="1:3" x14ac:dyDescent="0.2">
      <c r="A329" s="509"/>
      <c r="B329" s="510"/>
      <c r="C329" s="510"/>
    </row>
    <row r="330" spans="1:3" x14ac:dyDescent="0.2">
      <c r="A330" s="509"/>
      <c r="B330" s="510"/>
      <c r="C330" s="510"/>
    </row>
    <row r="331" spans="1:3" x14ac:dyDescent="0.2">
      <c r="A331" s="509"/>
      <c r="B331" s="510"/>
      <c r="C331" s="510"/>
    </row>
    <row r="332" spans="1:3" x14ac:dyDescent="0.2">
      <c r="A332" s="509"/>
      <c r="B332" s="510"/>
      <c r="C332" s="510"/>
    </row>
    <row r="333" spans="1:3" x14ac:dyDescent="0.2">
      <c r="A333" s="509"/>
      <c r="B333" s="510"/>
      <c r="C333" s="510"/>
    </row>
    <row r="334" spans="1:3" x14ac:dyDescent="0.2">
      <c r="A334" s="509"/>
      <c r="B334" s="510"/>
      <c r="C334" s="510"/>
    </row>
    <row r="335" spans="1:3" x14ac:dyDescent="0.2">
      <c r="A335" s="509"/>
      <c r="B335" s="510"/>
      <c r="C335" s="510"/>
    </row>
    <row r="336" spans="1:3" x14ac:dyDescent="0.2">
      <c r="A336" s="509"/>
      <c r="B336" s="510"/>
      <c r="C336" s="510"/>
    </row>
    <row r="337" spans="1:3" x14ac:dyDescent="0.2">
      <c r="A337" s="509"/>
      <c r="B337" s="510"/>
      <c r="C337" s="510"/>
    </row>
    <row r="338" spans="1:3" x14ac:dyDescent="0.2">
      <c r="A338" s="509"/>
      <c r="B338" s="510"/>
      <c r="C338" s="510"/>
    </row>
    <row r="339" spans="1:3" x14ac:dyDescent="0.2">
      <c r="A339" s="509"/>
      <c r="B339" s="510"/>
      <c r="C339" s="510"/>
    </row>
    <row r="340" spans="1:3" x14ac:dyDescent="0.2">
      <c r="A340" s="509"/>
      <c r="B340" s="510"/>
      <c r="C340" s="510"/>
    </row>
    <row r="341" spans="1:3" x14ac:dyDescent="0.2">
      <c r="A341" s="509"/>
      <c r="B341" s="510"/>
      <c r="C341" s="510"/>
    </row>
    <row r="342" spans="1:3" x14ac:dyDescent="0.2">
      <c r="A342" s="509"/>
      <c r="B342" s="510"/>
      <c r="C342" s="510"/>
    </row>
    <row r="343" spans="1:3" x14ac:dyDescent="0.2">
      <c r="A343" s="509"/>
      <c r="B343" s="510"/>
      <c r="C343" s="510"/>
    </row>
    <row r="344" spans="1:3" x14ac:dyDescent="0.2">
      <c r="A344" s="509"/>
      <c r="B344" s="510"/>
      <c r="C344" s="510"/>
    </row>
    <row r="345" spans="1:3" x14ac:dyDescent="0.2">
      <c r="A345" s="509"/>
      <c r="B345" s="510"/>
      <c r="C345" s="510"/>
    </row>
    <row r="346" spans="1:3" x14ac:dyDescent="0.2">
      <c r="A346" s="509"/>
      <c r="B346" s="510"/>
      <c r="C346" s="510"/>
    </row>
    <row r="347" spans="1:3" x14ac:dyDescent="0.2">
      <c r="A347" s="509"/>
      <c r="B347" s="510"/>
      <c r="C347" s="510"/>
    </row>
    <row r="348" spans="1:3" x14ac:dyDescent="0.2">
      <c r="A348" s="509"/>
      <c r="B348" s="510"/>
      <c r="C348" s="510"/>
    </row>
    <row r="349" spans="1:3" x14ac:dyDescent="0.2">
      <c r="A349" s="509"/>
      <c r="B349" s="510"/>
      <c r="C349" s="510"/>
    </row>
    <row r="350" spans="1:3" x14ac:dyDescent="0.2">
      <c r="A350" s="509"/>
      <c r="B350" s="510"/>
      <c r="C350" s="510"/>
    </row>
    <row r="351" spans="1:3" x14ac:dyDescent="0.2">
      <c r="A351" s="509"/>
      <c r="B351" s="510"/>
      <c r="C351" s="510"/>
    </row>
    <row r="352" spans="1:3" x14ac:dyDescent="0.2">
      <c r="A352" s="509"/>
      <c r="B352" s="510"/>
      <c r="C352" s="510"/>
    </row>
    <row r="353" spans="1:3" x14ac:dyDescent="0.2">
      <c r="A353" s="509"/>
      <c r="B353" s="510"/>
      <c r="C353" s="510"/>
    </row>
    <row r="354" spans="1:3" x14ac:dyDescent="0.2">
      <c r="A354" s="509"/>
      <c r="B354" s="510"/>
      <c r="C354" s="510"/>
    </row>
    <row r="355" spans="1:3" x14ac:dyDescent="0.2">
      <c r="A355" s="509"/>
      <c r="B355" s="510"/>
      <c r="C355" s="510"/>
    </row>
    <row r="356" spans="1:3" x14ac:dyDescent="0.2">
      <c r="A356" s="509"/>
      <c r="B356" s="510"/>
      <c r="C356" s="510"/>
    </row>
    <row r="357" spans="1:3" x14ac:dyDescent="0.2">
      <c r="A357" s="509"/>
      <c r="B357" s="510"/>
      <c r="C357" s="510"/>
    </row>
    <row r="358" spans="1:3" x14ac:dyDescent="0.2">
      <c r="A358" s="509"/>
      <c r="B358" s="510"/>
      <c r="C358" s="510"/>
    </row>
    <row r="359" spans="1:3" x14ac:dyDescent="0.2">
      <c r="A359" s="509"/>
      <c r="B359" s="510"/>
      <c r="C359" s="510"/>
    </row>
    <row r="360" spans="1:3" x14ac:dyDescent="0.2">
      <c r="A360" s="509"/>
      <c r="B360" s="510"/>
      <c r="C360" s="510"/>
    </row>
    <row r="361" spans="1:3" x14ac:dyDescent="0.2">
      <c r="A361" s="509"/>
      <c r="B361" s="510"/>
      <c r="C361" s="510"/>
    </row>
    <row r="362" spans="1:3" x14ac:dyDescent="0.2">
      <c r="A362" s="509"/>
      <c r="B362" s="510"/>
      <c r="C362" s="510"/>
    </row>
    <row r="363" spans="1:3" x14ac:dyDescent="0.2">
      <c r="A363" s="509"/>
      <c r="B363" s="510"/>
      <c r="C363" s="510"/>
    </row>
    <row r="364" spans="1:3" x14ac:dyDescent="0.2">
      <c r="A364" s="509"/>
      <c r="B364" s="510"/>
      <c r="C364" s="510"/>
    </row>
    <row r="365" spans="1:3" x14ac:dyDescent="0.2">
      <c r="A365" s="509"/>
      <c r="B365" s="510"/>
      <c r="C365" s="510"/>
    </row>
    <row r="366" spans="1:3" x14ac:dyDescent="0.2">
      <c r="A366" s="509"/>
      <c r="B366" s="510"/>
      <c r="C366" s="510"/>
    </row>
    <row r="367" spans="1:3" x14ac:dyDescent="0.2">
      <c r="A367" s="509"/>
      <c r="B367" s="510"/>
      <c r="C367" s="510"/>
    </row>
    <row r="368" spans="1:3" x14ac:dyDescent="0.2">
      <c r="A368" s="509"/>
      <c r="B368" s="510"/>
      <c r="C368" s="510"/>
    </row>
    <row r="369" spans="1:3" x14ac:dyDescent="0.2">
      <c r="A369" s="509"/>
      <c r="B369" s="510"/>
      <c r="C369" s="510"/>
    </row>
    <row r="370" spans="1:3" x14ac:dyDescent="0.2">
      <c r="A370" s="509"/>
      <c r="B370" s="510"/>
      <c r="C370" s="510"/>
    </row>
    <row r="371" spans="1:3" x14ac:dyDescent="0.2">
      <c r="A371" s="509"/>
      <c r="B371" s="510"/>
      <c r="C371" s="510"/>
    </row>
    <row r="372" spans="1:3" x14ac:dyDescent="0.2">
      <c r="A372" s="509"/>
      <c r="B372" s="510"/>
      <c r="C372" s="510"/>
    </row>
    <row r="373" spans="1:3" x14ac:dyDescent="0.2">
      <c r="A373" s="509"/>
      <c r="B373" s="510"/>
      <c r="C373" s="510"/>
    </row>
    <row r="374" spans="1:3" x14ac:dyDescent="0.2">
      <c r="A374" s="509"/>
      <c r="B374" s="510"/>
      <c r="C374" s="510"/>
    </row>
    <row r="375" spans="1:3" x14ac:dyDescent="0.2">
      <c r="A375" s="509"/>
      <c r="B375" s="510"/>
      <c r="C375" s="510"/>
    </row>
    <row r="376" spans="1:3" x14ac:dyDescent="0.2">
      <c r="A376" s="509"/>
      <c r="B376" s="510"/>
      <c r="C376" s="510"/>
    </row>
    <row r="377" spans="1:3" x14ac:dyDescent="0.2">
      <c r="A377" s="509"/>
      <c r="B377" s="510"/>
      <c r="C377" s="510"/>
    </row>
    <row r="378" spans="1:3" x14ac:dyDescent="0.2">
      <c r="A378" s="509"/>
      <c r="B378" s="510"/>
      <c r="C378" s="510"/>
    </row>
    <row r="379" spans="1:3" x14ac:dyDescent="0.2">
      <c r="A379" s="509"/>
      <c r="B379" s="510"/>
      <c r="C379" s="510"/>
    </row>
    <row r="380" spans="1:3" x14ac:dyDescent="0.2">
      <c r="A380" s="509"/>
      <c r="B380" s="510"/>
      <c r="C380" s="510"/>
    </row>
    <row r="381" spans="1:3" x14ac:dyDescent="0.2">
      <c r="A381" s="509"/>
      <c r="B381" s="510"/>
      <c r="C381" s="510"/>
    </row>
  </sheetData>
  <sheetProtection selectLockedCells="1"/>
  <protectedRanges>
    <protectedRange sqref="C194" name="Tartomány4"/>
    <protectedRange sqref="C58" name="Tartomány1_2_1_2_1"/>
    <protectedRange sqref="C62" name="Tartomány1_2_1_1_2_1"/>
    <protectedRange sqref="C105" name="Tartomány1_2_1_1_1"/>
    <protectedRange sqref="C113" name="Tartomány1_2_1_2_1_2"/>
    <protectedRange sqref="C110" name="Tartomány1_2_1_4"/>
    <protectedRange sqref="C87:C94" name="Tartomány1_2_1"/>
    <protectedRange sqref="C40" name="Tartomány4_1"/>
    <protectedRange sqref="C52:C53" name="Tartomány4_1_1"/>
    <protectedRange sqref="C29 C19:C24" name="Tartomány1_2_1_1"/>
    <protectedRange sqref="C30:C31" name="Tartomány1_2_1_4_1"/>
    <protectedRange sqref="C25" name="Tartomány1_2_1_3_1_1_1"/>
  </protectedRanges>
  <mergeCells count="51">
    <mergeCell ref="A210:S210"/>
    <mergeCell ref="A209:S209"/>
    <mergeCell ref="A117:U117"/>
    <mergeCell ref="A212:S212"/>
    <mergeCell ref="A211:S211"/>
    <mergeCell ref="D118:S118"/>
    <mergeCell ref="U119:U120"/>
    <mergeCell ref="T119:T120"/>
    <mergeCell ref="D35:S35"/>
    <mergeCell ref="T35:AA35"/>
    <mergeCell ref="A194:S194"/>
    <mergeCell ref="A189:U189"/>
    <mergeCell ref="A193:U193"/>
    <mergeCell ref="D103:S103"/>
    <mergeCell ref="A76:U76"/>
    <mergeCell ref="AB35:AE35"/>
    <mergeCell ref="A39:S39"/>
    <mergeCell ref="A40:S40"/>
    <mergeCell ref="A1:AE1"/>
    <mergeCell ref="A2:AE2"/>
    <mergeCell ref="A3:AE3"/>
    <mergeCell ref="A4:A7"/>
    <mergeCell ref="B4:B7"/>
    <mergeCell ref="C4:C7"/>
    <mergeCell ref="AB4:AE5"/>
    <mergeCell ref="D5:G5"/>
    <mergeCell ref="H5:K5"/>
    <mergeCell ref="L5:O5"/>
    <mergeCell ref="P5:S5"/>
    <mergeCell ref="T5:W5"/>
    <mergeCell ref="X5:AA5"/>
    <mergeCell ref="D28:S28"/>
    <mergeCell ref="T28:AA28"/>
    <mergeCell ref="AB28:AE28"/>
    <mergeCell ref="Z6:Z7"/>
    <mergeCell ref="AA6:AA7"/>
    <mergeCell ref="V6:V7"/>
    <mergeCell ref="W6:W7"/>
    <mergeCell ref="O6:O7"/>
    <mergeCell ref="R6:R7"/>
    <mergeCell ref="S6:S7"/>
    <mergeCell ref="F6:F7"/>
    <mergeCell ref="G6:G7"/>
    <mergeCell ref="J6:J7"/>
    <mergeCell ref="K6:K7"/>
    <mergeCell ref="N6:N7"/>
    <mergeCell ref="AF4:AF7"/>
    <mergeCell ref="AG4:AG7"/>
    <mergeCell ref="L4:AA4"/>
    <mergeCell ref="AD6:AD7"/>
    <mergeCell ref="AE6:AE7"/>
  </mergeCells>
  <phoneticPr fontId="17" type="noConversion"/>
  <pageMargins left="0.6692913385826772" right="0.55118110236220474" top="0.59055118110236227" bottom="0.59055118110236227" header="0.51181102362204722" footer="0.51181102362204722"/>
  <pageSetup paperSize="9" scale="6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89" zoomScaleNormal="89" workbookViewId="0">
      <selection activeCell="A4" sqref="A4:AE4"/>
    </sheetView>
  </sheetViews>
  <sheetFormatPr defaultRowHeight="12.75" x14ac:dyDescent="0.2"/>
  <cols>
    <col min="1" max="1" width="14.1640625" style="1" customWidth="1"/>
    <col min="2" max="2" width="9.33203125" style="1"/>
    <col min="3" max="3" width="63.33203125" style="1" bestFit="1" customWidth="1"/>
    <col min="4" max="31" width="9.33203125" style="1" customWidth="1"/>
    <col min="32" max="32" width="54" style="1" customWidth="1"/>
    <col min="33" max="33" width="31.1640625" style="1" customWidth="1"/>
    <col min="34" max="16384" width="9.33203125" style="1"/>
  </cols>
  <sheetData>
    <row r="1" spans="1:33" ht="23.25" x14ac:dyDescent="0.2">
      <c r="A1" s="847" t="s">
        <v>17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</row>
    <row r="2" spans="1:33" ht="23.25" x14ac:dyDescent="0.2">
      <c r="A2" s="805" t="s">
        <v>372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</row>
    <row r="3" spans="1:33" ht="23.25" x14ac:dyDescent="0.2">
      <c r="A3" s="819" t="s">
        <v>373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</row>
    <row r="4" spans="1:33" ht="23.25" x14ac:dyDescent="0.2">
      <c r="A4" s="805" t="s">
        <v>804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</row>
    <row r="5" spans="1:33" ht="24" thickBot="1" x14ac:dyDescent="0.25">
      <c r="A5" s="804" t="s">
        <v>369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</row>
    <row r="6" spans="1:33" ht="14.25" thickTop="1" thickBot="1" x14ac:dyDescent="0.25">
      <c r="A6" s="848" t="s">
        <v>14</v>
      </c>
      <c r="B6" s="851" t="s">
        <v>15</v>
      </c>
      <c r="C6" s="854" t="s">
        <v>16</v>
      </c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37"/>
      <c r="AC6" s="837"/>
      <c r="AD6" s="837"/>
      <c r="AE6" s="838"/>
      <c r="AF6" s="802" t="s">
        <v>453</v>
      </c>
      <c r="AG6" s="802" t="s">
        <v>454</v>
      </c>
    </row>
    <row r="7" spans="1:33" x14ac:dyDescent="0.2">
      <c r="A7" s="849"/>
      <c r="B7" s="852"/>
      <c r="C7" s="855"/>
      <c r="D7" s="841" t="s">
        <v>2</v>
      </c>
      <c r="E7" s="842"/>
      <c r="F7" s="842"/>
      <c r="G7" s="843"/>
      <c r="H7" s="842" t="s">
        <v>3</v>
      </c>
      <c r="I7" s="842"/>
      <c r="J7" s="842"/>
      <c r="K7" s="844"/>
      <c r="L7" s="842" t="s">
        <v>4</v>
      </c>
      <c r="M7" s="842"/>
      <c r="N7" s="842"/>
      <c r="O7" s="843"/>
      <c r="P7" s="842" t="s">
        <v>5</v>
      </c>
      <c r="Q7" s="842"/>
      <c r="R7" s="842"/>
      <c r="S7" s="843"/>
      <c r="T7" s="842" t="s">
        <v>6</v>
      </c>
      <c r="U7" s="842"/>
      <c r="V7" s="842"/>
      <c r="W7" s="843"/>
      <c r="X7" s="842" t="s">
        <v>7</v>
      </c>
      <c r="Y7" s="842"/>
      <c r="Z7" s="842"/>
      <c r="AA7" s="844"/>
      <c r="AB7" s="839"/>
      <c r="AC7" s="839"/>
      <c r="AD7" s="839"/>
      <c r="AE7" s="840"/>
      <c r="AF7" s="812"/>
      <c r="AG7" s="803"/>
    </row>
    <row r="8" spans="1:33" x14ac:dyDescent="0.2">
      <c r="A8" s="849"/>
      <c r="B8" s="852"/>
      <c r="C8" s="855"/>
      <c r="D8" s="616"/>
      <c r="E8" s="617"/>
      <c r="F8" s="835" t="s">
        <v>13</v>
      </c>
      <c r="G8" s="833" t="s">
        <v>374</v>
      </c>
      <c r="H8" s="616"/>
      <c r="I8" s="617"/>
      <c r="J8" s="835" t="s">
        <v>13</v>
      </c>
      <c r="K8" s="833" t="s">
        <v>374</v>
      </c>
      <c r="L8" s="616"/>
      <c r="M8" s="617"/>
      <c r="N8" s="835" t="s">
        <v>13</v>
      </c>
      <c r="O8" s="833" t="s">
        <v>374</v>
      </c>
      <c r="P8" s="616"/>
      <c r="Q8" s="617"/>
      <c r="R8" s="835" t="s">
        <v>13</v>
      </c>
      <c r="S8" s="833" t="s">
        <v>374</v>
      </c>
      <c r="T8" s="616"/>
      <c r="U8" s="617"/>
      <c r="V8" s="835" t="s">
        <v>13</v>
      </c>
      <c r="W8" s="833" t="s">
        <v>374</v>
      </c>
      <c r="X8" s="616"/>
      <c r="Y8" s="617"/>
      <c r="Z8" s="835" t="s">
        <v>13</v>
      </c>
      <c r="AA8" s="833" t="s">
        <v>374</v>
      </c>
      <c r="AB8" s="616"/>
      <c r="AC8" s="617"/>
      <c r="AD8" s="835" t="s">
        <v>13</v>
      </c>
      <c r="AE8" s="845" t="s">
        <v>236</v>
      </c>
      <c r="AF8" s="812"/>
      <c r="AG8" s="803"/>
    </row>
    <row r="9" spans="1:33" ht="67.5" thickBot="1" x14ac:dyDescent="0.25">
      <c r="A9" s="850"/>
      <c r="B9" s="853"/>
      <c r="C9" s="856"/>
      <c r="D9" s="618" t="s">
        <v>375</v>
      </c>
      <c r="E9" s="619" t="s">
        <v>375</v>
      </c>
      <c r="F9" s="836"/>
      <c r="G9" s="834"/>
      <c r="H9" s="618" t="s">
        <v>375</v>
      </c>
      <c r="I9" s="619" t="s">
        <v>375</v>
      </c>
      <c r="J9" s="836"/>
      <c r="K9" s="834"/>
      <c r="L9" s="618" t="s">
        <v>375</v>
      </c>
      <c r="M9" s="619" t="s">
        <v>375</v>
      </c>
      <c r="N9" s="836"/>
      <c r="O9" s="834"/>
      <c r="P9" s="618" t="s">
        <v>375</v>
      </c>
      <c r="Q9" s="619" t="s">
        <v>375</v>
      </c>
      <c r="R9" s="836"/>
      <c r="S9" s="834"/>
      <c r="T9" s="618" t="s">
        <v>375</v>
      </c>
      <c r="U9" s="619" t="s">
        <v>375</v>
      </c>
      <c r="V9" s="836"/>
      <c r="W9" s="834"/>
      <c r="X9" s="618" t="s">
        <v>375</v>
      </c>
      <c r="Y9" s="619" t="s">
        <v>375</v>
      </c>
      <c r="Z9" s="836"/>
      <c r="AA9" s="834"/>
      <c r="AB9" s="618" t="s">
        <v>376</v>
      </c>
      <c r="AC9" s="619" t="s">
        <v>376</v>
      </c>
      <c r="AD9" s="836"/>
      <c r="AE9" s="846"/>
      <c r="AF9" s="812"/>
      <c r="AG9" s="803"/>
    </row>
    <row r="10" spans="1:33" s="14" customFormat="1" ht="18.75" thickBot="1" x14ac:dyDescent="0.3">
      <c r="A10" s="342"/>
      <c r="B10" s="343"/>
      <c r="C10" s="514" t="s">
        <v>364</v>
      </c>
      <c r="D10" s="647">
        <v>82</v>
      </c>
      <c r="E10" s="515">
        <v>94</v>
      </c>
      <c r="F10" s="515">
        <v>24</v>
      </c>
      <c r="G10" s="648" t="s">
        <v>22</v>
      </c>
      <c r="H10" s="649">
        <v>56</v>
      </c>
      <c r="I10" s="517">
        <v>36</v>
      </c>
      <c r="J10" s="517">
        <v>23</v>
      </c>
      <c r="K10" s="650" t="s">
        <v>22</v>
      </c>
      <c r="L10" s="649">
        <v>52</v>
      </c>
      <c r="M10" s="517">
        <v>48</v>
      </c>
      <c r="N10" s="517">
        <v>24</v>
      </c>
      <c r="O10" s="650" t="s">
        <v>22</v>
      </c>
      <c r="P10" s="649">
        <v>40</v>
      </c>
      <c r="Q10" s="517">
        <v>56</v>
      </c>
      <c r="R10" s="517">
        <v>26</v>
      </c>
      <c r="S10" s="650" t="s">
        <v>22</v>
      </c>
      <c r="T10" s="649">
        <v>52</v>
      </c>
      <c r="U10" s="517">
        <v>40</v>
      </c>
      <c r="V10" s="517">
        <v>26</v>
      </c>
      <c r="W10" s="650" t="s">
        <v>22</v>
      </c>
      <c r="X10" s="649">
        <v>26</v>
      </c>
      <c r="Y10" s="517">
        <v>80</v>
      </c>
      <c r="Z10" s="517">
        <v>25</v>
      </c>
      <c r="AA10" s="650" t="s">
        <v>22</v>
      </c>
      <c r="AB10" s="649">
        <v>302</v>
      </c>
      <c r="AC10" s="517">
        <v>316</v>
      </c>
      <c r="AD10" s="517">
        <v>149</v>
      </c>
      <c r="AE10" s="517">
        <v>618</v>
      </c>
      <c r="AF10" s="346"/>
      <c r="AG10" s="346"/>
    </row>
    <row r="11" spans="1:33" ht="18" x14ac:dyDescent="0.25">
      <c r="A11" s="518" t="s">
        <v>3</v>
      </c>
      <c r="B11" s="348"/>
      <c r="C11" s="651" t="s">
        <v>365</v>
      </c>
      <c r="D11" s="350"/>
      <c r="E11" s="350"/>
      <c r="F11" s="351"/>
      <c r="G11" s="624"/>
      <c r="H11" s="350"/>
      <c r="I11" s="350"/>
      <c r="J11" s="351"/>
      <c r="K11" s="624"/>
      <c r="L11" s="350"/>
      <c r="M11" s="350"/>
      <c r="N11" s="351"/>
      <c r="O11" s="624"/>
      <c r="P11" s="350"/>
      <c r="Q11" s="350"/>
      <c r="R11" s="351"/>
      <c r="S11" s="625"/>
      <c r="T11" s="350"/>
      <c r="U11" s="350"/>
      <c r="V11" s="351"/>
      <c r="W11" s="624"/>
      <c r="X11" s="350"/>
      <c r="Y11" s="350"/>
      <c r="Z11" s="351"/>
      <c r="AA11" s="624"/>
      <c r="AB11" s="354"/>
      <c r="AC11" s="354"/>
      <c r="AD11" s="354"/>
      <c r="AE11" s="355"/>
      <c r="AF11" s="356"/>
      <c r="AG11" s="356"/>
    </row>
    <row r="12" spans="1:33" x14ac:dyDescent="0.2">
      <c r="A12" s="63" t="s">
        <v>160</v>
      </c>
      <c r="B12" s="76" t="s">
        <v>148</v>
      </c>
      <c r="C12" s="65" t="s">
        <v>161</v>
      </c>
      <c r="D12" s="102">
        <v>22</v>
      </c>
      <c r="E12" s="550"/>
      <c r="F12" s="558">
        <v>4</v>
      </c>
      <c r="G12" s="157" t="s">
        <v>238</v>
      </c>
      <c r="H12" s="102"/>
      <c r="I12" s="550"/>
      <c r="J12" s="558"/>
      <c r="K12" s="157"/>
      <c r="L12" s="102"/>
      <c r="M12" s="550"/>
      <c r="N12" s="558"/>
      <c r="O12" s="157"/>
      <c r="P12" s="102"/>
      <c r="Q12" s="550"/>
      <c r="R12" s="558"/>
      <c r="S12" s="157"/>
      <c r="T12" s="102"/>
      <c r="U12" s="550"/>
      <c r="V12" s="558"/>
      <c r="W12" s="157"/>
      <c r="X12" s="102"/>
      <c r="Y12" s="550"/>
      <c r="Z12" s="558"/>
      <c r="AA12" s="157"/>
      <c r="AB12" s="102">
        <f>SUM(D12,H12,L12,P12,T12,X12)</f>
        <v>22</v>
      </c>
      <c r="AC12" s="550">
        <f>SUM(E12,I12,M12,Q12,U12,Y12)</f>
        <v>0</v>
      </c>
      <c r="AD12" s="102">
        <f>SUM(F12,J12,N12,R12,V12,Z12)</f>
        <v>4</v>
      </c>
      <c r="AE12" s="554">
        <f>SUM(AB12,AC12)</f>
        <v>22</v>
      </c>
      <c r="AF12" s="13" t="s">
        <v>466</v>
      </c>
      <c r="AG12" s="13" t="s">
        <v>467</v>
      </c>
    </row>
    <row r="13" spans="1:33" x14ac:dyDescent="0.2">
      <c r="A13" s="84" t="s">
        <v>96</v>
      </c>
      <c r="B13" s="76" t="s">
        <v>148</v>
      </c>
      <c r="C13" s="89" t="s">
        <v>162</v>
      </c>
      <c r="D13" s="102"/>
      <c r="E13" s="550"/>
      <c r="F13" s="558"/>
      <c r="G13" s="157"/>
      <c r="H13" s="98" t="s">
        <v>370</v>
      </c>
      <c r="I13" s="98">
        <v>8</v>
      </c>
      <c r="J13" s="558">
        <v>1</v>
      </c>
      <c r="K13" s="652" t="s">
        <v>239</v>
      </c>
      <c r="L13" s="550"/>
      <c r="M13" s="550"/>
      <c r="N13" s="558"/>
      <c r="O13" s="157"/>
      <c r="P13" s="102"/>
      <c r="Q13" s="550"/>
      <c r="R13" s="558"/>
      <c r="S13" s="157"/>
      <c r="T13" s="102"/>
      <c r="U13" s="550"/>
      <c r="V13" s="653"/>
      <c r="W13" s="101"/>
      <c r="X13" s="102"/>
      <c r="Y13" s="550"/>
      <c r="Z13" s="558"/>
      <c r="AA13" s="157"/>
      <c r="AB13" s="102">
        <f t="shared" ref="AB13:AB33" si="0">SUM(D13,H13,L13,P13,T13,X13)</f>
        <v>0</v>
      </c>
      <c r="AC13" s="550">
        <f t="shared" ref="AC13:AC33" si="1">SUM(E13,I13,M13,Q13,U13,Y13)</f>
        <v>8</v>
      </c>
      <c r="AD13" s="102">
        <f t="shared" ref="AD13:AD33" si="2">SUM(F13,J13,N13,R13,V13,Z13)</f>
        <v>1</v>
      </c>
      <c r="AE13" s="554">
        <f t="shared" ref="AE13:AE33" si="3">SUM(AB13,AC13)</f>
        <v>8</v>
      </c>
      <c r="AF13" s="12" t="s">
        <v>491</v>
      </c>
      <c r="AG13" s="13" t="s">
        <v>538</v>
      </c>
    </row>
    <row r="14" spans="1:33" x14ac:dyDescent="0.2">
      <c r="A14" s="84" t="s">
        <v>100</v>
      </c>
      <c r="B14" s="76" t="s">
        <v>148</v>
      </c>
      <c r="C14" s="89" t="s">
        <v>163</v>
      </c>
      <c r="D14" s="102"/>
      <c r="E14" s="550"/>
      <c r="F14" s="558"/>
      <c r="G14" s="157"/>
      <c r="H14" s="102"/>
      <c r="I14" s="550"/>
      <c r="J14" s="558"/>
      <c r="K14" s="652"/>
      <c r="L14" s="550"/>
      <c r="M14" s="550">
        <v>8</v>
      </c>
      <c r="N14" s="558">
        <v>1</v>
      </c>
      <c r="O14" s="157" t="s">
        <v>239</v>
      </c>
      <c r="P14" s="102"/>
      <c r="Q14" s="550"/>
      <c r="R14" s="558"/>
      <c r="S14" s="157"/>
      <c r="T14" s="102"/>
      <c r="U14" s="550"/>
      <c r="V14" s="653"/>
      <c r="W14" s="101"/>
      <c r="X14" s="102"/>
      <c r="Y14" s="550"/>
      <c r="Z14" s="558"/>
      <c r="AA14" s="157"/>
      <c r="AB14" s="102">
        <f t="shared" si="0"/>
        <v>0</v>
      </c>
      <c r="AC14" s="550">
        <f t="shared" si="1"/>
        <v>8</v>
      </c>
      <c r="AD14" s="102">
        <f t="shared" si="2"/>
        <v>1</v>
      </c>
      <c r="AE14" s="554">
        <f t="shared" si="3"/>
        <v>8</v>
      </c>
      <c r="AF14" s="12" t="s">
        <v>491</v>
      </c>
      <c r="AG14" s="13" t="s">
        <v>538</v>
      </c>
    </row>
    <row r="15" spans="1:33" x14ac:dyDescent="0.2">
      <c r="A15" s="84" t="s">
        <v>102</v>
      </c>
      <c r="B15" s="76" t="s">
        <v>148</v>
      </c>
      <c r="C15" s="89" t="s">
        <v>164</v>
      </c>
      <c r="D15" s="102"/>
      <c r="E15" s="550"/>
      <c r="F15" s="558"/>
      <c r="G15" s="157"/>
      <c r="H15" s="102"/>
      <c r="I15" s="550"/>
      <c r="J15" s="558"/>
      <c r="K15" s="652"/>
      <c r="L15" s="550"/>
      <c r="M15" s="550"/>
      <c r="N15" s="558"/>
      <c r="O15" s="157"/>
      <c r="P15" s="102"/>
      <c r="Q15" s="550">
        <v>8</v>
      </c>
      <c r="R15" s="558">
        <v>1</v>
      </c>
      <c r="S15" s="157" t="s">
        <v>239</v>
      </c>
      <c r="T15" s="102"/>
      <c r="U15" s="550"/>
      <c r="V15" s="653"/>
      <c r="W15" s="101"/>
      <c r="X15" s="102"/>
      <c r="Y15" s="550"/>
      <c r="Z15" s="558"/>
      <c r="AA15" s="157"/>
      <c r="AB15" s="102">
        <f t="shared" si="0"/>
        <v>0</v>
      </c>
      <c r="AC15" s="550">
        <f t="shared" si="1"/>
        <v>8</v>
      </c>
      <c r="AD15" s="102">
        <f t="shared" si="2"/>
        <v>1</v>
      </c>
      <c r="AE15" s="554">
        <f t="shared" si="3"/>
        <v>8</v>
      </c>
      <c r="AF15" s="12" t="s">
        <v>491</v>
      </c>
      <c r="AG15" s="13" t="s">
        <v>538</v>
      </c>
    </row>
    <row r="16" spans="1:33" x14ac:dyDescent="0.2">
      <c r="A16" s="84" t="s">
        <v>104</v>
      </c>
      <c r="B16" s="76" t="s">
        <v>148</v>
      </c>
      <c r="C16" s="89" t="s">
        <v>105</v>
      </c>
      <c r="D16" s="102"/>
      <c r="E16" s="550"/>
      <c r="F16" s="558"/>
      <c r="G16" s="157"/>
      <c r="H16" s="102"/>
      <c r="I16" s="550"/>
      <c r="J16" s="558"/>
      <c r="K16" s="652"/>
      <c r="L16" s="550"/>
      <c r="M16" s="550"/>
      <c r="N16" s="558"/>
      <c r="O16" s="157"/>
      <c r="P16" s="102"/>
      <c r="Q16" s="550"/>
      <c r="R16" s="558"/>
      <c r="S16" s="157"/>
      <c r="T16" s="102"/>
      <c r="U16" s="550">
        <v>8</v>
      </c>
      <c r="V16" s="653">
        <v>1</v>
      </c>
      <c r="W16" s="101" t="s">
        <v>239</v>
      </c>
      <c r="X16" s="102"/>
      <c r="Y16" s="550"/>
      <c r="Z16" s="558"/>
      <c r="AA16" s="157"/>
      <c r="AB16" s="102">
        <f t="shared" si="0"/>
        <v>0</v>
      </c>
      <c r="AC16" s="550">
        <f t="shared" si="1"/>
        <v>8</v>
      </c>
      <c r="AD16" s="102">
        <f t="shared" si="2"/>
        <v>1</v>
      </c>
      <c r="AE16" s="554">
        <f t="shared" si="3"/>
        <v>8</v>
      </c>
      <c r="AF16" s="12" t="s">
        <v>491</v>
      </c>
      <c r="AG16" s="13" t="s">
        <v>538</v>
      </c>
    </row>
    <row r="17" spans="1:33" x14ac:dyDescent="0.2">
      <c r="A17" s="84" t="s">
        <v>106</v>
      </c>
      <c r="B17" s="76" t="s">
        <v>148</v>
      </c>
      <c r="C17" s="89" t="s">
        <v>107</v>
      </c>
      <c r="D17" s="102"/>
      <c r="E17" s="550"/>
      <c r="F17" s="558"/>
      <c r="G17" s="157"/>
      <c r="H17" s="102"/>
      <c r="I17" s="550"/>
      <c r="J17" s="558"/>
      <c r="K17" s="652"/>
      <c r="L17" s="550"/>
      <c r="M17" s="550"/>
      <c r="N17" s="558"/>
      <c r="O17" s="157"/>
      <c r="P17" s="102"/>
      <c r="Q17" s="550"/>
      <c r="R17" s="558"/>
      <c r="S17" s="157"/>
      <c r="T17" s="102"/>
      <c r="U17" s="550"/>
      <c r="V17" s="653"/>
      <c r="W17" s="101"/>
      <c r="X17" s="102"/>
      <c r="Y17" s="550">
        <v>4</v>
      </c>
      <c r="Z17" s="558">
        <v>1</v>
      </c>
      <c r="AA17" s="157" t="s">
        <v>239</v>
      </c>
      <c r="AB17" s="102">
        <f t="shared" si="0"/>
        <v>0</v>
      </c>
      <c r="AC17" s="550">
        <f t="shared" si="1"/>
        <v>4</v>
      </c>
      <c r="AD17" s="102">
        <f t="shared" si="2"/>
        <v>1</v>
      </c>
      <c r="AE17" s="554">
        <f t="shared" si="3"/>
        <v>4</v>
      </c>
      <c r="AF17" s="12" t="s">
        <v>491</v>
      </c>
      <c r="AG17" s="13" t="s">
        <v>538</v>
      </c>
    </row>
    <row r="18" spans="1:33" x14ac:dyDescent="0.2">
      <c r="A18" s="654" t="s">
        <v>564</v>
      </c>
      <c r="B18" s="655" t="s">
        <v>148</v>
      </c>
      <c r="C18" s="656" t="s">
        <v>565</v>
      </c>
      <c r="D18" s="102"/>
      <c r="E18" s="550"/>
      <c r="F18" s="558"/>
      <c r="G18" s="157"/>
      <c r="H18" s="102"/>
      <c r="I18" s="550"/>
      <c r="J18" s="558"/>
      <c r="K18" s="652"/>
      <c r="L18" s="550"/>
      <c r="M18" s="550"/>
      <c r="N18" s="558"/>
      <c r="O18" s="157"/>
      <c r="P18" s="102">
        <v>16</v>
      </c>
      <c r="Q18" s="550"/>
      <c r="R18" s="558">
        <v>2</v>
      </c>
      <c r="S18" s="157" t="s">
        <v>778</v>
      </c>
      <c r="T18" s="102"/>
      <c r="U18" s="550"/>
      <c r="V18" s="558"/>
      <c r="W18" s="157"/>
      <c r="X18" s="102"/>
      <c r="Y18" s="550"/>
      <c r="Z18" s="558"/>
      <c r="AA18" s="157"/>
      <c r="AB18" s="102">
        <f t="shared" si="0"/>
        <v>16</v>
      </c>
      <c r="AC18" s="550">
        <f t="shared" si="1"/>
        <v>0</v>
      </c>
      <c r="AD18" s="102">
        <f t="shared" si="2"/>
        <v>2</v>
      </c>
      <c r="AE18" s="554">
        <f t="shared" si="3"/>
        <v>16</v>
      </c>
      <c r="AF18" s="13" t="s">
        <v>493</v>
      </c>
      <c r="AG18" s="13" t="s">
        <v>539</v>
      </c>
    </row>
    <row r="19" spans="1:33" x14ac:dyDescent="0.2">
      <c r="A19" s="654" t="s">
        <v>566</v>
      </c>
      <c r="B19" s="655" t="s">
        <v>148</v>
      </c>
      <c r="C19" s="656" t="s">
        <v>567</v>
      </c>
      <c r="D19" s="102"/>
      <c r="E19" s="550"/>
      <c r="F19" s="558"/>
      <c r="G19" s="157"/>
      <c r="H19" s="102"/>
      <c r="I19" s="550"/>
      <c r="J19" s="558"/>
      <c r="K19" s="652"/>
      <c r="L19" s="550"/>
      <c r="M19" s="550"/>
      <c r="N19" s="558"/>
      <c r="O19" s="157"/>
      <c r="P19" s="102"/>
      <c r="Q19" s="550"/>
      <c r="R19" s="558"/>
      <c r="S19" s="157"/>
      <c r="T19" s="102">
        <v>24</v>
      </c>
      <c r="U19" s="550"/>
      <c r="V19" s="558">
        <v>5</v>
      </c>
      <c r="W19" s="157" t="s">
        <v>778</v>
      </c>
      <c r="X19" s="102"/>
      <c r="Y19" s="550"/>
      <c r="Z19" s="558"/>
      <c r="AA19" s="157"/>
      <c r="AB19" s="102">
        <f t="shared" si="0"/>
        <v>24</v>
      </c>
      <c r="AC19" s="550">
        <f t="shared" si="1"/>
        <v>0</v>
      </c>
      <c r="AD19" s="102">
        <f t="shared" si="2"/>
        <v>5</v>
      </c>
      <c r="AE19" s="554">
        <f t="shared" si="3"/>
        <v>24</v>
      </c>
      <c r="AF19" s="13" t="s">
        <v>493</v>
      </c>
      <c r="AG19" s="13" t="s">
        <v>539</v>
      </c>
    </row>
    <row r="20" spans="1:33" x14ac:dyDescent="0.2">
      <c r="A20" s="654" t="s">
        <v>568</v>
      </c>
      <c r="B20" s="655" t="s">
        <v>148</v>
      </c>
      <c r="C20" s="656" t="s">
        <v>569</v>
      </c>
      <c r="D20" s="102"/>
      <c r="E20" s="550"/>
      <c r="F20" s="558"/>
      <c r="G20" s="157"/>
      <c r="H20" s="102"/>
      <c r="I20" s="550"/>
      <c r="J20" s="558"/>
      <c r="K20" s="652"/>
      <c r="L20" s="550"/>
      <c r="M20" s="550"/>
      <c r="N20" s="558"/>
      <c r="O20" s="157"/>
      <c r="P20" s="102"/>
      <c r="Q20" s="550"/>
      <c r="R20" s="558"/>
      <c r="S20" s="157"/>
      <c r="T20" s="102"/>
      <c r="U20" s="550"/>
      <c r="V20" s="558"/>
      <c r="W20" s="157"/>
      <c r="X20" s="102">
        <v>8</v>
      </c>
      <c r="Y20" s="550"/>
      <c r="Z20" s="657">
        <v>2</v>
      </c>
      <c r="AA20" s="157" t="s">
        <v>779</v>
      </c>
      <c r="AB20" s="102">
        <f t="shared" si="0"/>
        <v>8</v>
      </c>
      <c r="AC20" s="550">
        <f t="shared" si="1"/>
        <v>0</v>
      </c>
      <c r="AD20" s="102">
        <f t="shared" si="2"/>
        <v>2</v>
      </c>
      <c r="AE20" s="554">
        <f t="shared" si="3"/>
        <v>8</v>
      </c>
      <c r="AF20" s="13" t="s">
        <v>493</v>
      </c>
      <c r="AG20" s="13" t="s">
        <v>539</v>
      </c>
    </row>
    <row r="21" spans="1:33" x14ac:dyDescent="0.2">
      <c r="A21" s="521" t="s">
        <v>167</v>
      </c>
      <c r="B21" s="76" t="s">
        <v>148</v>
      </c>
      <c r="C21" s="523" t="s">
        <v>168</v>
      </c>
      <c r="D21" s="102"/>
      <c r="E21" s="550"/>
      <c r="F21" s="558"/>
      <c r="G21" s="157"/>
      <c r="H21" s="102"/>
      <c r="I21" s="550"/>
      <c r="J21" s="558"/>
      <c r="K21" s="652"/>
      <c r="L21" s="550"/>
      <c r="M21" s="550"/>
      <c r="N21" s="558"/>
      <c r="O21" s="157"/>
      <c r="P21" s="102"/>
      <c r="Q21" s="550"/>
      <c r="R21" s="558"/>
      <c r="S21" s="157"/>
      <c r="T21" s="102"/>
      <c r="U21" s="550"/>
      <c r="V21" s="558"/>
      <c r="W21" s="157"/>
      <c r="X21" s="102"/>
      <c r="Y21" s="550">
        <v>4</v>
      </c>
      <c r="Z21" s="558">
        <v>1</v>
      </c>
      <c r="AA21" s="157" t="s">
        <v>377</v>
      </c>
      <c r="AB21" s="102">
        <f t="shared" si="0"/>
        <v>0</v>
      </c>
      <c r="AC21" s="550">
        <f t="shared" si="1"/>
        <v>4</v>
      </c>
      <c r="AD21" s="102">
        <f t="shared" si="2"/>
        <v>1</v>
      </c>
      <c r="AE21" s="554">
        <f t="shared" si="3"/>
        <v>4</v>
      </c>
      <c r="AF21" s="13" t="s">
        <v>493</v>
      </c>
      <c r="AG21" s="13" t="s">
        <v>541</v>
      </c>
    </row>
    <row r="22" spans="1:33" x14ac:dyDescent="0.2">
      <c r="A22" s="521" t="s">
        <v>169</v>
      </c>
      <c r="B22" s="76" t="s">
        <v>148</v>
      </c>
      <c r="C22" s="523" t="s">
        <v>170</v>
      </c>
      <c r="D22" s="102" t="s">
        <v>274</v>
      </c>
      <c r="E22" s="550" t="s">
        <v>274</v>
      </c>
      <c r="F22" s="558"/>
      <c r="G22" s="157"/>
      <c r="H22" s="102" t="s">
        <v>274</v>
      </c>
      <c r="I22" s="550" t="s">
        <v>274</v>
      </c>
      <c r="J22" s="558"/>
      <c r="K22" s="652"/>
      <c r="L22" s="550" t="s">
        <v>274</v>
      </c>
      <c r="M22" s="550" t="s">
        <v>274</v>
      </c>
      <c r="N22" s="558"/>
      <c r="O22" s="157"/>
      <c r="P22" s="102" t="s">
        <v>274</v>
      </c>
      <c r="Q22" s="550" t="s">
        <v>274</v>
      </c>
      <c r="R22" s="558"/>
      <c r="S22" s="157"/>
      <c r="T22" s="102"/>
      <c r="U22" s="550" t="s">
        <v>274</v>
      </c>
      <c r="V22" s="558"/>
      <c r="W22" s="157"/>
      <c r="X22" s="102" t="s">
        <v>274</v>
      </c>
      <c r="Y22" s="550">
        <v>4</v>
      </c>
      <c r="Z22" s="558">
        <v>1</v>
      </c>
      <c r="AA22" s="157" t="s">
        <v>239</v>
      </c>
      <c r="AB22" s="102">
        <f t="shared" si="0"/>
        <v>0</v>
      </c>
      <c r="AC22" s="550">
        <f t="shared" si="1"/>
        <v>4</v>
      </c>
      <c r="AD22" s="102">
        <f t="shared" si="2"/>
        <v>1</v>
      </c>
      <c r="AE22" s="554">
        <f t="shared" si="3"/>
        <v>4</v>
      </c>
      <c r="AF22" s="13" t="s">
        <v>493</v>
      </c>
      <c r="AG22" s="13" t="s">
        <v>494</v>
      </c>
    </row>
    <row r="23" spans="1:33" x14ac:dyDescent="0.2">
      <c r="A23" s="521" t="s">
        <v>171</v>
      </c>
      <c r="B23" s="76" t="s">
        <v>148</v>
      </c>
      <c r="C23" s="523" t="s">
        <v>172</v>
      </c>
      <c r="D23" s="102" t="s">
        <v>274</v>
      </c>
      <c r="E23" s="550" t="s">
        <v>274</v>
      </c>
      <c r="F23" s="558"/>
      <c r="G23" s="157"/>
      <c r="H23" s="102">
        <v>4</v>
      </c>
      <c r="I23" s="550">
        <v>4</v>
      </c>
      <c r="J23" s="558">
        <v>1</v>
      </c>
      <c r="K23" s="652" t="s">
        <v>238</v>
      </c>
      <c r="L23" s="550" t="s">
        <v>274</v>
      </c>
      <c r="M23" s="550" t="s">
        <v>274</v>
      </c>
      <c r="N23" s="558"/>
      <c r="O23" s="157"/>
      <c r="P23" s="102" t="s">
        <v>274</v>
      </c>
      <c r="Q23" s="550" t="s">
        <v>274</v>
      </c>
      <c r="R23" s="558"/>
      <c r="S23" s="157"/>
      <c r="T23" s="102" t="s">
        <v>274</v>
      </c>
      <c r="U23" s="550" t="s">
        <v>274</v>
      </c>
      <c r="V23" s="558"/>
      <c r="W23" s="157"/>
      <c r="X23" s="102" t="s">
        <v>274</v>
      </c>
      <c r="Y23" s="550" t="s">
        <v>274</v>
      </c>
      <c r="Z23" s="558"/>
      <c r="AA23" s="157"/>
      <c r="AB23" s="102">
        <f t="shared" si="0"/>
        <v>4</v>
      </c>
      <c r="AC23" s="550">
        <f t="shared" si="1"/>
        <v>4</v>
      </c>
      <c r="AD23" s="102">
        <f t="shared" si="2"/>
        <v>1</v>
      </c>
      <c r="AE23" s="554">
        <f t="shared" si="3"/>
        <v>8</v>
      </c>
      <c r="AF23" s="13" t="s">
        <v>466</v>
      </c>
      <c r="AG23" s="13" t="s">
        <v>542</v>
      </c>
    </row>
    <row r="24" spans="1:33" x14ac:dyDescent="0.2">
      <c r="A24" s="87" t="s">
        <v>583</v>
      </c>
      <c r="B24" s="658" t="s">
        <v>1</v>
      </c>
      <c r="C24" s="659" t="s">
        <v>561</v>
      </c>
      <c r="D24" s="660"/>
      <c r="E24" s="661"/>
      <c r="F24" s="662"/>
      <c r="G24" s="663"/>
      <c r="H24" s="660"/>
      <c r="I24" s="661"/>
      <c r="J24" s="662"/>
      <c r="K24" s="664"/>
      <c r="L24" s="661"/>
      <c r="M24" s="661"/>
      <c r="N24" s="662"/>
      <c r="O24" s="663"/>
      <c r="P24" s="660">
        <v>4</v>
      </c>
      <c r="Q24" s="661"/>
      <c r="R24" s="662">
        <v>1</v>
      </c>
      <c r="S24" s="663" t="s">
        <v>1</v>
      </c>
      <c r="T24" s="660"/>
      <c r="U24" s="661"/>
      <c r="V24" s="662"/>
      <c r="W24" s="663"/>
      <c r="X24" s="660"/>
      <c r="Y24" s="661"/>
      <c r="Z24" s="662"/>
      <c r="AA24" s="663"/>
      <c r="AB24" s="660">
        <v>4</v>
      </c>
      <c r="AC24" s="661">
        <v>0</v>
      </c>
      <c r="AD24" s="660">
        <v>1</v>
      </c>
      <c r="AE24" s="665">
        <v>4</v>
      </c>
      <c r="AF24" s="532" t="s">
        <v>794</v>
      </c>
      <c r="AG24" s="378" t="s">
        <v>563</v>
      </c>
    </row>
    <row r="25" spans="1:33" x14ac:dyDescent="0.2">
      <c r="A25" s="654" t="s">
        <v>570</v>
      </c>
      <c r="B25" s="655" t="s">
        <v>148</v>
      </c>
      <c r="C25" s="666" t="s">
        <v>624</v>
      </c>
      <c r="D25" s="102" t="s">
        <v>274</v>
      </c>
      <c r="E25" s="550" t="s">
        <v>274</v>
      </c>
      <c r="F25" s="558"/>
      <c r="G25" s="157"/>
      <c r="H25" s="102">
        <v>4</v>
      </c>
      <c r="I25" s="550">
        <v>4</v>
      </c>
      <c r="J25" s="558">
        <v>1</v>
      </c>
      <c r="K25" s="652" t="s">
        <v>778</v>
      </c>
      <c r="L25" s="550" t="s">
        <v>274</v>
      </c>
      <c r="M25" s="550" t="s">
        <v>274</v>
      </c>
      <c r="N25" s="558"/>
      <c r="O25" s="157"/>
      <c r="P25" s="102" t="s">
        <v>274</v>
      </c>
      <c r="Q25" s="550" t="s">
        <v>274</v>
      </c>
      <c r="R25" s="558"/>
      <c r="S25" s="157"/>
      <c r="T25" s="102" t="s">
        <v>274</v>
      </c>
      <c r="U25" s="550" t="s">
        <v>274</v>
      </c>
      <c r="V25" s="558"/>
      <c r="W25" s="157"/>
      <c r="X25" s="102" t="s">
        <v>274</v>
      </c>
      <c r="Y25" s="550" t="s">
        <v>274</v>
      </c>
      <c r="Z25" s="558"/>
      <c r="AA25" s="175"/>
      <c r="AB25" s="102">
        <f t="shared" si="0"/>
        <v>4</v>
      </c>
      <c r="AC25" s="550">
        <f t="shared" si="1"/>
        <v>4</v>
      </c>
      <c r="AD25" s="102">
        <f t="shared" si="2"/>
        <v>1</v>
      </c>
      <c r="AE25" s="554">
        <f t="shared" si="3"/>
        <v>8</v>
      </c>
      <c r="AF25" s="13" t="s">
        <v>493</v>
      </c>
      <c r="AG25" s="13" t="s">
        <v>540</v>
      </c>
    </row>
    <row r="26" spans="1:33" x14ac:dyDescent="0.2">
      <c r="A26" s="667" t="s">
        <v>571</v>
      </c>
      <c r="B26" s="76" t="s">
        <v>148</v>
      </c>
      <c r="C26" s="85" t="s">
        <v>378</v>
      </c>
      <c r="D26" s="102" t="s">
        <v>274</v>
      </c>
      <c r="E26" s="550" t="s">
        <v>274</v>
      </c>
      <c r="F26" s="558"/>
      <c r="G26" s="157"/>
      <c r="H26" s="102">
        <v>4</v>
      </c>
      <c r="I26" s="550">
        <v>4</v>
      </c>
      <c r="J26" s="558">
        <v>1</v>
      </c>
      <c r="K26" s="652" t="s">
        <v>778</v>
      </c>
      <c r="L26" s="550" t="s">
        <v>274</v>
      </c>
      <c r="M26" s="550" t="s">
        <v>274</v>
      </c>
      <c r="N26" s="558"/>
      <c r="O26" s="157"/>
      <c r="P26" s="102" t="s">
        <v>274</v>
      </c>
      <c r="Q26" s="550" t="s">
        <v>274</v>
      </c>
      <c r="R26" s="558"/>
      <c r="S26" s="175"/>
      <c r="T26" s="102" t="s">
        <v>274</v>
      </c>
      <c r="U26" s="550" t="s">
        <v>274</v>
      </c>
      <c r="V26" s="558"/>
      <c r="W26" s="157"/>
      <c r="X26" s="102" t="s">
        <v>274</v>
      </c>
      <c r="Y26" s="550" t="s">
        <v>274</v>
      </c>
      <c r="Z26" s="558"/>
      <c r="AA26" s="175"/>
      <c r="AB26" s="102">
        <f t="shared" si="0"/>
        <v>4</v>
      </c>
      <c r="AC26" s="550">
        <f t="shared" si="1"/>
        <v>4</v>
      </c>
      <c r="AD26" s="102">
        <f t="shared" si="2"/>
        <v>1</v>
      </c>
      <c r="AE26" s="554">
        <f t="shared" si="3"/>
        <v>8</v>
      </c>
      <c r="AF26" s="378" t="s">
        <v>493</v>
      </c>
      <c r="AG26" s="378" t="s">
        <v>544</v>
      </c>
    </row>
    <row r="27" spans="1:33" x14ac:dyDescent="0.2">
      <c r="A27" s="668" t="s">
        <v>572</v>
      </c>
      <c r="B27" s="669" t="s">
        <v>148</v>
      </c>
      <c r="C27" s="670" t="s">
        <v>625</v>
      </c>
      <c r="D27" s="102" t="s">
        <v>274</v>
      </c>
      <c r="E27" s="550" t="s">
        <v>274</v>
      </c>
      <c r="F27" s="558"/>
      <c r="G27" s="157"/>
      <c r="H27" s="102" t="s">
        <v>274</v>
      </c>
      <c r="I27" s="550" t="s">
        <v>274</v>
      </c>
      <c r="J27" s="558"/>
      <c r="K27" s="652"/>
      <c r="L27" s="550">
        <v>4</v>
      </c>
      <c r="M27" s="550">
        <v>4</v>
      </c>
      <c r="N27" s="558">
        <v>1</v>
      </c>
      <c r="O27" s="157" t="s">
        <v>778</v>
      </c>
      <c r="P27" s="102" t="s">
        <v>274</v>
      </c>
      <c r="Q27" s="550" t="s">
        <v>274</v>
      </c>
      <c r="R27" s="558"/>
      <c r="S27" s="175"/>
      <c r="T27" s="102"/>
      <c r="U27" s="550"/>
      <c r="V27" s="558"/>
      <c r="W27" s="157"/>
      <c r="X27" s="102"/>
      <c r="Y27" s="550"/>
      <c r="Z27" s="558"/>
      <c r="AA27" s="175"/>
      <c r="AB27" s="102">
        <f t="shared" si="0"/>
        <v>4</v>
      </c>
      <c r="AC27" s="550">
        <f t="shared" si="1"/>
        <v>4</v>
      </c>
      <c r="AD27" s="102">
        <f t="shared" si="2"/>
        <v>1</v>
      </c>
      <c r="AE27" s="554">
        <f t="shared" si="3"/>
        <v>8</v>
      </c>
      <c r="AF27" s="378" t="s">
        <v>493</v>
      </c>
      <c r="AG27" s="378" t="s">
        <v>544</v>
      </c>
    </row>
    <row r="28" spans="1:33" x14ac:dyDescent="0.2">
      <c r="A28" s="668" t="s">
        <v>573</v>
      </c>
      <c r="B28" s="669" t="s">
        <v>148</v>
      </c>
      <c r="C28" s="670" t="s">
        <v>626</v>
      </c>
      <c r="D28" s="102" t="s">
        <v>274</v>
      </c>
      <c r="E28" s="550" t="s">
        <v>274</v>
      </c>
      <c r="F28" s="558"/>
      <c r="G28" s="157"/>
      <c r="H28" s="102" t="s">
        <v>274</v>
      </c>
      <c r="I28" s="550" t="s">
        <v>274</v>
      </c>
      <c r="J28" s="558"/>
      <c r="K28" s="652"/>
      <c r="L28" s="550" t="s">
        <v>274</v>
      </c>
      <c r="M28" s="550" t="s">
        <v>274</v>
      </c>
      <c r="N28" s="558"/>
      <c r="O28" s="157"/>
      <c r="P28" s="102">
        <v>4</v>
      </c>
      <c r="Q28" s="550">
        <v>4</v>
      </c>
      <c r="R28" s="558">
        <v>1</v>
      </c>
      <c r="S28" s="175" t="s">
        <v>778</v>
      </c>
      <c r="T28" s="102"/>
      <c r="U28" s="550"/>
      <c r="V28" s="558"/>
      <c r="W28" s="157"/>
      <c r="X28" s="102"/>
      <c r="Y28" s="550"/>
      <c r="Z28" s="558"/>
      <c r="AA28" s="175"/>
      <c r="AB28" s="102">
        <f t="shared" si="0"/>
        <v>4</v>
      </c>
      <c r="AC28" s="550">
        <f t="shared" si="1"/>
        <v>4</v>
      </c>
      <c r="AD28" s="102">
        <f t="shared" si="2"/>
        <v>1</v>
      </c>
      <c r="AE28" s="554">
        <f t="shared" si="3"/>
        <v>8</v>
      </c>
      <c r="AF28" s="378" t="s">
        <v>493</v>
      </c>
      <c r="AG28" s="378" t="s">
        <v>544</v>
      </c>
    </row>
    <row r="29" spans="1:33" x14ac:dyDescent="0.2">
      <c r="A29" s="668" t="s">
        <v>574</v>
      </c>
      <c r="B29" s="669" t="s">
        <v>148</v>
      </c>
      <c r="C29" s="670" t="s">
        <v>627</v>
      </c>
      <c r="D29" s="660"/>
      <c r="E29" s="661"/>
      <c r="F29" s="662"/>
      <c r="G29" s="663"/>
      <c r="H29" s="660"/>
      <c r="I29" s="661"/>
      <c r="J29" s="662"/>
      <c r="K29" s="664"/>
      <c r="L29" s="661"/>
      <c r="M29" s="661"/>
      <c r="N29" s="662"/>
      <c r="O29" s="663"/>
      <c r="P29" s="660"/>
      <c r="Q29" s="661"/>
      <c r="R29" s="662"/>
      <c r="S29" s="671"/>
      <c r="T29" s="660"/>
      <c r="U29" s="661"/>
      <c r="V29" s="662"/>
      <c r="W29" s="663"/>
      <c r="X29" s="660">
        <v>4</v>
      </c>
      <c r="Y29" s="661">
        <v>4</v>
      </c>
      <c r="Z29" s="662">
        <v>1</v>
      </c>
      <c r="AA29" s="672" t="s">
        <v>778</v>
      </c>
      <c r="AB29" s="660">
        <v>4</v>
      </c>
      <c r="AC29" s="661">
        <v>4</v>
      </c>
      <c r="AD29" s="660">
        <v>1</v>
      </c>
      <c r="AE29" s="665">
        <v>8</v>
      </c>
      <c r="AF29" s="378" t="s">
        <v>493</v>
      </c>
      <c r="AG29" s="378" t="s">
        <v>544</v>
      </c>
    </row>
    <row r="30" spans="1:33" x14ac:dyDescent="0.2">
      <c r="A30" s="667" t="s">
        <v>575</v>
      </c>
      <c r="B30" s="669" t="s">
        <v>148</v>
      </c>
      <c r="C30" s="670" t="s">
        <v>628</v>
      </c>
      <c r="D30" s="102" t="s">
        <v>274</v>
      </c>
      <c r="E30" s="550" t="s">
        <v>274</v>
      </c>
      <c r="F30" s="558"/>
      <c r="G30" s="157"/>
      <c r="H30" s="102">
        <v>4</v>
      </c>
      <c r="I30" s="550" t="s">
        <v>274</v>
      </c>
      <c r="J30" s="558">
        <v>1</v>
      </c>
      <c r="K30" s="652" t="s">
        <v>778</v>
      </c>
      <c r="L30" s="550"/>
      <c r="M30" s="550" t="s">
        <v>274</v>
      </c>
      <c r="N30" s="558"/>
      <c r="O30" s="157"/>
      <c r="P30" s="102" t="s">
        <v>274</v>
      </c>
      <c r="Q30" s="550" t="s">
        <v>274</v>
      </c>
      <c r="R30" s="558"/>
      <c r="S30" s="157"/>
      <c r="T30" s="102" t="s">
        <v>274</v>
      </c>
      <c r="U30" s="550" t="s">
        <v>274</v>
      </c>
      <c r="V30" s="558"/>
      <c r="W30" s="157"/>
      <c r="X30" s="102" t="s">
        <v>274</v>
      </c>
      <c r="Y30" s="550" t="s">
        <v>274</v>
      </c>
      <c r="Z30" s="558"/>
      <c r="AA30" s="175"/>
      <c r="AB30" s="102">
        <f t="shared" si="0"/>
        <v>4</v>
      </c>
      <c r="AC30" s="550">
        <f t="shared" si="1"/>
        <v>0</v>
      </c>
      <c r="AD30" s="102">
        <f t="shared" si="2"/>
        <v>1</v>
      </c>
      <c r="AE30" s="554">
        <f t="shared" si="3"/>
        <v>4</v>
      </c>
      <c r="AF30" s="378" t="s">
        <v>493</v>
      </c>
      <c r="AG30" s="378" t="s">
        <v>544</v>
      </c>
    </row>
    <row r="31" spans="1:33" x14ac:dyDescent="0.2">
      <c r="A31" s="667" t="s">
        <v>576</v>
      </c>
      <c r="B31" s="669" t="s">
        <v>148</v>
      </c>
      <c r="C31" s="670" t="s">
        <v>629</v>
      </c>
      <c r="D31" s="102" t="s">
        <v>274</v>
      </c>
      <c r="E31" s="550" t="s">
        <v>274</v>
      </c>
      <c r="F31" s="558"/>
      <c r="G31" s="157"/>
      <c r="H31" s="102" t="s">
        <v>274</v>
      </c>
      <c r="I31" s="550" t="s">
        <v>274</v>
      </c>
      <c r="J31" s="558"/>
      <c r="K31" s="652"/>
      <c r="L31" s="550">
        <v>4</v>
      </c>
      <c r="M31" s="550">
        <v>4</v>
      </c>
      <c r="N31" s="558">
        <v>1</v>
      </c>
      <c r="O31" s="157" t="s">
        <v>778</v>
      </c>
      <c r="P31" s="102"/>
      <c r="Q31" s="550"/>
      <c r="R31" s="558"/>
      <c r="S31" s="157"/>
      <c r="T31" s="102" t="s">
        <v>274</v>
      </c>
      <c r="U31" s="550" t="s">
        <v>274</v>
      </c>
      <c r="V31" s="558"/>
      <c r="W31" s="157"/>
      <c r="X31" s="102" t="s">
        <v>274</v>
      </c>
      <c r="Y31" s="550" t="s">
        <v>274</v>
      </c>
      <c r="Z31" s="558"/>
      <c r="AA31" s="175"/>
      <c r="AB31" s="102">
        <f t="shared" si="0"/>
        <v>4</v>
      </c>
      <c r="AC31" s="550">
        <f t="shared" si="1"/>
        <v>4</v>
      </c>
      <c r="AD31" s="102">
        <f t="shared" si="2"/>
        <v>1</v>
      </c>
      <c r="AE31" s="554">
        <f t="shared" si="3"/>
        <v>8</v>
      </c>
      <c r="AF31" s="378" t="s">
        <v>493</v>
      </c>
      <c r="AG31" s="378" t="s">
        <v>544</v>
      </c>
    </row>
    <row r="32" spans="1:33" x14ac:dyDescent="0.2">
      <c r="A32" s="667" t="s">
        <v>577</v>
      </c>
      <c r="B32" s="669" t="s">
        <v>148</v>
      </c>
      <c r="C32" s="670" t="s">
        <v>630</v>
      </c>
      <c r="D32" s="102" t="s">
        <v>274</v>
      </c>
      <c r="E32" s="550" t="s">
        <v>274</v>
      </c>
      <c r="F32" s="558"/>
      <c r="G32" s="157"/>
      <c r="H32" s="102" t="s">
        <v>274</v>
      </c>
      <c r="I32" s="550" t="s">
        <v>274</v>
      </c>
      <c r="J32" s="558"/>
      <c r="K32" s="652"/>
      <c r="L32" s="550" t="s">
        <v>274</v>
      </c>
      <c r="M32" s="550" t="s">
        <v>274</v>
      </c>
      <c r="N32" s="558"/>
      <c r="O32" s="157"/>
      <c r="P32" s="102">
        <v>4</v>
      </c>
      <c r="Q32" s="550">
        <v>4</v>
      </c>
      <c r="R32" s="558">
        <v>1</v>
      </c>
      <c r="S32" s="157" t="s">
        <v>778</v>
      </c>
      <c r="T32" s="102"/>
      <c r="U32" s="550"/>
      <c r="V32" s="558"/>
      <c r="W32" s="157"/>
      <c r="X32" s="102" t="s">
        <v>274</v>
      </c>
      <c r="Y32" s="550" t="s">
        <v>274</v>
      </c>
      <c r="Z32" s="558"/>
      <c r="AA32" s="175"/>
      <c r="AB32" s="102">
        <f t="shared" si="0"/>
        <v>4</v>
      </c>
      <c r="AC32" s="550">
        <f t="shared" si="1"/>
        <v>4</v>
      </c>
      <c r="AD32" s="102">
        <f t="shared" si="2"/>
        <v>1</v>
      </c>
      <c r="AE32" s="554">
        <f t="shared" si="3"/>
        <v>8</v>
      </c>
      <c r="AF32" s="378" t="s">
        <v>493</v>
      </c>
      <c r="AG32" s="378" t="s">
        <v>544</v>
      </c>
    </row>
    <row r="33" spans="1:33" x14ac:dyDescent="0.2">
      <c r="A33" s="668" t="s">
        <v>578</v>
      </c>
      <c r="B33" s="669" t="s">
        <v>148</v>
      </c>
      <c r="C33" s="670" t="s">
        <v>631</v>
      </c>
      <c r="D33" s="102" t="s">
        <v>274</v>
      </c>
      <c r="E33" s="550" t="s">
        <v>274</v>
      </c>
      <c r="F33" s="558"/>
      <c r="G33" s="157"/>
      <c r="H33" s="102" t="s">
        <v>274</v>
      </c>
      <c r="I33" s="550" t="s">
        <v>274</v>
      </c>
      <c r="J33" s="558"/>
      <c r="K33" s="652"/>
      <c r="L33" s="550" t="s">
        <v>274</v>
      </c>
      <c r="M33" s="550" t="s">
        <v>274</v>
      </c>
      <c r="N33" s="558"/>
      <c r="O33" s="157"/>
      <c r="P33" s="102" t="s">
        <v>274</v>
      </c>
      <c r="Q33" s="550" t="s">
        <v>274</v>
      </c>
      <c r="R33" s="558"/>
      <c r="S33" s="157"/>
      <c r="T33" s="102" t="s">
        <v>274</v>
      </c>
      <c r="U33" s="550" t="s">
        <v>274</v>
      </c>
      <c r="V33" s="558"/>
      <c r="W33" s="157"/>
      <c r="X33" s="102">
        <v>4</v>
      </c>
      <c r="Y33" s="550">
        <v>4</v>
      </c>
      <c r="Z33" s="558">
        <v>1</v>
      </c>
      <c r="AA33" s="175" t="s">
        <v>778</v>
      </c>
      <c r="AB33" s="102">
        <f t="shared" si="0"/>
        <v>4</v>
      </c>
      <c r="AC33" s="550">
        <f t="shared" si="1"/>
        <v>4</v>
      </c>
      <c r="AD33" s="102">
        <f t="shared" si="2"/>
        <v>1</v>
      </c>
      <c r="AE33" s="554">
        <f t="shared" si="3"/>
        <v>8</v>
      </c>
      <c r="AF33" s="378" t="s">
        <v>493</v>
      </c>
      <c r="AG33" s="378" t="s">
        <v>544</v>
      </c>
    </row>
    <row r="34" spans="1:33" ht="18.75" thickBot="1" x14ac:dyDescent="0.3">
      <c r="A34" s="362"/>
      <c r="B34" s="30"/>
      <c r="C34" s="673" t="s">
        <v>366</v>
      </c>
      <c r="D34" s="632">
        <f>SUM(D12:D33)</f>
        <v>22</v>
      </c>
      <c r="E34" s="633">
        <f>SUM(E12:E33)</f>
        <v>0</v>
      </c>
      <c r="F34" s="633">
        <f>SUM(F12:F33)</f>
        <v>4</v>
      </c>
      <c r="G34" s="634" t="s">
        <v>22</v>
      </c>
      <c r="H34" s="632">
        <f>SUM(H12:H33)</f>
        <v>16</v>
      </c>
      <c r="I34" s="633">
        <f>SUM(I12:I33)</f>
        <v>20</v>
      </c>
      <c r="J34" s="633">
        <f>SUM(J12:J33)</f>
        <v>5</v>
      </c>
      <c r="K34" s="634" t="s">
        <v>22</v>
      </c>
      <c r="L34" s="633">
        <f>SUM(L12:L33)</f>
        <v>8</v>
      </c>
      <c r="M34" s="633">
        <f>SUM(M12:M33)</f>
        <v>16</v>
      </c>
      <c r="N34" s="633">
        <f>SUM(N12:N33)</f>
        <v>3</v>
      </c>
      <c r="O34" s="634" t="s">
        <v>22</v>
      </c>
      <c r="P34" s="632">
        <f>SUM(P12:P33)</f>
        <v>28</v>
      </c>
      <c r="Q34" s="633">
        <f>SUM(Q12:Q33)</f>
        <v>16</v>
      </c>
      <c r="R34" s="633">
        <f>SUM(R12:R33)</f>
        <v>6</v>
      </c>
      <c r="S34" s="634" t="s">
        <v>22</v>
      </c>
      <c r="T34" s="632">
        <f>SUM(T12:T33)</f>
        <v>24</v>
      </c>
      <c r="U34" s="633">
        <f>SUM(U12:U33)</f>
        <v>8</v>
      </c>
      <c r="V34" s="633">
        <f>SUM(V12:V33)</f>
        <v>6</v>
      </c>
      <c r="W34" s="634" t="s">
        <v>22</v>
      </c>
      <c r="X34" s="632">
        <f>SUM(X12:X33)</f>
        <v>16</v>
      </c>
      <c r="Y34" s="633">
        <f>SUM(Y12:Y33)</f>
        <v>20</v>
      </c>
      <c r="Z34" s="633">
        <f>SUM(Z12:Z33)</f>
        <v>7</v>
      </c>
      <c r="AA34" s="634" t="s">
        <v>22</v>
      </c>
      <c r="AB34" s="632">
        <f t="shared" ref="AB34:AE34" si="4">SUM(AB12:AB33)</f>
        <v>114</v>
      </c>
      <c r="AC34" s="633">
        <f t="shared" si="4"/>
        <v>80</v>
      </c>
      <c r="AD34" s="633">
        <f t="shared" si="4"/>
        <v>31</v>
      </c>
      <c r="AE34" s="633">
        <f t="shared" si="4"/>
        <v>194</v>
      </c>
      <c r="AF34" s="364"/>
      <c r="AG34" s="364"/>
    </row>
    <row r="35" spans="1:33" ht="18.75" thickBot="1" x14ac:dyDescent="0.3">
      <c r="A35" s="365"/>
      <c r="B35" s="366"/>
      <c r="C35" s="514" t="s">
        <v>367</v>
      </c>
      <c r="D35" s="621">
        <f>D10+D34</f>
        <v>104</v>
      </c>
      <c r="E35" s="345">
        <f>E10+E34</f>
        <v>94</v>
      </c>
      <c r="F35" s="345">
        <f>F10+F34</f>
        <v>28</v>
      </c>
      <c r="G35" s="367" t="s">
        <v>22</v>
      </c>
      <c r="H35" s="621">
        <f>H10+H34</f>
        <v>72</v>
      </c>
      <c r="I35" s="345">
        <f>I10+I34</f>
        <v>56</v>
      </c>
      <c r="J35" s="345">
        <f>J10+J34</f>
        <v>28</v>
      </c>
      <c r="K35" s="367" t="s">
        <v>22</v>
      </c>
      <c r="L35" s="345">
        <f>L10+L34</f>
        <v>60</v>
      </c>
      <c r="M35" s="345">
        <f>M10+M34</f>
        <v>64</v>
      </c>
      <c r="N35" s="345">
        <f>N10+N34</f>
        <v>27</v>
      </c>
      <c r="O35" s="367" t="s">
        <v>22</v>
      </c>
      <c r="P35" s="621">
        <f>P10+P34</f>
        <v>68</v>
      </c>
      <c r="Q35" s="345">
        <f>Q10+Q34</f>
        <v>72</v>
      </c>
      <c r="R35" s="345">
        <f>R10+R34</f>
        <v>32</v>
      </c>
      <c r="S35" s="367" t="s">
        <v>22</v>
      </c>
      <c r="T35" s="621">
        <f>T10+T34</f>
        <v>76</v>
      </c>
      <c r="U35" s="345">
        <f>U10+U34</f>
        <v>48</v>
      </c>
      <c r="V35" s="345">
        <f>V10+V34</f>
        <v>32</v>
      </c>
      <c r="W35" s="367" t="s">
        <v>22</v>
      </c>
      <c r="X35" s="621">
        <f>X10+X34</f>
        <v>42</v>
      </c>
      <c r="Y35" s="345">
        <f>Y10+Y34</f>
        <v>100</v>
      </c>
      <c r="Z35" s="345">
        <f>Z10+Z34</f>
        <v>32</v>
      </c>
      <c r="AA35" s="367" t="s">
        <v>22</v>
      </c>
      <c r="AB35" s="621">
        <f t="shared" ref="AB35:AE35" si="5">AB10+AB34</f>
        <v>416</v>
      </c>
      <c r="AC35" s="368">
        <f t="shared" si="5"/>
        <v>396</v>
      </c>
      <c r="AD35" s="368">
        <f t="shared" si="5"/>
        <v>180</v>
      </c>
      <c r="AE35" s="368">
        <f t="shared" si="5"/>
        <v>812</v>
      </c>
      <c r="AF35" s="364"/>
      <c r="AG35" s="364"/>
    </row>
    <row r="36" spans="1:33" ht="18" x14ac:dyDescent="0.25">
      <c r="A36" s="370"/>
      <c r="B36" s="371"/>
      <c r="C36" s="544" t="s">
        <v>9</v>
      </c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14"/>
      <c r="AC36" s="814"/>
      <c r="AD36" s="814"/>
      <c r="AE36" s="814"/>
      <c r="AF36" s="373"/>
      <c r="AG36" s="373"/>
    </row>
    <row r="37" spans="1:33" x14ac:dyDescent="0.2">
      <c r="A37" s="521" t="s">
        <v>558</v>
      </c>
      <c r="B37" s="76" t="s">
        <v>150</v>
      </c>
      <c r="C37" s="523" t="s">
        <v>559</v>
      </c>
      <c r="D37" s="102" t="s">
        <v>274</v>
      </c>
      <c r="E37" s="550" t="s">
        <v>274</v>
      </c>
      <c r="F37" s="558"/>
      <c r="G37" s="674"/>
      <c r="H37" s="102" t="s">
        <v>274</v>
      </c>
      <c r="I37" s="550" t="s">
        <v>274</v>
      </c>
      <c r="J37" s="558"/>
      <c r="K37" s="652"/>
      <c r="L37" s="550" t="s">
        <v>274</v>
      </c>
      <c r="M37" s="550" t="s">
        <v>274</v>
      </c>
      <c r="N37" s="558"/>
      <c r="O37" s="652"/>
      <c r="P37" s="550"/>
      <c r="Q37" s="550"/>
      <c r="R37" s="558"/>
      <c r="S37" s="652"/>
      <c r="T37" s="550">
        <v>4</v>
      </c>
      <c r="U37" s="550">
        <v>4</v>
      </c>
      <c r="V37" s="558" t="s">
        <v>22</v>
      </c>
      <c r="W37" s="652" t="s">
        <v>177</v>
      </c>
      <c r="X37" s="550" t="s">
        <v>274</v>
      </c>
      <c r="Y37" s="550"/>
      <c r="Z37" s="558"/>
      <c r="AA37" s="675"/>
      <c r="AB37" s="102">
        <f>SUM(D37,H37,L37,P37,T37,X37)</f>
        <v>4</v>
      </c>
      <c r="AC37" s="550">
        <f>SUM(E37,I37,M37,Q37,U37,Y37)</f>
        <v>4</v>
      </c>
      <c r="AD37" s="102" t="s">
        <v>22</v>
      </c>
      <c r="AE37" s="554"/>
      <c r="AF37" s="13" t="s">
        <v>493</v>
      </c>
      <c r="AG37" s="13" t="s">
        <v>541</v>
      </c>
    </row>
    <row r="38" spans="1:33" x14ac:dyDescent="0.2">
      <c r="A38" s="521" t="s">
        <v>151</v>
      </c>
      <c r="B38" s="76" t="s">
        <v>150</v>
      </c>
      <c r="C38" s="523" t="s">
        <v>152</v>
      </c>
      <c r="D38" s="102"/>
      <c r="E38" s="550"/>
      <c r="F38" s="551"/>
      <c r="G38" s="552"/>
      <c r="H38" s="550">
        <v>4</v>
      </c>
      <c r="I38" s="550"/>
      <c r="J38" s="551" t="s">
        <v>22</v>
      </c>
      <c r="K38" s="552" t="s">
        <v>177</v>
      </c>
      <c r="L38" s="550"/>
      <c r="M38" s="550"/>
      <c r="N38" s="551"/>
      <c r="O38" s="552"/>
      <c r="P38" s="550"/>
      <c r="Q38" s="550"/>
      <c r="R38" s="551"/>
      <c r="S38" s="552"/>
      <c r="T38" s="550"/>
      <c r="U38" s="550"/>
      <c r="V38" s="551"/>
      <c r="W38" s="552"/>
      <c r="X38" s="550"/>
      <c r="Y38" s="550"/>
      <c r="Z38" s="551"/>
      <c r="AA38" s="175"/>
      <c r="AB38" s="102">
        <f t="shared" ref="AB38:AB40" si="6">SUM(D38,H38,L38,P38,T38,X38)</f>
        <v>4</v>
      </c>
      <c r="AC38" s="550">
        <f t="shared" ref="AC38:AC40" si="7">SUM(E38,I38,M38,Q38,U38,Y38)</f>
        <v>0</v>
      </c>
      <c r="AD38" s="551" t="s">
        <v>22</v>
      </c>
      <c r="AE38" s="554"/>
      <c r="AF38" s="13" t="s">
        <v>493</v>
      </c>
      <c r="AG38" s="378" t="s">
        <v>547</v>
      </c>
    </row>
    <row r="39" spans="1:33" x14ac:dyDescent="0.2">
      <c r="A39" s="521" t="s">
        <v>147</v>
      </c>
      <c r="B39" s="76" t="s">
        <v>150</v>
      </c>
      <c r="C39" s="523" t="s">
        <v>149</v>
      </c>
      <c r="D39" s="102"/>
      <c r="E39" s="550"/>
      <c r="F39" s="551"/>
      <c r="G39" s="552"/>
      <c r="H39" s="550"/>
      <c r="I39" s="550"/>
      <c r="J39" s="551"/>
      <c r="K39" s="552"/>
      <c r="L39" s="550"/>
      <c r="M39" s="550"/>
      <c r="N39" s="551"/>
      <c r="O39" s="552"/>
      <c r="P39" s="550"/>
      <c r="Q39" s="550"/>
      <c r="R39" s="551"/>
      <c r="S39" s="556"/>
      <c r="T39" s="550"/>
      <c r="U39" s="550"/>
      <c r="V39" s="551"/>
      <c r="W39" s="552"/>
      <c r="X39" s="550">
        <v>4</v>
      </c>
      <c r="Y39" s="550"/>
      <c r="Z39" s="551" t="s">
        <v>22</v>
      </c>
      <c r="AA39" s="175" t="s">
        <v>177</v>
      </c>
      <c r="AB39" s="102">
        <f t="shared" si="6"/>
        <v>4</v>
      </c>
      <c r="AC39" s="550">
        <f t="shared" si="7"/>
        <v>0</v>
      </c>
      <c r="AD39" s="551" t="s">
        <v>22</v>
      </c>
      <c r="AE39" s="554"/>
      <c r="AF39" s="13" t="s">
        <v>493</v>
      </c>
      <c r="AG39" s="378" t="s">
        <v>544</v>
      </c>
    </row>
    <row r="40" spans="1:33" ht="13.5" thickBot="1" x14ac:dyDescent="0.25">
      <c r="A40" s="521" t="s">
        <v>158</v>
      </c>
      <c r="B40" s="76" t="s">
        <v>1</v>
      </c>
      <c r="C40" s="522" t="s">
        <v>379</v>
      </c>
      <c r="D40" s="102"/>
      <c r="E40" s="550"/>
      <c r="F40" s="551" t="s">
        <v>22</v>
      </c>
      <c r="G40" s="552"/>
      <c r="H40" s="550"/>
      <c r="I40" s="550"/>
      <c r="J40" s="551" t="s">
        <v>22</v>
      </c>
      <c r="K40" s="552"/>
      <c r="L40" s="550"/>
      <c r="M40" s="550"/>
      <c r="N40" s="551" t="s">
        <v>22</v>
      </c>
      <c r="O40" s="552"/>
      <c r="P40" s="550"/>
      <c r="Q40" s="550"/>
      <c r="R40" s="551" t="s">
        <v>22</v>
      </c>
      <c r="S40" s="552"/>
      <c r="T40" s="550"/>
      <c r="U40" s="550"/>
      <c r="V40" s="551" t="s">
        <v>22</v>
      </c>
      <c r="W40" s="552"/>
      <c r="X40" s="550"/>
      <c r="Y40" s="550"/>
      <c r="Z40" s="551" t="s">
        <v>22</v>
      </c>
      <c r="AA40" s="157" t="s">
        <v>279</v>
      </c>
      <c r="AB40" s="102">
        <f t="shared" si="6"/>
        <v>0</v>
      </c>
      <c r="AC40" s="550">
        <f t="shared" si="7"/>
        <v>0</v>
      </c>
      <c r="AD40" s="551" t="s">
        <v>22</v>
      </c>
      <c r="AE40" s="559"/>
      <c r="AF40" s="13"/>
      <c r="AG40" s="13"/>
    </row>
    <row r="41" spans="1:33" ht="16.5" thickBot="1" x14ac:dyDescent="0.3">
      <c r="A41" s="382"/>
      <c r="B41" s="383"/>
      <c r="C41" s="384" t="s">
        <v>18</v>
      </c>
      <c r="D41" s="676">
        <f>SUM(D37:D40)</f>
        <v>0</v>
      </c>
      <c r="E41" s="560">
        <f>SUM(E37:E40)</f>
        <v>0</v>
      </c>
      <c r="F41" s="561" t="s">
        <v>22</v>
      </c>
      <c r="G41" s="562" t="s">
        <v>22</v>
      </c>
      <c r="H41" s="560">
        <f>SUM(H37:H40)</f>
        <v>4</v>
      </c>
      <c r="I41" s="560">
        <f>SUM(I37:I40)</f>
        <v>0</v>
      </c>
      <c r="J41" s="561" t="s">
        <v>22</v>
      </c>
      <c r="K41" s="562" t="s">
        <v>22</v>
      </c>
      <c r="L41" s="560">
        <f>SUM(L37:L40)</f>
        <v>0</v>
      </c>
      <c r="M41" s="560">
        <f>SUM(M37:M40)</f>
        <v>0</v>
      </c>
      <c r="N41" s="383" t="s">
        <v>22</v>
      </c>
      <c r="O41" s="562" t="s">
        <v>22</v>
      </c>
      <c r="P41" s="560">
        <f>SUM(P37:P40)</f>
        <v>0</v>
      </c>
      <c r="Q41" s="560">
        <f>SUM(Q37:Q40)</f>
        <v>0</v>
      </c>
      <c r="R41" s="561" t="s">
        <v>22</v>
      </c>
      <c r="S41" s="562" t="s">
        <v>22</v>
      </c>
      <c r="T41" s="560">
        <f>SUM(T37:T40)</f>
        <v>4</v>
      </c>
      <c r="U41" s="560">
        <f>SUM(U37:U40)</f>
        <v>4</v>
      </c>
      <c r="V41" s="561" t="s">
        <v>22</v>
      </c>
      <c r="W41" s="562" t="s">
        <v>22</v>
      </c>
      <c r="X41" s="560">
        <f>SUM(X37:X40)</f>
        <v>4</v>
      </c>
      <c r="Y41" s="560">
        <f>SUM(Y37:Y40)</f>
        <v>0</v>
      </c>
      <c r="Z41" s="561" t="s">
        <v>22</v>
      </c>
      <c r="AA41" s="562" t="s">
        <v>22</v>
      </c>
      <c r="AB41" s="636">
        <f>SUM(AB37:AB40)</f>
        <v>12</v>
      </c>
      <c r="AC41" s="390">
        <f>SUM(AC37:AC40)</f>
        <v>4</v>
      </c>
      <c r="AD41" s="561" t="s">
        <v>22</v>
      </c>
      <c r="AE41" s="391" t="s">
        <v>178</v>
      </c>
    </row>
    <row r="42" spans="1:33" ht="16.5" thickBot="1" x14ac:dyDescent="0.3">
      <c r="A42" s="392"/>
      <c r="B42" s="393"/>
      <c r="C42" s="637" t="s">
        <v>368</v>
      </c>
      <c r="D42" s="638">
        <f>D35+D41</f>
        <v>104</v>
      </c>
      <c r="E42" s="394">
        <f>E35+E41</f>
        <v>94</v>
      </c>
      <c r="F42" s="395" t="s">
        <v>22</v>
      </c>
      <c r="G42" s="396" t="s">
        <v>22</v>
      </c>
      <c r="H42" s="394">
        <f>H35+H41</f>
        <v>76</v>
      </c>
      <c r="I42" s="394">
        <f>I35+I41</f>
        <v>56</v>
      </c>
      <c r="J42" s="395" t="s">
        <v>22</v>
      </c>
      <c r="K42" s="396" t="s">
        <v>22</v>
      </c>
      <c r="L42" s="394">
        <f>L35+L41</f>
        <v>60</v>
      </c>
      <c r="M42" s="394">
        <f>M35+M41</f>
        <v>64</v>
      </c>
      <c r="N42" s="397" t="s">
        <v>22</v>
      </c>
      <c r="O42" s="396" t="s">
        <v>22</v>
      </c>
      <c r="P42" s="394">
        <f>P35+P41</f>
        <v>68</v>
      </c>
      <c r="Q42" s="394">
        <f>Q35+Q41</f>
        <v>72</v>
      </c>
      <c r="R42" s="395" t="s">
        <v>22</v>
      </c>
      <c r="S42" s="396" t="s">
        <v>22</v>
      </c>
      <c r="T42" s="394">
        <f>T35+T41</f>
        <v>80</v>
      </c>
      <c r="U42" s="394">
        <f>U35+U41</f>
        <v>52</v>
      </c>
      <c r="V42" s="395" t="s">
        <v>22</v>
      </c>
      <c r="W42" s="396" t="s">
        <v>22</v>
      </c>
      <c r="X42" s="394">
        <f>X35+X41</f>
        <v>46</v>
      </c>
      <c r="Y42" s="394">
        <f>Y35+Y41</f>
        <v>100</v>
      </c>
      <c r="Z42" s="395" t="s">
        <v>22</v>
      </c>
      <c r="AA42" s="396" t="s">
        <v>22</v>
      </c>
      <c r="AB42" s="639">
        <f>AB35+AB41</f>
        <v>428</v>
      </c>
      <c r="AC42" s="56">
        <f>AC35+AC41</f>
        <v>400</v>
      </c>
      <c r="AD42" s="395" t="s">
        <v>22</v>
      </c>
      <c r="AE42" s="640" t="s">
        <v>178</v>
      </c>
    </row>
    <row r="43" spans="1:33" ht="17.25" thickTop="1" thickBot="1" x14ac:dyDescent="0.3">
      <c r="A43" s="399"/>
      <c r="B43" s="400"/>
      <c r="C43" s="401"/>
      <c r="D43" s="813"/>
      <c r="E43" s="813"/>
      <c r="F43" s="813"/>
      <c r="G43" s="813"/>
      <c r="H43" s="813"/>
      <c r="I43" s="813"/>
      <c r="J43" s="813"/>
      <c r="K43" s="813"/>
      <c r="L43" s="813"/>
      <c r="M43" s="813"/>
      <c r="N43" s="813"/>
      <c r="O43" s="813"/>
      <c r="P43" s="813"/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14"/>
      <c r="AC43" s="814"/>
      <c r="AD43" s="814"/>
      <c r="AE43" s="814"/>
    </row>
    <row r="44" spans="1:33" ht="13.5" thickTop="1" x14ac:dyDescent="0.2">
      <c r="A44" s="576" t="s">
        <v>144</v>
      </c>
      <c r="B44" s="577" t="s">
        <v>1</v>
      </c>
      <c r="C44" s="578" t="s">
        <v>25</v>
      </c>
      <c r="D44" s="579"/>
      <c r="E44" s="579"/>
      <c r="F44" s="579"/>
      <c r="G44" s="579"/>
      <c r="H44" s="579"/>
      <c r="I44" s="580">
        <v>160</v>
      </c>
      <c r="J44" s="580" t="s">
        <v>22</v>
      </c>
      <c r="K44" s="580" t="s">
        <v>177</v>
      </c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81"/>
      <c r="AB44" s="410"/>
      <c r="AC44" s="410"/>
      <c r="AD44" s="410"/>
      <c r="AE44" s="410"/>
    </row>
    <row r="45" spans="1:33" x14ac:dyDescent="0.2">
      <c r="A45" s="582" t="s">
        <v>145</v>
      </c>
      <c r="B45" s="583" t="s">
        <v>1</v>
      </c>
      <c r="C45" s="584" t="s">
        <v>26</v>
      </c>
      <c r="D45" s="585"/>
      <c r="E45" s="585"/>
      <c r="F45" s="586"/>
      <c r="G45" s="586"/>
      <c r="H45" s="585"/>
      <c r="I45" s="585"/>
      <c r="J45" s="586"/>
      <c r="K45" s="586"/>
      <c r="L45" s="585"/>
      <c r="M45" s="585"/>
      <c r="N45" s="586"/>
      <c r="O45" s="586"/>
      <c r="P45" s="585"/>
      <c r="Q45" s="587">
        <v>160</v>
      </c>
      <c r="R45" s="588" t="s">
        <v>22</v>
      </c>
      <c r="S45" s="588" t="s">
        <v>177</v>
      </c>
      <c r="T45" s="585"/>
      <c r="U45" s="585"/>
      <c r="V45" s="586"/>
      <c r="W45" s="586"/>
      <c r="X45" s="585"/>
      <c r="Y45" s="589"/>
      <c r="Z45" s="590"/>
      <c r="AA45" s="591"/>
      <c r="AB45" s="410"/>
      <c r="AC45" s="410"/>
      <c r="AD45" s="410"/>
      <c r="AE45" s="410"/>
    </row>
    <row r="46" spans="1:33" ht="13.5" thickBot="1" x14ac:dyDescent="0.25">
      <c r="A46" s="592" t="s">
        <v>146</v>
      </c>
      <c r="B46" s="593" t="s">
        <v>1</v>
      </c>
      <c r="C46" s="594" t="s">
        <v>129</v>
      </c>
      <c r="D46" s="595"/>
      <c r="E46" s="595"/>
      <c r="F46" s="596"/>
      <c r="G46" s="596"/>
      <c r="H46" s="595"/>
      <c r="I46" s="595"/>
      <c r="J46" s="596"/>
      <c r="K46" s="596"/>
      <c r="L46" s="595"/>
      <c r="M46" s="595"/>
      <c r="N46" s="596"/>
      <c r="O46" s="596"/>
      <c r="P46" s="595"/>
      <c r="Q46" s="595"/>
      <c r="R46" s="596"/>
      <c r="S46" s="596"/>
      <c r="T46" s="595"/>
      <c r="U46" s="595"/>
      <c r="V46" s="596"/>
      <c r="W46" s="596"/>
      <c r="X46" s="595"/>
      <c r="Y46" s="587">
        <v>80</v>
      </c>
      <c r="Z46" s="588" t="s">
        <v>22</v>
      </c>
      <c r="AA46" s="588" t="s">
        <v>177</v>
      </c>
      <c r="AB46" s="410"/>
      <c r="AC46" s="410"/>
      <c r="AD46" s="410"/>
      <c r="AE46" s="410"/>
    </row>
    <row r="47" spans="1:33" ht="15.75" thickTop="1" x14ac:dyDescent="0.2">
      <c r="A47" s="815"/>
      <c r="B47" s="816"/>
      <c r="C47" s="816"/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16"/>
      <c r="O47" s="816"/>
      <c r="P47" s="816"/>
      <c r="Q47" s="816"/>
      <c r="R47" s="816"/>
      <c r="S47" s="816"/>
      <c r="T47" s="427"/>
      <c r="U47" s="427"/>
      <c r="V47" s="427"/>
      <c r="W47" s="427"/>
      <c r="X47" s="427"/>
      <c r="Y47" s="427"/>
      <c r="Z47" s="427"/>
      <c r="AA47" s="427"/>
      <c r="AB47" s="429"/>
      <c r="AC47" s="429"/>
      <c r="AD47" s="429"/>
      <c r="AE47" s="430"/>
    </row>
    <row r="48" spans="1:33" ht="18" x14ac:dyDescent="0.2">
      <c r="A48" s="817" t="s">
        <v>24</v>
      </c>
      <c r="B48" s="818"/>
      <c r="C48" s="818"/>
      <c r="D48" s="818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431"/>
      <c r="U48" s="431"/>
      <c r="V48" s="431"/>
      <c r="W48" s="431"/>
      <c r="X48" s="431"/>
      <c r="Y48" s="431"/>
      <c r="Z48" s="431"/>
      <c r="AA48" s="431"/>
      <c r="AB48" s="429"/>
      <c r="AC48" s="429"/>
      <c r="AD48" s="429"/>
      <c r="AE48" s="430"/>
    </row>
    <row r="49" spans="1:31" ht="15" x14ac:dyDescent="0.2">
      <c r="A49" s="432"/>
      <c r="B49" s="57"/>
      <c r="C49" s="600" t="s">
        <v>19</v>
      </c>
      <c r="D49" s="601"/>
      <c r="E49" s="601"/>
      <c r="F49" s="147"/>
      <c r="G49" s="602" t="str">
        <f>IF(COUNTIF(G12:G46,"A")=0,"",COUNTIF(G12:G46,"A"))</f>
        <v/>
      </c>
      <c r="H49" s="601"/>
      <c r="I49" s="601"/>
      <c r="J49" s="147"/>
      <c r="K49" s="602">
        <f>IF(COUNTIF(K12:K46,"A")=0,"",COUNTIF(K12:K46,"A"))</f>
        <v>2</v>
      </c>
      <c r="L49" s="601"/>
      <c r="M49" s="601"/>
      <c r="N49" s="147"/>
      <c r="O49" s="602" t="str">
        <f>IF(COUNTIF(O12:O46,"A")=0,"",COUNTIF(O12:O46,"A"))</f>
        <v/>
      </c>
      <c r="P49" s="601"/>
      <c r="Q49" s="601"/>
      <c r="R49" s="147"/>
      <c r="S49" s="602">
        <f>IF(COUNTIF(S12:S46,"A")=0,"",COUNTIF(S12:S46,"A"))</f>
        <v>1</v>
      </c>
      <c r="T49" s="601"/>
      <c r="U49" s="601"/>
      <c r="V49" s="147"/>
      <c r="W49" s="602">
        <f>IF(COUNTIF(W12:W46,"A")=0,"",COUNTIF(W12:W46,"A"))</f>
        <v>1</v>
      </c>
      <c r="X49" s="601"/>
      <c r="Y49" s="601"/>
      <c r="Z49" s="147"/>
      <c r="AA49" s="602">
        <f>IF(COUNTIF(AA12:AA46,"A")=0,"",COUNTIF(AA12:AA46,"A"))</f>
        <v>2</v>
      </c>
      <c r="AB49" s="601"/>
      <c r="AC49" s="601"/>
      <c r="AD49" s="147"/>
      <c r="AE49" s="612">
        <f t="shared" ref="AE49:AE61" si="8">IF(SUM(G49:AA49)=0,"",SUM(G49:AA49))</f>
        <v>6</v>
      </c>
    </row>
    <row r="50" spans="1:31" ht="15" x14ac:dyDescent="0.2">
      <c r="A50" s="432"/>
      <c r="B50" s="57"/>
      <c r="C50" s="600" t="s">
        <v>20</v>
      </c>
      <c r="D50" s="601"/>
      <c r="E50" s="601"/>
      <c r="F50" s="147"/>
      <c r="G50" s="602" t="str">
        <f>IF(COUNTIF(G12:G46,"B")=0,"",COUNTIF(G12:G46,"B"))</f>
        <v/>
      </c>
      <c r="H50" s="601"/>
      <c r="I50" s="601"/>
      <c r="J50" s="147"/>
      <c r="K50" s="602" t="str">
        <f>IF(COUNTIF(K12:K46,"B")=0,"",COUNTIF(K12:K46,"B"))</f>
        <v/>
      </c>
      <c r="L50" s="601"/>
      <c r="M50" s="601"/>
      <c r="N50" s="147"/>
      <c r="O50" s="602" t="str">
        <f>IF(COUNTIF(O12:O46,"B")=0,"",COUNTIF(O12:O46,"B"))</f>
        <v/>
      </c>
      <c r="P50" s="601"/>
      <c r="Q50" s="601"/>
      <c r="R50" s="147"/>
      <c r="S50" s="602" t="str">
        <f>IF(COUNTIF(S12:S46,"B")=0,"",COUNTIF(S12:S46,"B"))</f>
        <v/>
      </c>
      <c r="T50" s="601"/>
      <c r="U50" s="601"/>
      <c r="V50" s="147"/>
      <c r="W50" s="602" t="str">
        <f>IF(COUNTIF(W12:W46,"B")=0,"",COUNTIF(W12:W46,"B"))</f>
        <v/>
      </c>
      <c r="X50" s="601"/>
      <c r="Y50" s="601"/>
      <c r="Z50" s="147"/>
      <c r="AA50" s="602">
        <v>2</v>
      </c>
      <c r="AB50" s="601"/>
      <c r="AC50" s="601"/>
      <c r="AD50" s="147"/>
      <c r="AE50" s="612">
        <f t="shared" si="8"/>
        <v>2</v>
      </c>
    </row>
    <row r="51" spans="1:31" ht="15" x14ac:dyDescent="0.2">
      <c r="A51" s="432"/>
      <c r="B51" s="57"/>
      <c r="C51" s="600" t="s">
        <v>356</v>
      </c>
      <c r="D51" s="601"/>
      <c r="E51" s="601"/>
      <c r="F51" s="147"/>
      <c r="G51" s="602">
        <f>IF(COUNTIF(G12:G46,"ÉÉ")=0,"",COUNTIF(G12:G46,"ÉÉ"))</f>
        <v>1</v>
      </c>
      <c r="H51" s="601"/>
      <c r="I51" s="601"/>
      <c r="J51" s="147"/>
      <c r="K51" s="602">
        <f>IF(COUNTIF(K12:K46,"ÉÉ")=0,"",COUNTIF(K12:K46,"ÉÉ"))</f>
        <v>1</v>
      </c>
      <c r="L51" s="601"/>
      <c r="M51" s="601"/>
      <c r="N51" s="147"/>
      <c r="O51" s="602" t="str">
        <f>IF(COUNTIF(O12:O46,"ÉÉ")=0,"",COUNTIF(O12:O46,"ÉÉ"))</f>
        <v/>
      </c>
      <c r="P51" s="601"/>
      <c r="Q51" s="601"/>
      <c r="R51" s="147"/>
      <c r="S51" s="602" t="str">
        <f>IF(COUNTIF(S12:S46,"ÉÉ")=0,"",COUNTIF(S12:S46,"ÉÉ"))</f>
        <v/>
      </c>
      <c r="T51" s="601"/>
      <c r="U51" s="601"/>
      <c r="V51" s="147"/>
      <c r="W51" s="602" t="str">
        <f>IF(COUNTIF(W12:W46,"ÉÉ")=0,"",COUNTIF(W12:W46,"ÉÉ"))</f>
        <v/>
      </c>
      <c r="X51" s="601"/>
      <c r="Y51" s="601"/>
      <c r="Z51" s="147"/>
      <c r="AA51" s="602" t="str">
        <f>IF(COUNTIF(AA12:AA46,"ÉÉ")=0,"",COUNTIF(AA12:AA46,"ÉÉ"))</f>
        <v/>
      </c>
      <c r="AB51" s="601"/>
      <c r="AC51" s="601"/>
      <c r="AD51" s="147"/>
      <c r="AE51" s="612">
        <f t="shared" si="8"/>
        <v>2</v>
      </c>
    </row>
    <row r="52" spans="1:31" ht="15" x14ac:dyDescent="0.2">
      <c r="A52" s="432"/>
      <c r="B52" s="57"/>
      <c r="C52" s="600" t="s">
        <v>357</v>
      </c>
      <c r="D52" s="603"/>
      <c r="E52" s="603"/>
      <c r="F52" s="604"/>
      <c r="G52" s="602" t="str">
        <f>IF(COUNTIF(G12:G46,"ÉÉ(Z)")=0,"",COUNTIF(G12:G46,"ÉÉ(Z)"))</f>
        <v/>
      </c>
      <c r="H52" s="603"/>
      <c r="I52" s="603"/>
      <c r="J52" s="604"/>
      <c r="K52" s="602" t="str">
        <f>IF(COUNTIF(K12:K46,"ÉÉ(Z)")=0,"",COUNTIF(K12:K46,"ÉÉ(Z)"))</f>
        <v/>
      </c>
      <c r="L52" s="603"/>
      <c r="M52" s="603"/>
      <c r="N52" s="604"/>
      <c r="O52" s="602" t="str">
        <f>IF(COUNTIF(O12:O46,"ÉÉ(Z)")=0,"",COUNTIF(O12:O46,"ÉÉ(Z)"))</f>
        <v/>
      </c>
      <c r="P52" s="603"/>
      <c r="Q52" s="603"/>
      <c r="R52" s="604"/>
      <c r="S52" s="602" t="str">
        <f>IF(COUNTIF(S12:S46,"ÉÉ(Z)")=0,"",COUNTIF(S12:S46,"ÉÉ(Z)"))</f>
        <v/>
      </c>
      <c r="T52" s="603"/>
      <c r="U52" s="603"/>
      <c r="V52" s="604"/>
      <c r="W52" s="602" t="str">
        <f>IF(COUNTIF(W12:W46,"ÉÉ(Z)")=0,"",COUNTIF(W12:W46,"ÉÉ(Z)"))</f>
        <v/>
      </c>
      <c r="X52" s="603"/>
      <c r="Y52" s="603"/>
      <c r="Z52" s="604"/>
      <c r="AA52" s="602" t="str">
        <f>IF(COUNTIF(AA12:AA46,"ÉÉ(Z)")=0,"",COUNTIF(AA12:AA46,"ÉÉ(Z)"))</f>
        <v/>
      </c>
      <c r="AB52" s="603"/>
      <c r="AC52" s="603"/>
      <c r="AD52" s="604"/>
      <c r="AE52" s="612" t="str">
        <f t="shared" si="8"/>
        <v/>
      </c>
    </row>
    <row r="53" spans="1:31" ht="15" x14ac:dyDescent="0.2">
      <c r="A53" s="432"/>
      <c r="B53" s="57"/>
      <c r="C53" s="600" t="s">
        <v>358</v>
      </c>
      <c r="D53" s="601"/>
      <c r="E53" s="601"/>
      <c r="F53" s="147"/>
      <c r="G53" s="602" t="str">
        <f>IF(COUNTIF(G12:G46,"GYJ")=0,"",COUNTIF(G12:G46,"GYJ"))</f>
        <v/>
      </c>
      <c r="H53" s="601"/>
      <c r="I53" s="601"/>
      <c r="J53" s="147"/>
      <c r="K53" s="602">
        <f>IF(COUNTIF(K12:K46,"GYJ")=0,"",COUNTIF(K12:K46,"GYJ"))</f>
        <v>1</v>
      </c>
      <c r="L53" s="601"/>
      <c r="M53" s="601"/>
      <c r="N53" s="147"/>
      <c r="O53" s="602">
        <f>IF(COUNTIF(O12:O46,"GYJ")=0,"",COUNTIF(O12:O46,"GYJ"))</f>
        <v>1</v>
      </c>
      <c r="P53" s="601"/>
      <c r="Q53" s="601"/>
      <c r="R53" s="147"/>
      <c r="S53" s="602">
        <f>IF(COUNTIF(S12:S46,"GYJ")=0,"",COUNTIF(S12:S46,"GYJ"))</f>
        <v>1</v>
      </c>
      <c r="T53" s="601"/>
      <c r="U53" s="601"/>
      <c r="V53" s="147"/>
      <c r="W53" s="602">
        <f>IF(COUNTIF(W12:W46,"GYJ")=0,"",COUNTIF(W12:W46,"GYJ"))</f>
        <v>1</v>
      </c>
      <c r="X53" s="601"/>
      <c r="Y53" s="601"/>
      <c r="Z53" s="147"/>
      <c r="AA53" s="602">
        <f>IF(COUNTIF(AA12:AA46,"GYJ")=0,"",COUNTIF(AA12:AA46,"GYJ"))</f>
        <v>2</v>
      </c>
      <c r="AB53" s="601"/>
      <c r="AC53" s="601"/>
      <c r="AD53" s="147"/>
      <c r="AE53" s="612">
        <f t="shared" si="8"/>
        <v>6</v>
      </c>
    </row>
    <row r="54" spans="1:31" ht="15" x14ac:dyDescent="0.2">
      <c r="A54" s="432"/>
      <c r="B54" s="438"/>
      <c r="C54" s="600" t="s">
        <v>359</v>
      </c>
      <c r="D54" s="601"/>
      <c r="E54" s="601"/>
      <c r="F54" s="147"/>
      <c r="G54" s="602" t="str">
        <f>IF(COUNTIF(G12:G46,"GYJ(Z)")=0,"",COUNTIF(G12:G46,"GYJ(Z)"))</f>
        <v/>
      </c>
      <c r="H54" s="601"/>
      <c r="I54" s="601"/>
      <c r="J54" s="147"/>
      <c r="K54" s="602" t="str">
        <f>IF(COUNTIF(K12:K46,"GYJ(Z)")=0,"",COUNTIF(K12:K46,"GYJ(Z)"))</f>
        <v/>
      </c>
      <c r="L54" s="601"/>
      <c r="M54" s="601"/>
      <c r="N54" s="147"/>
      <c r="O54" s="602" t="str">
        <f>IF(COUNTIF(O12:O46,"GYJ(Z)")=0,"",COUNTIF(O12:O46,"GYJ(Z)"))</f>
        <v/>
      </c>
      <c r="P54" s="601"/>
      <c r="Q54" s="601"/>
      <c r="R54" s="147"/>
      <c r="S54" s="602" t="str">
        <f>IF(COUNTIF(S12:S46,"GYJ(Z)")=0,"",COUNTIF(S12:S46,"GYJ(Z)"))</f>
        <v/>
      </c>
      <c r="T54" s="601"/>
      <c r="U54" s="601"/>
      <c r="V54" s="147"/>
      <c r="W54" s="602" t="str">
        <f>IF(COUNTIF(W12:W46,"GYJ(Z)")=0,"",COUNTIF(W12:W46,"GYJ(Z)"))</f>
        <v/>
      </c>
      <c r="X54" s="601"/>
      <c r="Y54" s="601"/>
      <c r="Z54" s="147"/>
      <c r="AA54" s="602" t="str">
        <f>IF(COUNTIF(AA12:AA46,"GYJ(Z)")=0,"",COUNTIF(AA12:AA46,"GYJ(Z)"))</f>
        <v/>
      </c>
      <c r="AB54" s="601"/>
      <c r="AC54" s="601"/>
      <c r="AD54" s="147"/>
      <c r="AE54" s="612" t="str">
        <f t="shared" si="8"/>
        <v/>
      </c>
    </row>
    <row r="55" spans="1:31" ht="15" x14ac:dyDescent="0.2">
      <c r="A55" s="432"/>
      <c r="B55" s="57"/>
      <c r="C55" s="605" t="s">
        <v>179</v>
      </c>
      <c r="D55" s="601"/>
      <c r="E55" s="601"/>
      <c r="F55" s="147"/>
      <c r="G55" s="602" t="str">
        <f>IF(COUNTIF(G12:G46,"K")=0,"",COUNTIF(G12:G46,"K"))</f>
        <v/>
      </c>
      <c r="H55" s="601"/>
      <c r="I55" s="601"/>
      <c r="J55" s="147"/>
      <c r="K55" s="602" t="str">
        <f>IF(COUNTIF(K12:K46,"K")=0,"",COUNTIF(K12:K46,"K"))</f>
        <v/>
      </c>
      <c r="L55" s="601"/>
      <c r="M55" s="601"/>
      <c r="N55" s="147"/>
      <c r="O55" s="602" t="str">
        <f>IF(COUNTIF(O12:O46,"K")=0,"",COUNTIF(O12:O46,"K"))</f>
        <v/>
      </c>
      <c r="P55" s="601"/>
      <c r="Q55" s="601"/>
      <c r="R55" s="147"/>
      <c r="S55" s="602">
        <f>IF(COUNTIF(S12:S46,"K")=0,"",COUNTIF(S12:S46,"K"))</f>
        <v>1</v>
      </c>
      <c r="T55" s="601"/>
      <c r="U55" s="601"/>
      <c r="V55" s="147"/>
      <c r="W55" s="602" t="str">
        <f>IF(COUNTIF(W12:W46,"K")=0,"",COUNTIF(W12:W46,"K"))</f>
        <v/>
      </c>
      <c r="X55" s="601"/>
      <c r="Y55" s="601"/>
      <c r="Z55" s="147"/>
      <c r="AA55" s="602" t="str">
        <f>IF(COUNTIF(AA12:AA46,"K")=0,"",COUNTIF(AA12:AA46,"K"))</f>
        <v/>
      </c>
      <c r="AB55" s="601"/>
      <c r="AC55" s="601"/>
      <c r="AD55" s="147"/>
      <c r="AE55" s="612">
        <f t="shared" si="8"/>
        <v>1</v>
      </c>
    </row>
    <row r="56" spans="1:31" ht="15" x14ac:dyDescent="0.2">
      <c r="A56" s="432"/>
      <c r="B56" s="57"/>
      <c r="C56" s="605" t="s">
        <v>180</v>
      </c>
      <c r="D56" s="601"/>
      <c r="E56" s="601"/>
      <c r="F56" s="147"/>
      <c r="G56" s="602" t="str">
        <f>IF(COUNTIF(G12:G46,"K(Z)")=0,"",COUNTIF(G12:G46,"K(Z)"))</f>
        <v/>
      </c>
      <c r="H56" s="601"/>
      <c r="I56" s="601"/>
      <c r="J56" s="147"/>
      <c r="K56" s="602">
        <f>IF(COUNTIF(K12:K46,"K(Z)")=0,"",COUNTIF(K12:K46,"K(Z)"))</f>
        <v>3</v>
      </c>
      <c r="L56" s="601"/>
      <c r="M56" s="601"/>
      <c r="N56" s="147"/>
      <c r="O56" s="602">
        <f>IF(COUNTIF(O12:O46,"K(Z)")=0,"",COUNTIF(O12:O46,"K(Z)"))</f>
        <v>2</v>
      </c>
      <c r="P56" s="601"/>
      <c r="Q56" s="601"/>
      <c r="R56" s="147"/>
      <c r="S56" s="602">
        <f>IF(COUNTIF(S12:S46,"K(Z)")=0,"",COUNTIF(S12:S46,"K(Z)"))</f>
        <v>3</v>
      </c>
      <c r="T56" s="601"/>
      <c r="U56" s="601"/>
      <c r="V56" s="147"/>
      <c r="W56" s="602">
        <f>IF(COUNTIF(W12:W46,"K(Z)")=0,"",COUNTIF(W12:W46,"K(Z)"))</f>
        <v>1</v>
      </c>
      <c r="X56" s="601"/>
      <c r="Y56" s="601"/>
      <c r="Z56" s="147"/>
      <c r="AA56" s="602">
        <f>IF(COUNTIF(AA12:AA46,"K(Z)")=0,"",COUNTIF(AA12:AA46,"K(Z)"))</f>
        <v>2</v>
      </c>
      <c r="AB56" s="601"/>
      <c r="AC56" s="601"/>
      <c r="AD56" s="147"/>
      <c r="AE56" s="612">
        <f t="shared" si="8"/>
        <v>11</v>
      </c>
    </row>
    <row r="57" spans="1:31" ht="15" x14ac:dyDescent="0.2">
      <c r="A57" s="432"/>
      <c r="B57" s="57"/>
      <c r="C57" s="600" t="s">
        <v>21</v>
      </c>
      <c r="D57" s="601"/>
      <c r="E57" s="601"/>
      <c r="F57" s="147"/>
      <c r="G57" s="602" t="str">
        <f>IF(COUNTIF(G12:G46,"AV")=0,"",COUNTIF(G12:G46,"AV"))</f>
        <v/>
      </c>
      <c r="H57" s="601"/>
      <c r="I57" s="601"/>
      <c r="J57" s="147"/>
      <c r="K57" s="602" t="str">
        <f>IF(COUNTIF(K12:K46,"AV")=0,"",COUNTIF(K12:K46,"AV"))</f>
        <v/>
      </c>
      <c r="L57" s="601"/>
      <c r="M57" s="601"/>
      <c r="N57" s="147"/>
      <c r="O57" s="602" t="str">
        <f>IF(COUNTIF(O12:O46,"AV")=0,"",COUNTIF(O12:O46,"AV"))</f>
        <v/>
      </c>
      <c r="P57" s="601"/>
      <c r="Q57" s="601"/>
      <c r="R57" s="147"/>
      <c r="S57" s="602" t="str">
        <f>IF(COUNTIF(S12:S46,"AV")=0,"",COUNTIF(S12:S46,"AV"))</f>
        <v/>
      </c>
      <c r="T57" s="601"/>
      <c r="U57" s="601"/>
      <c r="V57" s="147"/>
      <c r="W57" s="602" t="str">
        <f>IF(COUNTIF(W12:W46,"AV")=0,"",COUNTIF(W12:W46,"AV"))</f>
        <v/>
      </c>
      <c r="X57" s="601"/>
      <c r="Y57" s="601"/>
      <c r="Z57" s="147"/>
      <c r="AA57" s="602" t="str">
        <f>IF(COUNTIF(AA12:AA46,"AV")=0,"",COUNTIF(AA12:AA46,"AV"))</f>
        <v/>
      </c>
      <c r="AB57" s="601"/>
      <c r="AC57" s="601"/>
      <c r="AD57" s="147"/>
      <c r="AE57" s="612" t="str">
        <f t="shared" si="8"/>
        <v/>
      </c>
    </row>
    <row r="58" spans="1:31" ht="15" x14ac:dyDescent="0.2">
      <c r="A58" s="432"/>
      <c r="B58" s="57"/>
      <c r="C58" s="600" t="s">
        <v>360</v>
      </c>
      <c r="D58" s="601"/>
      <c r="E58" s="601"/>
      <c r="F58" s="147"/>
      <c r="G58" s="602" t="str">
        <f>IF(COUNTIF(G12:G46,"KV")=0,"",COUNTIF(G12:G46,"KV"))</f>
        <v/>
      </c>
      <c r="H58" s="601"/>
      <c r="I58" s="601"/>
      <c r="J58" s="147"/>
      <c r="K58" s="602" t="str">
        <f>IF(COUNTIF(K12:K46,"KV")=0,"",COUNTIF(K12:K46,"KV"))</f>
        <v/>
      </c>
      <c r="L58" s="601"/>
      <c r="M58" s="601"/>
      <c r="N58" s="147"/>
      <c r="O58" s="602" t="str">
        <f>IF(COUNTIF(O12:O46,"KV")=0,"",COUNTIF(O12:O46,"KV"))</f>
        <v/>
      </c>
      <c r="P58" s="601"/>
      <c r="Q58" s="601"/>
      <c r="R58" s="147"/>
      <c r="S58" s="602" t="str">
        <f>IF(COUNTIF(S12:S46,"KV")=0,"",COUNTIF(S12:S46,"KV"))</f>
        <v/>
      </c>
      <c r="T58" s="601"/>
      <c r="U58" s="601"/>
      <c r="V58" s="147"/>
      <c r="W58" s="602" t="str">
        <f>IF(COUNTIF(W12:W46,"KV")=0,"",COUNTIF(W12:W46,"KV"))</f>
        <v/>
      </c>
      <c r="X58" s="601"/>
      <c r="Y58" s="601"/>
      <c r="Z58" s="147"/>
      <c r="AA58" s="602" t="str">
        <f>IF(COUNTIF(AA12:AA46,"KV")=0,"",COUNTIF(AA12:AA46,"KV"))</f>
        <v/>
      </c>
      <c r="AB58" s="601"/>
      <c r="AC58" s="601"/>
      <c r="AD58" s="147"/>
      <c r="AE58" s="612" t="str">
        <f t="shared" si="8"/>
        <v/>
      </c>
    </row>
    <row r="59" spans="1:31" ht="15" x14ac:dyDescent="0.2">
      <c r="A59" s="432"/>
      <c r="B59" s="57"/>
      <c r="C59" s="600" t="s">
        <v>361</v>
      </c>
      <c r="D59" s="606"/>
      <c r="E59" s="606"/>
      <c r="F59" s="607"/>
      <c r="G59" s="602" t="str">
        <f>IF(COUNTIF(G12:G46,"SZG")=0,"",COUNTIF(G12:G46,"SZG"))</f>
        <v/>
      </c>
      <c r="H59" s="606"/>
      <c r="I59" s="606"/>
      <c r="J59" s="607"/>
      <c r="K59" s="602" t="str">
        <f>IF(COUNTIF(K12:K46,"SZG")=0,"",COUNTIF(K12:K46,"SZG"))</f>
        <v/>
      </c>
      <c r="L59" s="606"/>
      <c r="M59" s="606"/>
      <c r="N59" s="607"/>
      <c r="O59" s="602" t="str">
        <f>IF(COUNTIF(O12:O46,"SZG")=0,"",COUNTIF(O12:O46,"SZG"))</f>
        <v/>
      </c>
      <c r="P59" s="606"/>
      <c r="Q59" s="606"/>
      <c r="R59" s="607"/>
      <c r="S59" s="602" t="str">
        <f>IF(COUNTIF(S12:S46,"SZG")=0,"",COUNTIF(S12:S46,"SZG"))</f>
        <v/>
      </c>
      <c r="T59" s="606"/>
      <c r="U59" s="606"/>
      <c r="V59" s="607"/>
      <c r="W59" s="602" t="str">
        <f>IF(COUNTIF(W12:W46,"SZG")=0,"",COUNTIF(W12:W46,"SZG"))</f>
        <v/>
      </c>
      <c r="X59" s="606"/>
      <c r="Y59" s="606"/>
      <c r="Z59" s="607"/>
      <c r="AA59" s="602" t="str">
        <f>IF(COUNTIF(AA12:AA46,"SZG")=0,"",COUNTIF(AA12:AA46,"SZG"))</f>
        <v/>
      </c>
      <c r="AB59" s="601"/>
      <c r="AC59" s="601"/>
      <c r="AD59" s="147"/>
      <c r="AE59" s="612" t="str">
        <f t="shared" si="8"/>
        <v/>
      </c>
    </row>
    <row r="60" spans="1:31" ht="15" x14ac:dyDescent="0.2">
      <c r="A60" s="432"/>
      <c r="B60" s="57"/>
      <c r="C60" s="600" t="s">
        <v>362</v>
      </c>
      <c r="D60" s="606"/>
      <c r="E60" s="606"/>
      <c r="F60" s="607"/>
      <c r="G60" s="602" t="str">
        <f>IF(COUNTIF(G12:G46,"ZV")=0,"",COUNTIF(G12:G46,"ZV"))</f>
        <v/>
      </c>
      <c r="H60" s="606"/>
      <c r="I60" s="606"/>
      <c r="J60" s="607"/>
      <c r="K60" s="602" t="str">
        <f>IF(COUNTIF(K12:K46,"ZV")=0,"",COUNTIF(K12:K46,"ZV"))</f>
        <v/>
      </c>
      <c r="L60" s="606"/>
      <c r="M60" s="606"/>
      <c r="N60" s="607"/>
      <c r="O60" s="602" t="str">
        <f>IF(COUNTIF(O12:O46,"ZV")=0,"",COUNTIF(O12:O46,"ZV"))</f>
        <v/>
      </c>
      <c r="P60" s="606"/>
      <c r="Q60" s="606"/>
      <c r="R60" s="607"/>
      <c r="S60" s="602" t="str">
        <f>IF(COUNTIF(S12:S46,"ZV")=0,"",COUNTIF(S12:S46,"ZV"))</f>
        <v/>
      </c>
      <c r="T60" s="606"/>
      <c r="U60" s="606"/>
      <c r="V60" s="607"/>
      <c r="W60" s="602" t="str">
        <f>IF(COUNTIF(W12:W46,"ZV")=0,"",COUNTIF(W12:W46,"ZV"))</f>
        <v/>
      </c>
      <c r="X60" s="606"/>
      <c r="Y60" s="606"/>
      <c r="Z60" s="607"/>
      <c r="AA60" s="602">
        <f>IF(COUNTIF(AA12:AA46,"ZV")=0,"",COUNTIF(AA12:AA46,"ZV"))</f>
        <v>1</v>
      </c>
      <c r="AB60" s="601"/>
      <c r="AC60" s="601"/>
      <c r="AD60" s="147"/>
      <c r="AE60" s="612">
        <f t="shared" si="8"/>
        <v>1</v>
      </c>
    </row>
    <row r="61" spans="1:31" ht="15.75" thickBot="1" x14ac:dyDescent="0.25">
      <c r="A61" s="641"/>
      <c r="B61" s="642"/>
      <c r="C61" s="677" t="s">
        <v>27</v>
      </c>
      <c r="D61" s="678"/>
      <c r="E61" s="678"/>
      <c r="F61" s="679"/>
      <c r="G61" s="680">
        <f>IF(SUM(G49:G60)=0,"",SUM(G49:G60))</f>
        <v>1</v>
      </c>
      <c r="H61" s="678"/>
      <c r="I61" s="678"/>
      <c r="J61" s="679"/>
      <c r="K61" s="680">
        <f>IF(SUM(K49:K60)=0,"",SUM(K49:K60))</f>
        <v>7</v>
      </c>
      <c r="L61" s="678"/>
      <c r="M61" s="678"/>
      <c r="N61" s="679"/>
      <c r="O61" s="680">
        <f>IF(SUM(O49:O60)=0,"",SUM(O49:O60))</f>
        <v>3</v>
      </c>
      <c r="P61" s="678"/>
      <c r="Q61" s="678"/>
      <c r="R61" s="679"/>
      <c r="S61" s="680">
        <f>IF(SUM(S49:S60)=0,"",SUM(S49:S60))</f>
        <v>6</v>
      </c>
      <c r="T61" s="678"/>
      <c r="U61" s="678"/>
      <c r="V61" s="679"/>
      <c r="W61" s="680">
        <f>IF(SUM(W49:W60)=0,"",SUM(W49:W60))</f>
        <v>3</v>
      </c>
      <c r="X61" s="678"/>
      <c r="Y61" s="678"/>
      <c r="Z61" s="679"/>
      <c r="AA61" s="680">
        <f>IF(SUM(AA49:AA60)=0,"",SUM(AA49:AA60))</f>
        <v>9</v>
      </c>
      <c r="AB61" s="678"/>
      <c r="AC61" s="678"/>
      <c r="AD61" s="679"/>
      <c r="AE61" s="612">
        <f t="shared" si="8"/>
        <v>29</v>
      </c>
    </row>
    <row r="62" spans="1:31" ht="13.5" thickTop="1" x14ac:dyDescent="0.2"/>
  </sheetData>
  <protectedRanges>
    <protectedRange sqref="C48" name="Tartomány4"/>
    <protectedRange sqref="C60:C61" name="Tartomány4_1"/>
    <protectedRange sqref="C22:C23 C26" name="Tartomány1_2_1"/>
    <protectedRange sqref="C38:C39" name="Tartomány1_2_1_4"/>
    <protectedRange sqref="C21" name="Tartomány1_2_1_1"/>
    <protectedRange sqref="C25" name="Tartomány1_2_1_1_1"/>
    <protectedRange sqref="C27:C29" name="Tartomány1_2_1_2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47:S47"/>
    <mergeCell ref="A48:S48"/>
    <mergeCell ref="AD8:AD9"/>
    <mergeCell ref="AE8:AE9"/>
    <mergeCell ref="D36:S36"/>
    <mergeCell ref="T36:AA36"/>
    <mergeCell ref="AB36:AE36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43:S43"/>
    <mergeCell ref="T43:AA43"/>
    <mergeCell ref="AB43:AE43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80" zoomScaleNormal="80" workbookViewId="0">
      <selection activeCell="A4" sqref="A4:AE4"/>
    </sheetView>
  </sheetViews>
  <sheetFormatPr defaultRowHeight="12.75" x14ac:dyDescent="0.2"/>
  <cols>
    <col min="1" max="1" width="15.33203125" style="1" customWidth="1"/>
    <col min="2" max="2" width="9.33203125" style="1" customWidth="1"/>
    <col min="3" max="3" width="62" style="1" customWidth="1"/>
    <col min="4" max="31" width="9.33203125" style="1" customWidth="1"/>
    <col min="32" max="32" width="37" style="1" customWidth="1"/>
    <col min="33" max="33" width="26.1640625" style="1" customWidth="1"/>
    <col min="34" max="16384" width="9.33203125" style="1"/>
  </cols>
  <sheetData>
    <row r="1" spans="1:33" ht="23.25" x14ac:dyDescent="0.2">
      <c r="A1" s="847" t="s">
        <v>17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</row>
    <row r="2" spans="1:33" ht="23.25" x14ac:dyDescent="0.2">
      <c r="A2" s="805" t="s">
        <v>372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</row>
    <row r="3" spans="1:33" ht="23.25" x14ac:dyDescent="0.2">
      <c r="A3" s="819" t="s">
        <v>380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</row>
    <row r="4" spans="1:33" ht="23.25" x14ac:dyDescent="0.2">
      <c r="A4" s="805" t="s">
        <v>804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</row>
    <row r="5" spans="1:33" ht="24" thickBot="1" x14ac:dyDescent="0.25">
      <c r="A5" s="804" t="s">
        <v>369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</row>
    <row r="6" spans="1:33" ht="14.25" thickTop="1" thickBot="1" x14ac:dyDescent="0.25">
      <c r="A6" s="871" t="s">
        <v>14</v>
      </c>
      <c r="B6" s="874" t="s">
        <v>15</v>
      </c>
      <c r="C6" s="877" t="s">
        <v>16</v>
      </c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61"/>
      <c r="AC6" s="861"/>
      <c r="AD6" s="861"/>
      <c r="AE6" s="862"/>
      <c r="AF6" s="802" t="s">
        <v>453</v>
      </c>
      <c r="AG6" s="802" t="s">
        <v>454</v>
      </c>
    </row>
    <row r="7" spans="1:33" x14ac:dyDescent="0.2">
      <c r="A7" s="872"/>
      <c r="B7" s="875"/>
      <c r="C7" s="878"/>
      <c r="D7" s="841" t="s">
        <v>2</v>
      </c>
      <c r="E7" s="842"/>
      <c r="F7" s="842"/>
      <c r="G7" s="843"/>
      <c r="H7" s="842" t="s">
        <v>3</v>
      </c>
      <c r="I7" s="842"/>
      <c r="J7" s="842"/>
      <c r="K7" s="844"/>
      <c r="L7" s="842" t="s">
        <v>4</v>
      </c>
      <c r="M7" s="842"/>
      <c r="N7" s="842"/>
      <c r="O7" s="843"/>
      <c r="P7" s="842" t="s">
        <v>5</v>
      </c>
      <c r="Q7" s="842"/>
      <c r="R7" s="842"/>
      <c r="S7" s="843"/>
      <c r="T7" s="842" t="s">
        <v>6</v>
      </c>
      <c r="U7" s="842"/>
      <c r="V7" s="842"/>
      <c r="W7" s="843"/>
      <c r="X7" s="842" t="s">
        <v>7</v>
      </c>
      <c r="Y7" s="842"/>
      <c r="Z7" s="842"/>
      <c r="AA7" s="844"/>
      <c r="AB7" s="863"/>
      <c r="AC7" s="863"/>
      <c r="AD7" s="863"/>
      <c r="AE7" s="864"/>
      <c r="AF7" s="812"/>
      <c r="AG7" s="803"/>
    </row>
    <row r="8" spans="1:33" x14ac:dyDescent="0.2">
      <c r="A8" s="872"/>
      <c r="B8" s="875"/>
      <c r="C8" s="878"/>
      <c r="D8" s="616"/>
      <c r="E8" s="617"/>
      <c r="F8" s="835" t="s">
        <v>13</v>
      </c>
      <c r="G8" s="833" t="s">
        <v>374</v>
      </c>
      <c r="H8" s="617"/>
      <c r="I8" s="617"/>
      <c r="J8" s="835" t="s">
        <v>13</v>
      </c>
      <c r="K8" s="869" t="s">
        <v>374</v>
      </c>
      <c r="L8" s="617"/>
      <c r="M8" s="617"/>
      <c r="N8" s="835" t="s">
        <v>13</v>
      </c>
      <c r="O8" s="833" t="s">
        <v>374</v>
      </c>
      <c r="P8" s="617"/>
      <c r="Q8" s="617"/>
      <c r="R8" s="835" t="s">
        <v>13</v>
      </c>
      <c r="S8" s="833" t="s">
        <v>374</v>
      </c>
      <c r="T8" s="616"/>
      <c r="U8" s="617"/>
      <c r="V8" s="835" t="s">
        <v>13</v>
      </c>
      <c r="W8" s="833" t="s">
        <v>374</v>
      </c>
      <c r="X8" s="617"/>
      <c r="Y8" s="617"/>
      <c r="Z8" s="835" t="s">
        <v>13</v>
      </c>
      <c r="AA8" s="833" t="s">
        <v>374</v>
      </c>
      <c r="AB8" s="616"/>
      <c r="AC8" s="617"/>
      <c r="AD8" s="835" t="s">
        <v>13</v>
      </c>
      <c r="AE8" s="845" t="s">
        <v>236</v>
      </c>
      <c r="AF8" s="812"/>
      <c r="AG8" s="803"/>
    </row>
    <row r="9" spans="1:33" ht="67.5" thickBot="1" x14ac:dyDescent="0.25">
      <c r="A9" s="873"/>
      <c r="B9" s="876"/>
      <c r="C9" s="856"/>
      <c r="D9" s="618" t="s">
        <v>375</v>
      </c>
      <c r="E9" s="619" t="s">
        <v>375</v>
      </c>
      <c r="F9" s="836"/>
      <c r="G9" s="834"/>
      <c r="H9" s="619" t="s">
        <v>375</v>
      </c>
      <c r="I9" s="619" t="s">
        <v>375</v>
      </c>
      <c r="J9" s="836"/>
      <c r="K9" s="870"/>
      <c r="L9" s="619" t="s">
        <v>375</v>
      </c>
      <c r="M9" s="619" t="s">
        <v>375</v>
      </c>
      <c r="N9" s="836"/>
      <c r="O9" s="834"/>
      <c r="P9" s="619" t="s">
        <v>375</v>
      </c>
      <c r="Q9" s="619" t="s">
        <v>375</v>
      </c>
      <c r="R9" s="836"/>
      <c r="S9" s="834"/>
      <c r="T9" s="618" t="s">
        <v>375</v>
      </c>
      <c r="U9" s="619" t="s">
        <v>375</v>
      </c>
      <c r="V9" s="836"/>
      <c r="W9" s="834"/>
      <c r="X9" s="619" t="s">
        <v>375</v>
      </c>
      <c r="Y9" s="619" t="s">
        <v>375</v>
      </c>
      <c r="Z9" s="836"/>
      <c r="AA9" s="834"/>
      <c r="AB9" s="618" t="s">
        <v>376</v>
      </c>
      <c r="AC9" s="619" t="s">
        <v>376</v>
      </c>
      <c r="AD9" s="836"/>
      <c r="AE9" s="846"/>
      <c r="AF9" s="812"/>
      <c r="AG9" s="803"/>
    </row>
    <row r="10" spans="1:33" s="14" customFormat="1" ht="17.25" thickBot="1" x14ac:dyDescent="0.3">
      <c r="A10" s="342"/>
      <c r="B10" s="343"/>
      <c r="C10" s="344" t="s">
        <v>364</v>
      </c>
      <c r="D10" s="620">
        <v>82</v>
      </c>
      <c r="E10" s="52">
        <v>94</v>
      </c>
      <c r="F10" s="52">
        <v>24</v>
      </c>
      <c r="G10" s="681" t="s">
        <v>22</v>
      </c>
      <c r="H10" s="621">
        <v>56</v>
      </c>
      <c r="I10" s="345">
        <v>36</v>
      </c>
      <c r="J10" s="345">
        <v>23</v>
      </c>
      <c r="K10" s="622" t="s">
        <v>22</v>
      </c>
      <c r="L10" s="621">
        <v>52</v>
      </c>
      <c r="M10" s="345">
        <v>48</v>
      </c>
      <c r="N10" s="345">
        <v>24</v>
      </c>
      <c r="O10" s="622" t="s">
        <v>22</v>
      </c>
      <c r="P10" s="621">
        <v>40</v>
      </c>
      <c r="Q10" s="345">
        <v>56</v>
      </c>
      <c r="R10" s="345">
        <v>26</v>
      </c>
      <c r="S10" s="622" t="s">
        <v>22</v>
      </c>
      <c r="T10" s="621">
        <v>52</v>
      </c>
      <c r="U10" s="345">
        <v>40</v>
      </c>
      <c r="V10" s="345">
        <v>26</v>
      </c>
      <c r="W10" s="622" t="s">
        <v>22</v>
      </c>
      <c r="X10" s="621">
        <v>26</v>
      </c>
      <c r="Y10" s="345">
        <v>80</v>
      </c>
      <c r="Z10" s="345">
        <v>25</v>
      </c>
      <c r="AA10" s="622" t="s">
        <v>22</v>
      </c>
      <c r="AB10" s="621">
        <v>302</v>
      </c>
      <c r="AC10" s="345">
        <v>316</v>
      </c>
      <c r="AD10" s="345">
        <v>149</v>
      </c>
      <c r="AE10" s="345">
        <v>618</v>
      </c>
      <c r="AF10" s="346"/>
      <c r="AG10" s="346"/>
    </row>
    <row r="11" spans="1:33" ht="16.5" x14ac:dyDescent="0.25">
      <c r="A11" s="347" t="s">
        <v>3</v>
      </c>
      <c r="B11" s="348"/>
      <c r="C11" s="623" t="s">
        <v>365</v>
      </c>
      <c r="D11" s="350"/>
      <c r="E11" s="350"/>
      <c r="F11" s="351"/>
      <c r="G11" s="624"/>
      <c r="H11" s="350"/>
      <c r="I11" s="350"/>
      <c r="J11" s="351"/>
      <c r="K11" s="682"/>
      <c r="L11" s="350"/>
      <c r="M11" s="350"/>
      <c r="N11" s="351"/>
      <c r="O11" s="624"/>
      <c r="P11" s="350"/>
      <c r="Q11" s="350"/>
      <c r="R11" s="351"/>
      <c r="S11" s="625"/>
      <c r="T11" s="350"/>
      <c r="U11" s="350"/>
      <c r="V11" s="351"/>
      <c r="W11" s="682"/>
      <c r="X11" s="350"/>
      <c r="Y11" s="350"/>
      <c r="Z11" s="351"/>
      <c r="AA11" s="624"/>
      <c r="AB11" s="354"/>
      <c r="AC11" s="354"/>
      <c r="AD11" s="354"/>
      <c r="AE11" s="355"/>
      <c r="AF11" s="356"/>
      <c r="AG11" s="356"/>
    </row>
    <row r="12" spans="1:33" ht="15" x14ac:dyDescent="0.2">
      <c r="A12" s="7" t="s">
        <v>160</v>
      </c>
      <c r="B12" s="15" t="s">
        <v>148</v>
      </c>
      <c r="C12" s="8" t="s">
        <v>161</v>
      </c>
      <c r="D12" s="11">
        <v>22</v>
      </c>
      <c r="E12" s="374"/>
      <c r="F12" s="380">
        <v>4</v>
      </c>
      <c r="G12" s="18" t="s">
        <v>239</v>
      </c>
      <c r="H12" s="11"/>
      <c r="I12" s="374"/>
      <c r="J12" s="380"/>
      <c r="K12" s="626"/>
      <c r="L12" s="374"/>
      <c r="M12" s="374"/>
      <c r="N12" s="380"/>
      <c r="O12" s="18"/>
      <c r="P12" s="11"/>
      <c r="Q12" s="374"/>
      <c r="R12" s="380"/>
      <c r="S12" s="18"/>
      <c r="T12" s="11"/>
      <c r="U12" s="374"/>
      <c r="V12" s="380"/>
      <c r="W12" s="626"/>
      <c r="X12" s="374"/>
      <c r="Y12" s="374"/>
      <c r="Z12" s="380"/>
      <c r="AA12" s="18"/>
      <c r="AB12" s="11">
        <f>SUM(D12,H12,L12,P12,T12,X12)</f>
        <v>22</v>
      </c>
      <c r="AC12" s="361">
        <f>SUM(E12,I12,M12,Q12,U12,Y12)</f>
        <v>0</v>
      </c>
      <c r="AD12" s="361">
        <f>SUM(F12,J12,N12,R12,V12,Z12)</f>
        <v>4</v>
      </c>
      <c r="AE12" s="361">
        <f>SUM(AB12,AC12)</f>
        <v>22</v>
      </c>
      <c r="AF12" s="13" t="s">
        <v>466</v>
      </c>
      <c r="AG12" s="13" t="s">
        <v>467</v>
      </c>
    </row>
    <row r="13" spans="1:33" ht="15" x14ac:dyDescent="0.2">
      <c r="A13" s="20" t="s">
        <v>96</v>
      </c>
      <c r="B13" s="15" t="s">
        <v>148</v>
      </c>
      <c r="C13" s="21" t="s">
        <v>162</v>
      </c>
      <c r="D13" s="11"/>
      <c r="E13" s="374"/>
      <c r="F13" s="380"/>
      <c r="G13" s="18"/>
      <c r="H13" s="11"/>
      <c r="I13" s="374">
        <v>8</v>
      </c>
      <c r="J13" s="380">
        <v>1</v>
      </c>
      <c r="K13" s="626" t="s">
        <v>239</v>
      </c>
      <c r="L13" s="374"/>
      <c r="M13" s="374"/>
      <c r="N13" s="380"/>
      <c r="O13" s="18"/>
      <c r="P13" s="11"/>
      <c r="Q13" s="374"/>
      <c r="R13" s="380"/>
      <c r="S13" s="18"/>
      <c r="T13" s="11"/>
      <c r="U13" s="374"/>
      <c r="V13" s="627"/>
      <c r="W13" s="683"/>
      <c r="X13" s="374"/>
      <c r="Y13" s="374"/>
      <c r="Z13" s="380"/>
      <c r="AA13" s="18"/>
      <c r="AB13" s="11">
        <f t="shared" ref="AB13:AB33" si="0">SUM(D13,H13,L13,P13,T13,X13)</f>
        <v>0</v>
      </c>
      <c r="AC13" s="361">
        <f t="shared" ref="AC13:AC33" si="1">SUM(E13,I13,M13,Q13,U13,Y13)</f>
        <v>8</v>
      </c>
      <c r="AD13" s="361">
        <f t="shared" ref="AD13:AD33" si="2">SUM(F13,J13,N13,R13,V13,Z13)</f>
        <v>1</v>
      </c>
      <c r="AE13" s="361">
        <f t="shared" ref="AE13:AE33" si="3">SUM(AB13,AC13)</f>
        <v>8</v>
      </c>
      <c r="AF13" s="12" t="s">
        <v>491</v>
      </c>
      <c r="AG13" s="13" t="s">
        <v>538</v>
      </c>
    </row>
    <row r="14" spans="1:33" ht="15" x14ac:dyDescent="0.2">
      <c r="A14" s="20" t="s">
        <v>100</v>
      </c>
      <c r="B14" s="15" t="s">
        <v>148</v>
      </c>
      <c r="C14" s="21" t="s">
        <v>163</v>
      </c>
      <c r="D14" s="11"/>
      <c r="E14" s="374"/>
      <c r="F14" s="380"/>
      <c r="G14" s="18"/>
      <c r="H14" s="11"/>
      <c r="I14" s="374"/>
      <c r="J14" s="380"/>
      <c r="K14" s="626"/>
      <c r="L14" s="374"/>
      <c r="M14" s="374">
        <v>8</v>
      </c>
      <c r="N14" s="380">
        <v>1</v>
      </c>
      <c r="O14" s="18" t="s">
        <v>239</v>
      </c>
      <c r="P14" s="11"/>
      <c r="Q14" s="374"/>
      <c r="R14" s="380"/>
      <c r="S14" s="18"/>
      <c r="T14" s="11"/>
      <c r="U14" s="374"/>
      <c r="V14" s="627"/>
      <c r="W14" s="683"/>
      <c r="X14" s="374"/>
      <c r="Y14" s="374"/>
      <c r="Z14" s="380"/>
      <c r="AA14" s="18"/>
      <c r="AB14" s="11">
        <f t="shared" si="0"/>
        <v>0</v>
      </c>
      <c r="AC14" s="361">
        <f t="shared" si="1"/>
        <v>8</v>
      </c>
      <c r="AD14" s="361">
        <f t="shared" si="2"/>
        <v>1</v>
      </c>
      <c r="AE14" s="361">
        <f t="shared" si="3"/>
        <v>8</v>
      </c>
      <c r="AF14" s="12" t="s">
        <v>491</v>
      </c>
      <c r="AG14" s="13" t="s">
        <v>538</v>
      </c>
    </row>
    <row r="15" spans="1:33" ht="15" x14ac:dyDescent="0.2">
      <c r="A15" s="20" t="s">
        <v>102</v>
      </c>
      <c r="B15" s="15" t="s">
        <v>148</v>
      </c>
      <c r="C15" s="21" t="s">
        <v>164</v>
      </c>
      <c r="D15" s="11"/>
      <c r="E15" s="374"/>
      <c r="F15" s="380"/>
      <c r="G15" s="18"/>
      <c r="H15" s="11"/>
      <c r="I15" s="374"/>
      <c r="J15" s="380"/>
      <c r="K15" s="626"/>
      <c r="L15" s="374"/>
      <c r="M15" s="374"/>
      <c r="N15" s="380"/>
      <c r="O15" s="18"/>
      <c r="P15" s="11"/>
      <c r="Q15" s="374">
        <v>8</v>
      </c>
      <c r="R15" s="380">
        <v>1</v>
      </c>
      <c r="S15" s="18" t="s">
        <v>239</v>
      </c>
      <c r="T15" s="11"/>
      <c r="U15" s="374"/>
      <c r="V15" s="627"/>
      <c r="W15" s="683"/>
      <c r="X15" s="374"/>
      <c r="Y15" s="374"/>
      <c r="Z15" s="380"/>
      <c r="AA15" s="18"/>
      <c r="AB15" s="11">
        <f t="shared" si="0"/>
        <v>0</v>
      </c>
      <c r="AC15" s="361">
        <f t="shared" si="1"/>
        <v>8</v>
      </c>
      <c r="AD15" s="361">
        <f t="shared" si="2"/>
        <v>1</v>
      </c>
      <c r="AE15" s="361">
        <f t="shared" si="3"/>
        <v>8</v>
      </c>
      <c r="AF15" s="12" t="s">
        <v>491</v>
      </c>
      <c r="AG15" s="13" t="s">
        <v>538</v>
      </c>
    </row>
    <row r="16" spans="1:33" ht="15" x14ac:dyDescent="0.2">
      <c r="A16" s="20" t="s">
        <v>104</v>
      </c>
      <c r="B16" s="15" t="s">
        <v>148</v>
      </c>
      <c r="C16" s="21" t="s">
        <v>105</v>
      </c>
      <c r="D16" s="11"/>
      <c r="E16" s="374"/>
      <c r="F16" s="380"/>
      <c r="G16" s="18"/>
      <c r="H16" s="11"/>
      <c r="I16" s="374"/>
      <c r="J16" s="380"/>
      <c r="K16" s="626"/>
      <c r="L16" s="374"/>
      <c r="M16" s="374"/>
      <c r="N16" s="380"/>
      <c r="O16" s="18"/>
      <c r="P16" s="11"/>
      <c r="Q16" s="374"/>
      <c r="R16" s="380"/>
      <c r="S16" s="18"/>
      <c r="T16" s="11"/>
      <c r="U16" s="374">
        <v>8</v>
      </c>
      <c r="V16" s="627">
        <v>1</v>
      </c>
      <c r="W16" s="683" t="s">
        <v>239</v>
      </c>
      <c r="X16" s="374"/>
      <c r="Y16" s="374"/>
      <c r="Z16" s="380"/>
      <c r="AA16" s="18"/>
      <c r="AB16" s="11">
        <f t="shared" si="0"/>
        <v>0</v>
      </c>
      <c r="AC16" s="361">
        <f t="shared" si="1"/>
        <v>8</v>
      </c>
      <c r="AD16" s="361">
        <f t="shared" si="2"/>
        <v>1</v>
      </c>
      <c r="AE16" s="361">
        <f t="shared" si="3"/>
        <v>8</v>
      </c>
      <c r="AF16" s="12" t="s">
        <v>491</v>
      </c>
      <c r="AG16" s="13" t="s">
        <v>538</v>
      </c>
    </row>
    <row r="17" spans="1:33" ht="15" x14ac:dyDescent="0.2">
      <c r="A17" s="20" t="s">
        <v>106</v>
      </c>
      <c r="B17" s="15" t="s">
        <v>148</v>
      </c>
      <c r="C17" s="21" t="s">
        <v>107</v>
      </c>
      <c r="D17" s="11"/>
      <c r="E17" s="374"/>
      <c r="F17" s="380"/>
      <c r="G17" s="18"/>
      <c r="H17" s="11"/>
      <c r="I17" s="374"/>
      <c r="J17" s="380"/>
      <c r="K17" s="626"/>
      <c r="L17" s="374"/>
      <c r="M17" s="374"/>
      <c r="N17" s="380"/>
      <c r="O17" s="18"/>
      <c r="P17" s="11"/>
      <c r="Q17" s="374"/>
      <c r="R17" s="380"/>
      <c r="S17" s="18"/>
      <c r="T17" s="11"/>
      <c r="U17" s="374"/>
      <c r="V17" s="627"/>
      <c r="W17" s="683"/>
      <c r="X17" s="374"/>
      <c r="Y17" s="374">
        <v>4</v>
      </c>
      <c r="Z17" s="380">
        <v>1</v>
      </c>
      <c r="AA17" s="18" t="s">
        <v>239</v>
      </c>
      <c r="AB17" s="11">
        <f t="shared" si="0"/>
        <v>0</v>
      </c>
      <c r="AC17" s="361">
        <f t="shared" si="1"/>
        <v>4</v>
      </c>
      <c r="AD17" s="361">
        <f t="shared" si="2"/>
        <v>1</v>
      </c>
      <c r="AE17" s="361">
        <f t="shared" si="3"/>
        <v>4</v>
      </c>
      <c r="AF17" s="12" t="s">
        <v>491</v>
      </c>
      <c r="AG17" s="13" t="s">
        <v>538</v>
      </c>
    </row>
    <row r="18" spans="1:33" ht="15" x14ac:dyDescent="0.2">
      <c r="A18" s="628" t="s">
        <v>564</v>
      </c>
      <c r="B18" s="15" t="s">
        <v>148</v>
      </c>
      <c r="C18" s="359" t="s">
        <v>381</v>
      </c>
      <c r="D18" s="11"/>
      <c r="E18" s="374"/>
      <c r="F18" s="380"/>
      <c r="G18" s="18"/>
      <c r="H18" s="11"/>
      <c r="I18" s="374"/>
      <c r="J18" s="380"/>
      <c r="K18" s="626"/>
      <c r="L18" s="374"/>
      <c r="M18" s="374"/>
      <c r="N18" s="380"/>
      <c r="O18" s="18"/>
      <c r="P18" s="11">
        <v>16</v>
      </c>
      <c r="Q18" s="374"/>
      <c r="R18" s="380">
        <v>2</v>
      </c>
      <c r="S18" s="18" t="s">
        <v>778</v>
      </c>
      <c r="T18" s="11"/>
      <c r="U18" s="374"/>
      <c r="V18" s="380"/>
      <c r="W18" s="626"/>
      <c r="X18" s="374"/>
      <c r="Y18" s="374"/>
      <c r="Z18" s="380"/>
      <c r="AA18" s="18"/>
      <c r="AB18" s="11">
        <f t="shared" si="0"/>
        <v>16</v>
      </c>
      <c r="AC18" s="361">
        <f t="shared" si="1"/>
        <v>0</v>
      </c>
      <c r="AD18" s="361">
        <f t="shared" si="2"/>
        <v>2</v>
      </c>
      <c r="AE18" s="361">
        <f t="shared" si="3"/>
        <v>16</v>
      </c>
      <c r="AF18" s="13" t="s">
        <v>493</v>
      </c>
      <c r="AG18" s="13" t="s">
        <v>539</v>
      </c>
    </row>
    <row r="19" spans="1:33" ht="15" x14ac:dyDescent="0.2">
      <c r="A19" s="628" t="s">
        <v>566</v>
      </c>
      <c r="B19" s="15" t="s">
        <v>148</v>
      </c>
      <c r="C19" s="359" t="s">
        <v>382</v>
      </c>
      <c r="D19" s="11"/>
      <c r="E19" s="374"/>
      <c r="F19" s="380"/>
      <c r="G19" s="18"/>
      <c r="H19" s="11"/>
      <c r="I19" s="374"/>
      <c r="J19" s="380"/>
      <c r="K19" s="626"/>
      <c r="L19" s="374"/>
      <c r="M19" s="374"/>
      <c r="N19" s="380"/>
      <c r="O19" s="18"/>
      <c r="P19" s="11"/>
      <c r="Q19" s="374"/>
      <c r="R19" s="380"/>
      <c r="S19" s="18"/>
      <c r="T19" s="11">
        <v>24</v>
      </c>
      <c r="U19" s="374"/>
      <c r="V19" s="380">
        <v>5</v>
      </c>
      <c r="W19" s="626" t="s">
        <v>778</v>
      </c>
      <c r="X19" s="374"/>
      <c r="Y19" s="374"/>
      <c r="Z19" s="380"/>
      <c r="AA19" s="18"/>
      <c r="AB19" s="11">
        <f t="shared" si="0"/>
        <v>24</v>
      </c>
      <c r="AC19" s="361">
        <f t="shared" si="1"/>
        <v>0</v>
      </c>
      <c r="AD19" s="361">
        <f t="shared" si="2"/>
        <v>5</v>
      </c>
      <c r="AE19" s="361">
        <f t="shared" si="3"/>
        <v>24</v>
      </c>
      <c r="AF19" s="13" t="s">
        <v>493</v>
      </c>
      <c r="AG19" s="13" t="s">
        <v>539</v>
      </c>
    </row>
    <row r="20" spans="1:33" ht="15" x14ac:dyDescent="0.2">
      <c r="A20" s="628" t="s">
        <v>568</v>
      </c>
      <c r="B20" s="15" t="s">
        <v>148</v>
      </c>
      <c r="C20" s="359" t="s">
        <v>383</v>
      </c>
      <c r="D20" s="11"/>
      <c r="E20" s="374"/>
      <c r="F20" s="380"/>
      <c r="G20" s="18"/>
      <c r="H20" s="11"/>
      <c r="I20" s="374"/>
      <c r="J20" s="380"/>
      <c r="K20" s="626"/>
      <c r="L20" s="374"/>
      <c r="M20" s="374"/>
      <c r="N20" s="380"/>
      <c r="O20" s="18"/>
      <c r="P20" s="11"/>
      <c r="Q20" s="374"/>
      <c r="R20" s="380"/>
      <c r="S20" s="18"/>
      <c r="T20" s="11"/>
      <c r="U20" s="374"/>
      <c r="V20" s="380"/>
      <c r="W20" s="626"/>
      <c r="X20" s="374">
        <v>8</v>
      </c>
      <c r="Y20" s="374"/>
      <c r="Z20" s="380">
        <v>2</v>
      </c>
      <c r="AA20" s="18" t="s">
        <v>779</v>
      </c>
      <c r="AB20" s="11">
        <f t="shared" si="0"/>
        <v>8</v>
      </c>
      <c r="AC20" s="361">
        <f t="shared" si="1"/>
        <v>0</v>
      </c>
      <c r="AD20" s="361">
        <f t="shared" si="2"/>
        <v>2</v>
      </c>
      <c r="AE20" s="361">
        <f t="shared" si="3"/>
        <v>8</v>
      </c>
      <c r="AF20" s="13" t="s">
        <v>493</v>
      </c>
      <c r="AG20" s="13" t="s">
        <v>539</v>
      </c>
    </row>
    <row r="21" spans="1:33" ht="15" x14ac:dyDescent="0.2">
      <c r="A21" s="358" t="s">
        <v>171</v>
      </c>
      <c r="B21" s="15" t="s">
        <v>148</v>
      </c>
      <c r="C21" s="359" t="s">
        <v>172</v>
      </c>
      <c r="D21" s="11"/>
      <c r="E21" s="374"/>
      <c r="F21" s="380"/>
      <c r="G21" s="18"/>
      <c r="H21" s="11">
        <v>4</v>
      </c>
      <c r="I21" s="374">
        <v>4</v>
      </c>
      <c r="J21" s="380">
        <v>1</v>
      </c>
      <c r="K21" s="626" t="s">
        <v>238</v>
      </c>
      <c r="L21" s="374"/>
      <c r="M21" s="374"/>
      <c r="N21" s="380"/>
      <c r="O21" s="18"/>
      <c r="P21" s="11"/>
      <c r="Q21" s="374"/>
      <c r="R21" s="380"/>
      <c r="S21" s="18"/>
      <c r="T21" s="11"/>
      <c r="U21" s="374"/>
      <c r="V21" s="380"/>
      <c r="W21" s="626"/>
      <c r="X21" s="374"/>
      <c r="Y21" s="374"/>
      <c r="Z21" s="380"/>
      <c r="AA21" s="18"/>
      <c r="AB21" s="11">
        <f t="shared" si="0"/>
        <v>4</v>
      </c>
      <c r="AC21" s="361">
        <f t="shared" si="1"/>
        <v>4</v>
      </c>
      <c r="AD21" s="361">
        <f t="shared" si="2"/>
        <v>1</v>
      </c>
      <c r="AE21" s="361">
        <f t="shared" si="3"/>
        <v>8</v>
      </c>
      <c r="AF21" s="13" t="s">
        <v>466</v>
      </c>
      <c r="AG21" s="13" t="s">
        <v>542</v>
      </c>
    </row>
    <row r="22" spans="1:33" ht="15" x14ac:dyDescent="0.2">
      <c r="A22" s="358" t="s">
        <v>167</v>
      </c>
      <c r="B22" s="15" t="s">
        <v>148</v>
      </c>
      <c r="C22" s="360" t="s">
        <v>168</v>
      </c>
      <c r="D22" s="11"/>
      <c r="E22" s="374"/>
      <c r="F22" s="380"/>
      <c r="G22" s="18"/>
      <c r="H22" s="11"/>
      <c r="I22" s="374"/>
      <c r="J22" s="380"/>
      <c r="K22" s="626"/>
      <c r="L22" s="374"/>
      <c r="M22" s="374"/>
      <c r="N22" s="380"/>
      <c r="O22" s="18"/>
      <c r="P22" s="11"/>
      <c r="Q22" s="374"/>
      <c r="R22" s="380"/>
      <c r="S22" s="18"/>
      <c r="T22" s="11"/>
      <c r="U22" s="374"/>
      <c r="V22" s="380"/>
      <c r="W22" s="626"/>
      <c r="X22" s="374"/>
      <c r="Y22" s="374">
        <v>4</v>
      </c>
      <c r="Z22" s="380">
        <v>1</v>
      </c>
      <c r="AA22" s="18" t="s">
        <v>377</v>
      </c>
      <c r="AB22" s="11">
        <f t="shared" si="0"/>
        <v>0</v>
      </c>
      <c r="AC22" s="361">
        <f t="shared" si="1"/>
        <v>4</v>
      </c>
      <c r="AD22" s="361">
        <f t="shared" si="2"/>
        <v>1</v>
      </c>
      <c r="AE22" s="361">
        <f t="shared" si="3"/>
        <v>4</v>
      </c>
      <c r="AF22" s="13" t="s">
        <v>493</v>
      </c>
      <c r="AG22" s="13" t="s">
        <v>541</v>
      </c>
    </row>
    <row r="23" spans="1:33" ht="15" x14ac:dyDescent="0.2">
      <c r="A23" s="358" t="s">
        <v>384</v>
      </c>
      <c r="B23" s="15" t="s">
        <v>148</v>
      </c>
      <c r="C23" s="360" t="s">
        <v>385</v>
      </c>
      <c r="D23" s="11" t="s">
        <v>274</v>
      </c>
      <c r="E23" s="374" t="s">
        <v>274</v>
      </c>
      <c r="F23" s="380"/>
      <c r="G23" s="18"/>
      <c r="H23" s="11">
        <v>4</v>
      </c>
      <c r="I23" s="374" t="s">
        <v>274</v>
      </c>
      <c r="J23" s="380">
        <v>1</v>
      </c>
      <c r="K23" s="626" t="s">
        <v>176</v>
      </c>
      <c r="L23" s="374"/>
      <c r="M23" s="374"/>
      <c r="N23" s="380"/>
      <c r="O23" s="18"/>
      <c r="P23" s="11" t="s">
        <v>274</v>
      </c>
      <c r="Q23" s="374" t="s">
        <v>274</v>
      </c>
      <c r="R23" s="380"/>
      <c r="S23" s="18"/>
      <c r="T23" s="11" t="s">
        <v>274</v>
      </c>
      <c r="U23" s="374" t="s">
        <v>274</v>
      </c>
      <c r="V23" s="380"/>
      <c r="W23" s="626"/>
      <c r="X23" s="374" t="s">
        <v>274</v>
      </c>
      <c r="Y23" s="374" t="s">
        <v>274</v>
      </c>
      <c r="Z23" s="380"/>
      <c r="AA23" s="18"/>
      <c r="AB23" s="11">
        <f t="shared" si="0"/>
        <v>4</v>
      </c>
      <c r="AC23" s="361">
        <f t="shared" si="1"/>
        <v>0</v>
      </c>
      <c r="AD23" s="361">
        <f t="shared" si="2"/>
        <v>1</v>
      </c>
      <c r="AE23" s="361">
        <f t="shared" si="3"/>
        <v>4</v>
      </c>
      <c r="AF23" s="13" t="s">
        <v>493</v>
      </c>
      <c r="AG23" s="13" t="s">
        <v>541</v>
      </c>
    </row>
    <row r="24" spans="1:33" ht="15" x14ac:dyDescent="0.2">
      <c r="A24" s="358" t="s">
        <v>393</v>
      </c>
      <c r="B24" s="15" t="s">
        <v>150</v>
      </c>
      <c r="C24" s="360" t="s">
        <v>394</v>
      </c>
      <c r="D24" s="11"/>
      <c r="E24" s="374"/>
      <c r="F24" s="684"/>
      <c r="G24" s="43"/>
      <c r="H24" s="11" t="s">
        <v>274</v>
      </c>
      <c r="I24" s="374"/>
      <c r="J24" s="684"/>
      <c r="K24" s="376"/>
      <c r="L24" s="374" t="s">
        <v>274</v>
      </c>
      <c r="M24" s="374" t="s">
        <v>274</v>
      </c>
      <c r="N24" s="684"/>
      <c r="O24" s="376"/>
      <c r="P24" s="374"/>
      <c r="Q24" s="374">
        <v>4</v>
      </c>
      <c r="R24" s="684">
        <v>1</v>
      </c>
      <c r="S24" s="376" t="s">
        <v>239</v>
      </c>
      <c r="T24" s="374"/>
      <c r="U24" s="374"/>
      <c r="V24" s="684"/>
      <c r="W24" s="376"/>
      <c r="X24" s="374" t="s">
        <v>274</v>
      </c>
      <c r="Y24" s="374"/>
      <c r="Z24" s="684"/>
      <c r="AA24" s="43"/>
      <c r="AB24" s="11">
        <f t="shared" si="0"/>
        <v>0</v>
      </c>
      <c r="AC24" s="361">
        <f t="shared" si="1"/>
        <v>4</v>
      </c>
      <c r="AD24" s="361">
        <f t="shared" si="2"/>
        <v>1</v>
      </c>
      <c r="AE24" s="361">
        <f t="shared" si="3"/>
        <v>4</v>
      </c>
      <c r="AF24" s="13" t="s">
        <v>493</v>
      </c>
      <c r="AG24" s="13" t="s">
        <v>544</v>
      </c>
    </row>
    <row r="25" spans="1:33" ht="15" x14ac:dyDescent="0.2">
      <c r="A25" s="358" t="s">
        <v>395</v>
      </c>
      <c r="B25" s="15" t="s">
        <v>150</v>
      </c>
      <c r="C25" s="360" t="s">
        <v>396</v>
      </c>
      <c r="D25" s="11"/>
      <c r="E25" s="374"/>
      <c r="F25" s="684"/>
      <c r="G25" s="376"/>
      <c r="H25" s="374" t="s">
        <v>274</v>
      </c>
      <c r="I25" s="374">
        <v>4</v>
      </c>
      <c r="J25" s="684">
        <v>1</v>
      </c>
      <c r="K25" s="376" t="s">
        <v>239</v>
      </c>
      <c r="L25" s="374" t="s">
        <v>274</v>
      </c>
      <c r="M25" s="374" t="s">
        <v>274</v>
      </c>
      <c r="N25" s="684"/>
      <c r="O25" s="376"/>
      <c r="P25" s="374"/>
      <c r="Q25" s="374"/>
      <c r="R25" s="684"/>
      <c r="S25" s="376"/>
      <c r="T25" s="374"/>
      <c r="U25" s="374" t="s">
        <v>274</v>
      </c>
      <c r="V25" s="684"/>
      <c r="W25" s="376"/>
      <c r="X25" s="374" t="s">
        <v>274</v>
      </c>
      <c r="Y25" s="374"/>
      <c r="Z25" s="684"/>
      <c r="AA25" s="43"/>
      <c r="AB25" s="11">
        <f t="shared" si="0"/>
        <v>0</v>
      </c>
      <c r="AC25" s="361">
        <f t="shared" si="1"/>
        <v>4</v>
      </c>
      <c r="AD25" s="361">
        <f t="shared" si="2"/>
        <v>1</v>
      </c>
      <c r="AE25" s="361">
        <f t="shared" si="3"/>
        <v>4</v>
      </c>
      <c r="AF25" s="13" t="s">
        <v>493</v>
      </c>
      <c r="AG25" s="13" t="s">
        <v>541</v>
      </c>
    </row>
    <row r="26" spans="1:33" s="691" customFormat="1" ht="15" x14ac:dyDescent="0.2">
      <c r="A26" s="631" t="s">
        <v>632</v>
      </c>
      <c r="B26" s="24" t="s">
        <v>148</v>
      </c>
      <c r="C26" s="685" t="s">
        <v>633</v>
      </c>
      <c r="D26" s="11"/>
      <c r="E26" s="374"/>
      <c r="F26" s="686"/>
      <c r="G26" s="687"/>
      <c r="H26" s="374" t="s">
        <v>274</v>
      </c>
      <c r="I26" s="374"/>
      <c r="J26" s="688"/>
      <c r="K26" s="689"/>
      <c r="L26" s="374" t="s">
        <v>274</v>
      </c>
      <c r="M26" s="374" t="s">
        <v>274</v>
      </c>
      <c r="N26" s="686"/>
      <c r="O26" s="687"/>
      <c r="P26" s="374"/>
      <c r="Q26" s="374"/>
      <c r="R26" s="686"/>
      <c r="S26" s="687"/>
      <c r="T26" s="374">
        <v>8</v>
      </c>
      <c r="U26" s="374"/>
      <c r="V26" s="688">
        <v>1</v>
      </c>
      <c r="W26" s="689" t="s">
        <v>778</v>
      </c>
      <c r="X26" s="374" t="s">
        <v>274</v>
      </c>
      <c r="Y26" s="374"/>
      <c r="Z26" s="686"/>
      <c r="AA26" s="44"/>
      <c r="AB26" s="374">
        <f t="shared" si="0"/>
        <v>8</v>
      </c>
      <c r="AC26" s="374">
        <f t="shared" si="1"/>
        <v>0</v>
      </c>
      <c r="AD26" s="374">
        <f t="shared" si="2"/>
        <v>1</v>
      </c>
      <c r="AE26" s="374">
        <f t="shared" si="3"/>
        <v>8</v>
      </c>
      <c r="AF26" s="690" t="s">
        <v>493</v>
      </c>
      <c r="AG26" s="690" t="s">
        <v>539</v>
      </c>
    </row>
    <row r="27" spans="1:33" ht="15" x14ac:dyDescent="0.2">
      <c r="A27" s="631" t="s">
        <v>634</v>
      </c>
      <c r="B27" s="24" t="s">
        <v>148</v>
      </c>
      <c r="C27" s="685" t="s">
        <v>635</v>
      </c>
      <c r="D27" s="11"/>
      <c r="E27" s="374"/>
      <c r="F27" s="684"/>
      <c r="G27" s="376"/>
      <c r="H27" s="9"/>
      <c r="I27" s="374"/>
      <c r="J27" s="692"/>
      <c r="K27" s="379"/>
      <c r="L27" s="374"/>
      <c r="M27" s="374"/>
      <c r="N27" s="692"/>
      <c r="O27" s="376"/>
      <c r="P27" s="374"/>
      <c r="Q27" s="374"/>
      <c r="R27" s="692"/>
      <c r="S27" s="693"/>
      <c r="T27" s="9"/>
      <c r="U27" s="374"/>
      <c r="V27" s="692"/>
      <c r="W27" s="379"/>
      <c r="X27" s="374">
        <v>12</v>
      </c>
      <c r="Y27" s="374"/>
      <c r="Z27" s="692">
        <v>1</v>
      </c>
      <c r="AA27" s="694" t="s">
        <v>778</v>
      </c>
      <c r="AB27" s="11">
        <f t="shared" si="0"/>
        <v>12</v>
      </c>
      <c r="AC27" s="361">
        <f t="shared" si="1"/>
        <v>0</v>
      </c>
      <c r="AD27" s="361">
        <f t="shared" si="2"/>
        <v>1</v>
      </c>
      <c r="AE27" s="361">
        <f t="shared" si="3"/>
        <v>12</v>
      </c>
      <c r="AF27" s="690" t="s">
        <v>493</v>
      </c>
      <c r="AG27" s="690" t="s">
        <v>539</v>
      </c>
    </row>
    <row r="28" spans="1:33" ht="15" x14ac:dyDescent="0.2">
      <c r="A28" s="358" t="s">
        <v>636</v>
      </c>
      <c r="B28" s="15" t="s">
        <v>148</v>
      </c>
      <c r="C28" s="360" t="s">
        <v>386</v>
      </c>
      <c r="D28" s="11"/>
      <c r="E28" s="374" t="s">
        <v>274</v>
      </c>
      <c r="F28" s="684"/>
      <c r="G28" s="18"/>
      <c r="H28" s="11" t="s">
        <v>274</v>
      </c>
      <c r="I28" s="374" t="s">
        <v>274</v>
      </c>
      <c r="J28" s="380"/>
      <c r="K28" s="626"/>
      <c r="L28" s="374">
        <v>4</v>
      </c>
      <c r="M28" s="374" t="s">
        <v>274</v>
      </c>
      <c r="N28" s="380">
        <v>1</v>
      </c>
      <c r="O28" s="626" t="s">
        <v>1</v>
      </c>
      <c r="P28" s="374" t="s">
        <v>274</v>
      </c>
      <c r="Q28" s="374" t="s">
        <v>274</v>
      </c>
      <c r="R28" s="380"/>
      <c r="S28" s="18"/>
      <c r="T28" s="11"/>
      <c r="U28" s="374"/>
      <c r="V28" s="380"/>
      <c r="W28" s="626"/>
      <c r="X28" s="374" t="s">
        <v>274</v>
      </c>
      <c r="Y28" s="374" t="s">
        <v>274</v>
      </c>
      <c r="Z28" s="380"/>
      <c r="AA28" s="18"/>
      <c r="AB28" s="11">
        <f t="shared" si="0"/>
        <v>4</v>
      </c>
      <c r="AC28" s="361">
        <f t="shared" si="1"/>
        <v>0</v>
      </c>
      <c r="AD28" s="361">
        <f t="shared" si="2"/>
        <v>1</v>
      </c>
      <c r="AE28" s="361">
        <f t="shared" si="3"/>
        <v>4</v>
      </c>
      <c r="AF28" s="690" t="s">
        <v>493</v>
      </c>
      <c r="AG28" s="690" t="s">
        <v>494</v>
      </c>
    </row>
    <row r="29" spans="1:33" ht="15" x14ac:dyDescent="0.2">
      <c r="A29" s="358" t="s">
        <v>637</v>
      </c>
      <c r="B29" s="15" t="s">
        <v>148</v>
      </c>
      <c r="C29" s="360" t="s">
        <v>387</v>
      </c>
      <c r="D29" s="11" t="s">
        <v>274</v>
      </c>
      <c r="E29" s="374" t="s">
        <v>274</v>
      </c>
      <c r="F29" s="380"/>
      <c r="G29" s="18"/>
      <c r="H29" s="11" t="s">
        <v>274</v>
      </c>
      <c r="I29" s="374" t="s">
        <v>274</v>
      </c>
      <c r="J29" s="380"/>
      <c r="K29" s="626"/>
      <c r="L29" s="374" t="s">
        <v>274</v>
      </c>
      <c r="M29" s="374" t="s">
        <v>274</v>
      </c>
      <c r="N29" s="380"/>
      <c r="O29" s="626"/>
      <c r="P29" s="374" t="s">
        <v>274</v>
      </c>
      <c r="Q29" s="374">
        <v>4</v>
      </c>
      <c r="R29" s="380">
        <v>1</v>
      </c>
      <c r="S29" s="18" t="s">
        <v>239</v>
      </c>
      <c r="T29" s="11" t="s">
        <v>274</v>
      </c>
      <c r="U29" s="374" t="s">
        <v>274</v>
      </c>
      <c r="V29" s="380"/>
      <c r="W29" s="626"/>
      <c r="X29" s="374"/>
      <c r="Y29" s="374"/>
      <c r="Z29" s="380"/>
      <c r="AA29" s="18"/>
      <c r="AB29" s="11">
        <f t="shared" si="0"/>
        <v>0</v>
      </c>
      <c r="AC29" s="361">
        <f t="shared" si="1"/>
        <v>4</v>
      </c>
      <c r="AD29" s="361">
        <f t="shared" si="2"/>
        <v>1</v>
      </c>
      <c r="AE29" s="361">
        <f t="shared" si="3"/>
        <v>4</v>
      </c>
      <c r="AF29" s="690" t="s">
        <v>493</v>
      </c>
      <c r="AG29" s="690" t="s">
        <v>494</v>
      </c>
    </row>
    <row r="30" spans="1:33" ht="15" x14ac:dyDescent="0.2">
      <c r="A30" s="631" t="s">
        <v>612</v>
      </c>
      <c r="B30" s="15" t="s">
        <v>148</v>
      </c>
      <c r="C30" s="360" t="s">
        <v>388</v>
      </c>
      <c r="D30" s="11" t="s">
        <v>274</v>
      </c>
      <c r="E30" s="374" t="s">
        <v>274</v>
      </c>
      <c r="F30" s="380"/>
      <c r="G30" s="18"/>
      <c r="H30" s="11">
        <v>4</v>
      </c>
      <c r="I30" s="374" t="s">
        <v>274</v>
      </c>
      <c r="J30" s="380">
        <v>1</v>
      </c>
      <c r="K30" s="626" t="s">
        <v>1</v>
      </c>
      <c r="L30" s="374"/>
      <c r="M30" s="374" t="s">
        <v>274</v>
      </c>
      <c r="N30" s="380"/>
      <c r="O30" s="626"/>
      <c r="P30" s="374" t="s">
        <v>274</v>
      </c>
      <c r="Q30" s="374" t="s">
        <v>274</v>
      </c>
      <c r="R30" s="380"/>
      <c r="S30" s="18"/>
      <c r="T30" s="11" t="s">
        <v>274</v>
      </c>
      <c r="U30" s="374" t="s">
        <v>274</v>
      </c>
      <c r="V30" s="380"/>
      <c r="W30" s="626"/>
      <c r="X30" s="374" t="s">
        <v>274</v>
      </c>
      <c r="Y30" s="374" t="s">
        <v>274</v>
      </c>
      <c r="Z30" s="380"/>
      <c r="AA30" s="18"/>
      <c r="AB30" s="11">
        <f t="shared" si="0"/>
        <v>4</v>
      </c>
      <c r="AC30" s="361">
        <f t="shared" si="1"/>
        <v>0</v>
      </c>
      <c r="AD30" s="361">
        <f t="shared" si="2"/>
        <v>1</v>
      </c>
      <c r="AE30" s="361">
        <f t="shared" si="3"/>
        <v>4</v>
      </c>
      <c r="AF30" s="690" t="s">
        <v>545</v>
      </c>
      <c r="AG30" s="690" t="s">
        <v>546</v>
      </c>
    </row>
    <row r="31" spans="1:33" ht="15" x14ac:dyDescent="0.2">
      <c r="A31" s="358" t="s">
        <v>638</v>
      </c>
      <c r="B31" s="15" t="s">
        <v>148</v>
      </c>
      <c r="C31" s="360" t="s">
        <v>389</v>
      </c>
      <c r="D31" s="11" t="s">
        <v>274</v>
      </c>
      <c r="E31" s="374" t="s">
        <v>274</v>
      </c>
      <c r="F31" s="380"/>
      <c r="G31" s="18"/>
      <c r="H31" s="11" t="s">
        <v>274</v>
      </c>
      <c r="I31" s="374" t="s">
        <v>274</v>
      </c>
      <c r="J31" s="380"/>
      <c r="K31" s="626"/>
      <c r="L31" s="374">
        <v>4</v>
      </c>
      <c r="M31" s="374" t="s">
        <v>274</v>
      </c>
      <c r="N31" s="380">
        <v>1</v>
      </c>
      <c r="O31" s="626" t="s">
        <v>1</v>
      </c>
      <c r="P31" s="374"/>
      <c r="Q31" s="374" t="s">
        <v>274</v>
      </c>
      <c r="R31" s="380"/>
      <c r="S31" s="18"/>
      <c r="T31" s="11" t="s">
        <v>274</v>
      </c>
      <c r="U31" s="374" t="s">
        <v>274</v>
      </c>
      <c r="V31" s="380"/>
      <c r="W31" s="626"/>
      <c r="X31" s="374" t="s">
        <v>274</v>
      </c>
      <c r="Y31" s="374" t="s">
        <v>274</v>
      </c>
      <c r="Z31" s="380"/>
      <c r="AA31" s="18"/>
      <c r="AB31" s="11">
        <f t="shared" si="0"/>
        <v>4</v>
      </c>
      <c r="AC31" s="361">
        <f t="shared" si="1"/>
        <v>0</v>
      </c>
      <c r="AD31" s="361">
        <f t="shared" si="2"/>
        <v>1</v>
      </c>
      <c r="AE31" s="361">
        <f t="shared" si="3"/>
        <v>4</v>
      </c>
      <c r="AF31" s="690" t="s">
        <v>639</v>
      </c>
      <c r="AG31" s="690" t="s">
        <v>640</v>
      </c>
    </row>
    <row r="32" spans="1:33" ht="15" x14ac:dyDescent="0.2">
      <c r="A32" s="358" t="s">
        <v>390</v>
      </c>
      <c r="B32" s="15" t="s">
        <v>148</v>
      </c>
      <c r="C32" s="695" t="s">
        <v>391</v>
      </c>
      <c r="D32" s="11" t="s">
        <v>274</v>
      </c>
      <c r="E32" s="374" t="s">
        <v>274</v>
      </c>
      <c r="F32" s="380"/>
      <c r="G32" s="18"/>
      <c r="H32" s="11" t="s">
        <v>274</v>
      </c>
      <c r="I32" s="374" t="s">
        <v>274</v>
      </c>
      <c r="J32" s="380"/>
      <c r="K32" s="626"/>
      <c r="L32" s="374" t="s">
        <v>274</v>
      </c>
      <c r="M32" s="374" t="s">
        <v>274</v>
      </c>
      <c r="N32" s="696"/>
      <c r="O32" s="626"/>
      <c r="P32" s="374" t="s">
        <v>274</v>
      </c>
      <c r="Q32" s="374">
        <v>4</v>
      </c>
      <c r="R32" s="696">
        <v>1</v>
      </c>
      <c r="S32" s="18" t="s">
        <v>239</v>
      </c>
      <c r="T32" s="11" t="s">
        <v>274</v>
      </c>
      <c r="U32" s="374"/>
      <c r="V32" s="696"/>
      <c r="W32" s="697"/>
      <c r="X32" s="374" t="s">
        <v>274</v>
      </c>
      <c r="Y32" s="374" t="s">
        <v>274</v>
      </c>
      <c r="Z32" s="696"/>
      <c r="AA32" s="18"/>
      <c r="AB32" s="11">
        <f t="shared" si="0"/>
        <v>0</v>
      </c>
      <c r="AC32" s="361">
        <f t="shared" si="1"/>
        <v>4</v>
      </c>
      <c r="AD32" s="361">
        <f t="shared" si="2"/>
        <v>1</v>
      </c>
      <c r="AE32" s="361">
        <f t="shared" si="3"/>
        <v>4</v>
      </c>
      <c r="AF32" s="690" t="s">
        <v>545</v>
      </c>
      <c r="AG32" s="690" t="s">
        <v>546</v>
      </c>
    </row>
    <row r="33" spans="1:33" ht="15.75" thickBot="1" x14ac:dyDescent="0.25">
      <c r="A33" s="358" t="s">
        <v>392</v>
      </c>
      <c r="B33" s="15" t="s">
        <v>150</v>
      </c>
      <c r="C33" s="360" t="s">
        <v>788</v>
      </c>
      <c r="D33" s="11" t="s">
        <v>274</v>
      </c>
      <c r="E33" s="374" t="s">
        <v>274</v>
      </c>
      <c r="F33" s="684"/>
      <c r="G33" s="43"/>
      <c r="H33" s="11" t="s">
        <v>274</v>
      </c>
      <c r="I33" s="374" t="s">
        <v>274</v>
      </c>
      <c r="J33" s="684"/>
      <c r="K33" s="376"/>
      <c r="L33" s="374" t="s">
        <v>274</v>
      </c>
      <c r="M33" s="374" t="s">
        <v>274</v>
      </c>
      <c r="N33" s="684"/>
      <c r="O33" s="376"/>
      <c r="P33" s="374" t="s">
        <v>274</v>
      </c>
      <c r="Q33" s="374" t="s">
        <v>274</v>
      </c>
      <c r="R33" s="684"/>
      <c r="S33" s="43"/>
      <c r="T33" s="11" t="s">
        <v>274</v>
      </c>
      <c r="U33" s="374" t="s">
        <v>274</v>
      </c>
      <c r="V33" s="684"/>
      <c r="W33" s="376"/>
      <c r="X33" s="374">
        <v>4</v>
      </c>
      <c r="Y33" s="374">
        <v>4</v>
      </c>
      <c r="Z33" s="684">
        <v>1</v>
      </c>
      <c r="AA33" s="43" t="s">
        <v>176</v>
      </c>
      <c r="AB33" s="11">
        <f t="shared" si="0"/>
        <v>4</v>
      </c>
      <c r="AC33" s="361">
        <f t="shared" si="1"/>
        <v>4</v>
      </c>
      <c r="AD33" s="361">
        <f t="shared" si="2"/>
        <v>1</v>
      </c>
      <c r="AE33" s="361">
        <f t="shared" si="3"/>
        <v>8</v>
      </c>
      <c r="AF33" s="698" t="s">
        <v>493</v>
      </c>
      <c r="AG33" s="699" t="s">
        <v>547</v>
      </c>
    </row>
    <row r="34" spans="1:33" ht="15.75" customHeight="1" thickBot="1" x14ac:dyDescent="0.3">
      <c r="A34" s="362"/>
      <c r="B34" s="30"/>
      <c r="C34" s="700" t="s">
        <v>366</v>
      </c>
      <c r="D34" s="632">
        <f>SUM(D12:D33)</f>
        <v>22</v>
      </c>
      <c r="E34" s="633">
        <f>SUM(E12:E33)</f>
        <v>0</v>
      </c>
      <c r="F34" s="633">
        <f>SUM(F12:F33)</f>
        <v>4</v>
      </c>
      <c r="G34" s="634" t="s">
        <v>22</v>
      </c>
      <c r="H34" s="632">
        <f>SUM(H12:H33)</f>
        <v>12</v>
      </c>
      <c r="I34" s="633">
        <f>SUM(I12:I33)</f>
        <v>16</v>
      </c>
      <c r="J34" s="633">
        <f>SUM(J12:J33)</f>
        <v>5</v>
      </c>
      <c r="K34" s="634" t="s">
        <v>22</v>
      </c>
      <c r="L34" s="633">
        <f>SUM(L12:L33)</f>
        <v>8</v>
      </c>
      <c r="M34" s="633">
        <f>SUM(M12:M33)</f>
        <v>8</v>
      </c>
      <c r="N34" s="633">
        <f>SUM(N12:N33)</f>
        <v>3</v>
      </c>
      <c r="O34" s="634" t="s">
        <v>22</v>
      </c>
      <c r="P34" s="633">
        <f>SUM(P12:P33)</f>
        <v>16</v>
      </c>
      <c r="Q34" s="633">
        <f>SUM(Q12:Q33)</f>
        <v>20</v>
      </c>
      <c r="R34" s="633">
        <f>SUM(R12:R33)</f>
        <v>6</v>
      </c>
      <c r="S34" s="634" t="s">
        <v>22</v>
      </c>
      <c r="T34" s="632">
        <f>SUM(T12:T33)</f>
        <v>32</v>
      </c>
      <c r="U34" s="633">
        <f>SUM(U12:U33)</f>
        <v>8</v>
      </c>
      <c r="V34" s="633">
        <f>SUM(V12:V33)</f>
        <v>7</v>
      </c>
      <c r="W34" s="634" t="s">
        <v>22</v>
      </c>
      <c r="X34" s="633">
        <f>SUM(X12:X33)</f>
        <v>24</v>
      </c>
      <c r="Y34" s="633">
        <f>SUM(Y12:Y33)</f>
        <v>12</v>
      </c>
      <c r="Z34" s="633">
        <f>SUM(Z12:Z33)</f>
        <v>6</v>
      </c>
      <c r="AA34" s="634" t="s">
        <v>22</v>
      </c>
      <c r="AB34" s="632">
        <f>SUM(AB12:AB33)</f>
        <v>114</v>
      </c>
      <c r="AC34" s="633">
        <f>SUM(AC12:AC33)</f>
        <v>64</v>
      </c>
      <c r="AD34" s="633">
        <f>SUM(AD12:AD33)</f>
        <v>31</v>
      </c>
      <c r="AE34" s="701">
        <f>SUM(AE12:AE33)</f>
        <v>178</v>
      </c>
      <c r="AF34" s="508"/>
      <c r="AG34" s="508"/>
    </row>
    <row r="35" spans="1:33" ht="15.75" customHeight="1" thickBot="1" x14ac:dyDescent="0.3">
      <c r="A35" s="365"/>
      <c r="B35" s="366"/>
      <c r="C35" s="344" t="s">
        <v>367</v>
      </c>
      <c r="D35" s="345">
        <f>D10+D34</f>
        <v>104</v>
      </c>
      <c r="E35" s="345">
        <f>E10+E34</f>
        <v>94</v>
      </c>
      <c r="F35" s="345">
        <f>F10+F34</f>
        <v>28</v>
      </c>
      <c r="G35" s="367" t="s">
        <v>22</v>
      </c>
      <c r="H35" s="345">
        <f>H10+H34</f>
        <v>68</v>
      </c>
      <c r="I35" s="345">
        <f>I10+I34</f>
        <v>52</v>
      </c>
      <c r="J35" s="345">
        <f>J10+J34</f>
        <v>28</v>
      </c>
      <c r="K35" s="367" t="s">
        <v>22</v>
      </c>
      <c r="L35" s="345">
        <f>L10+L34</f>
        <v>60</v>
      </c>
      <c r="M35" s="345">
        <f>M10+M34</f>
        <v>56</v>
      </c>
      <c r="N35" s="345">
        <f>N10+N34</f>
        <v>27</v>
      </c>
      <c r="O35" s="367" t="s">
        <v>22</v>
      </c>
      <c r="P35" s="345">
        <f>P10+P34</f>
        <v>56</v>
      </c>
      <c r="Q35" s="345">
        <f>Q10+Q34</f>
        <v>76</v>
      </c>
      <c r="R35" s="345">
        <f>R10+R34</f>
        <v>32</v>
      </c>
      <c r="S35" s="367" t="s">
        <v>22</v>
      </c>
      <c r="T35" s="621">
        <f>T10+T34</f>
        <v>84</v>
      </c>
      <c r="U35" s="345">
        <f>U10+U34</f>
        <v>48</v>
      </c>
      <c r="V35" s="345">
        <f>V10+V34</f>
        <v>33</v>
      </c>
      <c r="W35" s="367" t="s">
        <v>22</v>
      </c>
      <c r="X35" s="345">
        <f>X10+X34</f>
        <v>50</v>
      </c>
      <c r="Y35" s="345">
        <f>Y10+Y34</f>
        <v>92</v>
      </c>
      <c r="Z35" s="345">
        <f>Z10+Z34</f>
        <v>31</v>
      </c>
      <c r="AA35" s="367" t="s">
        <v>22</v>
      </c>
      <c r="AB35" s="621">
        <f>AB10+AB34</f>
        <v>416</v>
      </c>
      <c r="AC35" s="368">
        <f>AC10+AC34</f>
        <v>380</v>
      </c>
      <c r="AD35" s="368">
        <f>AD10+AD34</f>
        <v>180</v>
      </c>
      <c r="AE35" s="369">
        <f>AE10+AE34</f>
        <v>796</v>
      </c>
      <c r="AF35" s="508"/>
      <c r="AG35" s="508"/>
    </row>
    <row r="36" spans="1:33" ht="16.5" x14ac:dyDescent="0.25">
      <c r="A36" s="370"/>
      <c r="B36" s="371"/>
      <c r="C36" s="372" t="s">
        <v>9</v>
      </c>
      <c r="D36" s="867"/>
      <c r="E36" s="867"/>
      <c r="F36" s="867"/>
      <c r="G36" s="867"/>
      <c r="H36" s="867"/>
      <c r="I36" s="867"/>
      <c r="J36" s="867"/>
      <c r="K36" s="867"/>
      <c r="L36" s="867"/>
      <c r="M36" s="867"/>
      <c r="N36" s="867"/>
      <c r="O36" s="867"/>
      <c r="P36" s="867"/>
      <c r="Q36" s="867"/>
      <c r="R36" s="867"/>
      <c r="S36" s="867"/>
      <c r="T36" s="867"/>
      <c r="U36" s="867"/>
      <c r="V36" s="867"/>
      <c r="W36" s="867"/>
      <c r="X36" s="867"/>
      <c r="Y36" s="867"/>
      <c r="Z36" s="867"/>
      <c r="AA36" s="867"/>
      <c r="AB36" s="867"/>
      <c r="AC36" s="867"/>
      <c r="AD36" s="867"/>
      <c r="AE36" s="868"/>
      <c r="AF36" s="364"/>
      <c r="AG36" s="364"/>
    </row>
    <row r="37" spans="1:33" ht="15" x14ac:dyDescent="0.2">
      <c r="A37" s="358" t="s">
        <v>151</v>
      </c>
      <c r="B37" s="15" t="s">
        <v>150</v>
      </c>
      <c r="C37" s="360" t="s">
        <v>152</v>
      </c>
      <c r="D37" s="11"/>
      <c r="E37" s="374"/>
      <c r="F37" s="375"/>
      <c r="G37" s="43"/>
      <c r="H37" s="11">
        <v>4</v>
      </c>
      <c r="I37" s="374"/>
      <c r="J37" s="375" t="s">
        <v>22</v>
      </c>
      <c r="K37" s="376" t="s">
        <v>177</v>
      </c>
      <c r="L37" s="374"/>
      <c r="M37" s="374"/>
      <c r="N37" s="375"/>
      <c r="O37" s="376"/>
      <c r="P37" s="374"/>
      <c r="Q37" s="374"/>
      <c r="R37" s="375"/>
      <c r="S37" s="376"/>
      <c r="T37" s="374"/>
      <c r="U37" s="374"/>
      <c r="V37" s="375"/>
      <c r="W37" s="376"/>
      <c r="X37" s="374"/>
      <c r="Y37" s="374"/>
      <c r="Z37" s="375"/>
      <c r="AA37" s="43"/>
      <c r="AB37" s="11">
        <f>SUM(D37,H37,L37,P37,T37,X37)</f>
        <v>4</v>
      </c>
      <c r="AC37" s="702">
        <f>SUM(E37,I37,M37,Q37,U37,Y37)</f>
        <v>0</v>
      </c>
      <c r="AD37" s="703" t="s">
        <v>22</v>
      </c>
      <c r="AE37" s="704" t="s">
        <v>22</v>
      </c>
      <c r="AF37" s="705"/>
      <c r="AG37" s="705"/>
    </row>
    <row r="38" spans="1:33" ht="15" x14ac:dyDescent="0.2">
      <c r="A38" s="358" t="s">
        <v>558</v>
      </c>
      <c r="B38" s="15" t="s">
        <v>150</v>
      </c>
      <c r="C38" s="360" t="s">
        <v>559</v>
      </c>
      <c r="D38" s="11"/>
      <c r="E38" s="374"/>
      <c r="F38" s="380"/>
      <c r="G38" s="10"/>
      <c r="H38" s="11"/>
      <c r="I38" s="374"/>
      <c r="J38" s="380"/>
      <c r="K38" s="626"/>
      <c r="L38" s="374">
        <v>4</v>
      </c>
      <c r="M38" s="374">
        <v>4</v>
      </c>
      <c r="N38" s="380" t="s">
        <v>22</v>
      </c>
      <c r="O38" s="626" t="s">
        <v>177</v>
      </c>
      <c r="P38" s="374"/>
      <c r="Q38" s="374"/>
      <c r="R38" s="380"/>
      <c r="S38" s="626"/>
      <c r="T38" s="374"/>
      <c r="U38" s="374"/>
      <c r="V38" s="380"/>
      <c r="W38" s="626"/>
      <c r="X38" s="374"/>
      <c r="Y38" s="374"/>
      <c r="Z38" s="380"/>
      <c r="AA38" s="18"/>
      <c r="AB38" s="11">
        <f t="shared" ref="AB38:AB40" si="4">SUM(D38,H38,L38,P38,T38,X38)</f>
        <v>4</v>
      </c>
      <c r="AC38" s="702">
        <f t="shared" ref="AC38:AC40" si="5">SUM(E38,I38,M38,Q38,U38,Y38)</f>
        <v>4</v>
      </c>
      <c r="AD38" s="706" t="s">
        <v>22</v>
      </c>
      <c r="AE38" s="706" t="s">
        <v>22</v>
      </c>
      <c r="AF38" s="690" t="s">
        <v>493</v>
      </c>
      <c r="AG38" s="378" t="s">
        <v>547</v>
      </c>
    </row>
    <row r="39" spans="1:33" ht="15" x14ac:dyDescent="0.2">
      <c r="A39" s="358" t="s">
        <v>147</v>
      </c>
      <c r="B39" s="15" t="s">
        <v>150</v>
      </c>
      <c r="C39" s="360" t="s">
        <v>149</v>
      </c>
      <c r="D39" s="11"/>
      <c r="E39" s="374"/>
      <c r="F39" s="375"/>
      <c r="G39" s="376"/>
      <c r="H39" s="374"/>
      <c r="I39" s="374"/>
      <c r="J39" s="375"/>
      <c r="K39" s="376"/>
      <c r="L39" s="374"/>
      <c r="M39" s="374"/>
      <c r="N39" s="375"/>
      <c r="O39" s="376"/>
      <c r="P39" s="374"/>
      <c r="Q39" s="374"/>
      <c r="R39" s="375"/>
      <c r="S39" s="379"/>
      <c r="T39" s="374"/>
      <c r="U39" s="374"/>
      <c r="V39" s="375"/>
      <c r="W39" s="376"/>
      <c r="X39" s="374">
        <v>4</v>
      </c>
      <c r="Y39" s="374"/>
      <c r="Z39" s="375" t="s">
        <v>22</v>
      </c>
      <c r="AA39" s="43" t="s">
        <v>177</v>
      </c>
      <c r="AB39" s="11">
        <f t="shared" si="4"/>
        <v>4</v>
      </c>
      <c r="AC39" s="702">
        <f t="shared" si="5"/>
        <v>0</v>
      </c>
      <c r="AD39" s="703" t="s">
        <v>22</v>
      </c>
      <c r="AE39" s="704" t="s">
        <v>22</v>
      </c>
      <c r="AF39" s="690" t="s">
        <v>493</v>
      </c>
      <c r="AG39" s="378" t="s">
        <v>541</v>
      </c>
    </row>
    <row r="40" spans="1:33" ht="15.75" thickBot="1" x14ac:dyDescent="0.25">
      <c r="A40" s="358" t="s">
        <v>158</v>
      </c>
      <c r="B40" s="15" t="s">
        <v>1</v>
      </c>
      <c r="C40" s="359" t="s">
        <v>397</v>
      </c>
      <c r="D40" s="11"/>
      <c r="E40" s="374"/>
      <c r="F40" s="375" t="s">
        <v>22</v>
      </c>
      <c r="G40" s="376"/>
      <c r="H40" s="374"/>
      <c r="I40" s="374"/>
      <c r="J40" s="375" t="s">
        <v>22</v>
      </c>
      <c r="K40" s="376"/>
      <c r="L40" s="374"/>
      <c r="M40" s="374"/>
      <c r="N40" s="375" t="s">
        <v>22</v>
      </c>
      <c r="O40" s="376"/>
      <c r="P40" s="374"/>
      <c r="Q40" s="374"/>
      <c r="R40" s="375" t="s">
        <v>22</v>
      </c>
      <c r="S40" s="376"/>
      <c r="T40" s="374"/>
      <c r="U40" s="374"/>
      <c r="V40" s="375" t="s">
        <v>22</v>
      </c>
      <c r="W40" s="376"/>
      <c r="X40" s="374"/>
      <c r="Y40" s="374"/>
      <c r="Z40" s="375" t="s">
        <v>22</v>
      </c>
      <c r="AA40" s="18" t="s">
        <v>279</v>
      </c>
      <c r="AB40" s="11">
        <f t="shared" si="4"/>
        <v>0</v>
      </c>
      <c r="AC40" s="707">
        <f t="shared" si="5"/>
        <v>0</v>
      </c>
      <c r="AD40" s="708" t="s">
        <v>22</v>
      </c>
      <c r="AE40" s="709" t="s">
        <v>22</v>
      </c>
      <c r="AF40" s="699" t="s">
        <v>493</v>
      </c>
      <c r="AG40" s="378" t="s">
        <v>544</v>
      </c>
    </row>
    <row r="41" spans="1:33" ht="16.5" thickBot="1" x14ac:dyDescent="0.3">
      <c r="A41" s="382"/>
      <c r="B41" s="383"/>
      <c r="C41" s="384" t="s">
        <v>18</v>
      </c>
      <c r="D41" s="635">
        <f>SUM(D37:D40)</f>
        <v>0</v>
      </c>
      <c r="E41" s="385">
        <f>SUM(E37:E40)</f>
        <v>0</v>
      </c>
      <c r="F41" s="386" t="s">
        <v>22</v>
      </c>
      <c r="G41" s="387" t="s">
        <v>22</v>
      </c>
      <c r="H41" s="385">
        <f>SUM(H37:H40)</f>
        <v>4</v>
      </c>
      <c r="I41" s="385">
        <f>SUM(I37:I40)</f>
        <v>0</v>
      </c>
      <c r="J41" s="386" t="s">
        <v>22</v>
      </c>
      <c r="K41" s="387" t="s">
        <v>22</v>
      </c>
      <c r="L41" s="385">
        <f>SUM(L37:L40)</f>
        <v>4</v>
      </c>
      <c r="M41" s="385">
        <f>SUM(M37:M40)</f>
        <v>4</v>
      </c>
      <c r="N41" s="388" t="s">
        <v>22</v>
      </c>
      <c r="O41" s="387" t="s">
        <v>22</v>
      </c>
      <c r="P41" s="385">
        <f>SUM(P37:P40)</f>
        <v>0</v>
      </c>
      <c r="Q41" s="385">
        <f>SUM(Q37:Q40)</f>
        <v>0</v>
      </c>
      <c r="R41" s="386" t="s">
        <v>22</v>
      </c>
      <c r="S41" s="387" t="s">
        <v>22</v>
      </c>
      <c r="T41" s="385">
        <f>SUM(T37:T40)</f>
        <v>0</v>
      </c>
      <c r="U41" s="385">
        <f>SUM(U37:U40)</f>
        <v>0</v>
      </c>
      <c r="V41" s="386" t="s">
        <v>22</v>
      </c>
      <c r="W41" s="387" t="s">
        <v>22</v>
      </c>
      <c r="X41" s="385">
        <f>SUM(X37:X40)</f>
        <v>4</v>
      </c>
      <c r="Y41" s="385">
        <f>SUM(Y37:Y40)</f>
        <v>0</v>
      </c>
      <c r="Z41" s="386" t="s">
        <v>22</v>
      </c>
      <c r="AA41" s="387" t="s">
        <v>22</v>
      </c>
      <c r="AB41" s="636">
        <f>SUM(AB37:AB40)</f>
        <v>12</v>
      </c>
      <c r="AC41" s="390">
        <f>SUM(AC37:AC40)</f>
        <v>4</v>
      </c>
      <c r="AD41" s="386" t="s">
        <v>22</v>
      </c>
      <c r="AE41" s="710" t="s">
        <v>178</v>
      </c>
      <c r="AF41" s="508"/>
      <c r="AG41" s="508"/>
    </row>
    <row r="42" spans="1:33" ht="16.5" thickBot="1" x14ac:dyDescent="0.3">
      <c r="A42" s="392"/>
      <c r="B42" s="393"/>
      <c r="C42" s="637" t="s">
        <v>368</v>
      </c>
      <c r="D42" s="638">
        <f>SUM(D35,D41)</f>
        <v>104</v>
      </c>
      <c r="E42" s="394">
        <f>SUM(E35,E41)</f>
        <v>94</v>
      </c>
      <c r="F42" s="395" t="s">
        <v>22</v>
      </c>
      <c r="G42" s="396" t="s">
        <v>22</v>
      </c>
      <c r="H42" s="394">
        <f>SUM(H35,H41)</f>
        <v>72</v>
      </c>
      <c r="I42" s="394">
        <f>SUM(I35,I41)</f>
        <v>52</v>
      </c>
      <c r="J42" s="395" t="s">
        <v>22</v>
      </c>
      <c r="K42" s="396" t="s">
        <v>22</v>
      </c>
      <c r="L42" s="394">
        <f>SUM(L35,L41)</f>
        <v>64</v>
      </c>
      <c r="M42" s="394">
        <f>SUM(M35,M41)</f>
        <v>60</v>
      </c>
      <c r="N42" s="397" t="s">
        <v>22</v>
      </c>
      <c r="O42" s="396" t="s">
        <v>22</v>
      </c>
      <c r="P42" s="394">
        <f>SUM(P35,P41)</f>
        <v>56</v>
      </c>
      <c r="Q42" s="394">
        <f>SUM(Q35,Q41)</f>
        <v>76</v>
      </c>
      <c r="R42" s="395" t="s">
        <v>22</v>
      </c>
      <c r="S42" s="396" t="s">
        <v>22</v>
      </c>
      <c r="T42" s="394">
        <f>SUM(T35,T41)</f>
        <v>84</v>
      </c>
      <c r="U42" s="394">
        <f>SUM(U35,U41)</f>
        <v>48</v>
      </c>
      <c r="V42" s="395" t="s">
        <v>22</v>
      </c>
      <c r="W42" s="396" t="s">
        <v>22</v>
      </c>
      <c r="X42" s="394">
        <f>SUM(X35,X41)</f>
        <v>54</v>
      </c>
      <c r="Y42" s="394">
        <f>SUM(Y35,Y41)</f>
        <v>92</v>
      </c>
      <c r="Z42" s="395" t="s">
        <v>22</v>
      </c>
      <c r="AA42" s="396" t="s">
        <v>22</v>
      </c>
      <c r="AB42" s="711">
        <f>AB35+AB41</f>
        <v>428</v>
      </c>
      <c r="AC42" s="389">
        <f>AC35+AC41</f>
        <v>384</v>
      </c>
      <c r="AD42" s="386" t="s">
        <v>22</v>
      </c>
      <c r="AE42" s="710" t="s">
        <v>178</v>
      </c>
      <c r="AF42" s="508"/>
      <c r="AG42" s="508"/>
    </row>
    <row r="43" spans="1:33" ht="17.25" thickTop="1" thickBot="1" x14ac:dyDescent="0.3">
      <c r="A43" s="399"/>
      <c r="B43" s="400"/>
      <c r="C43" s="401"/>
      <c r="D43" s="858"/>
      <c r="E43" s="858"/>
      <c r="F43" s="858"/>
      <c r="G43" s="858"/>
      <c r="H43" s="858"/>
      <c r="I43" s="858"/>
      <c r="J43" s="858"/>
      <c r="K43" s="858"/>
      <c r="L43" s="858"/>
      <c r="M43" s="858"/>
      <c r="N43" s="858"/>
      <c r="O43" s="858"/>
      <c r="P43" s="858"/>
      <c r="Q43" s="858"/>
      <c r="R43" s="858"/>
      <c r="S43" s="858"/>
      <c r="T43" s="858"/>
      <c r="U43" s="858"/>
      <c r="V43" s="858"/>
      <c r="W43" s="858"/>
      <c r="X43" s="858"/>
      <c r="Y43" s="858"/>
      <c r="Z43" s="858"/>
      <c r="AA43" s="858"/>
      <c r="AB43" s="859"/>
      <c r="AC43" s="859"/>
      <c r="AD43" s="859"/>
      <c r="AE43" s="860"/>
    </row>
    <row r="44" spans="1:33" ht="15.75" thickTop="1" x14ac:dyDescent="0.2">
      <c r="A44" s="403" t="s">
        <v>144</v>
      </c>
      <c r="B44" s="404" t="s">
        <v>1</v>
      </c>
      <c r="C44" s="405" t="s">
        <v>25</v>
      </c>
      <c r="D44" s="406"/>
      <c r="E44" s="406"/>
      <c r="F44" s="406"/>
      <c r="G44" s="406"/>
      <c r="H44" s="406"/>
      <c r="I44" s="407">
        <v>160</v>
      </c>
      <c r="J44" s="407" t="s">
        <v>22</v>
      </c>
      <c r="K44" s="407" t="s">
        <v>177</v>
      </c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8"/>
      <c r="AB44" s="410"/>
      <c r="AC44" s="410"/>
      <c r="AD44" s="410"/>
      <c r="AE44" s="410"/>
    </row>
    <row r="45" spans="1:33" ht="15" x14ac:dyDescent="0.2">
      <c r="A45" s="411" t="s">
        <v>145</v>
      </c>
      <c r="B45" s="412" t="s">
        <v>1</v>
      </c>
      <c r="C45" s="413" t="s">
        <v>26</v>
      </c>
      <c r="D45" s="414"/>
      <c r="E45" s="414"/>
      <c r="F45" s="415"/>
      <c r="G45" s="415"/>
      <c r="H45" s="414"/>
      <c r="I45" s="414"/>
      <c r="J45" s="415"/>
      <c r="K45" s="415"/>
      <c r="L45" s="414"/>
      <c r="M45" s="414"/>
      <c r="N45" s="415"/>
      <c r="O45" s="415"/>
      <c r="P45" s="414"/>
      <c r="Q45" s="416">
        <v>160</v>
      </c>
      <c r="R45" s="417" t="s">
        <v>22</v>
      </c>
      <c r="S45" s="417" t="s">
        <v>177</v>
      </c>
      <c r="T45" s="414"/>
      <c r="U45" s="414"/>
      <c r="V45" s="415"/>
      <c r="W45" s="415"/>
      <c r="X45" s="414"/>
      <c r="Y45" s="418"/>
      <c r="Z45" s="419"/>
      <c r="AA45" s="420"/>
      <c r="AB45" s="410"/>
      <c r="AC45" s="410"/>
      <c r="AD45" s="410"/>
      <c r="AE45" s="410"/>
    </row>
    <row r="46" spans="1:33" ht="15.75" thickBot="1" x14ac:dyDescent="0.25">
      <c r="A46" s="421" t="s">
        <v>146</v>
      </c>
      <c r="B46" s="422" t="s">
        <v>1</v>
      </c>
      <c r="C46" s="423" t="s">
        <v>129</v>
      </c>
      <c r="D46" s="424"/>
      <c r="E46" s="424"/>
      <c r="F46" s="425"/>
      <c r="G46" s="425"/>
      <c r="H46" s="424"/>
      <c r="I46" s="424"/>
      <c r="J46" s="425"/>
      <c r="K46" s="425"/>
      <c r="L46" s="424"/>
      <c r="M46" s="424"/>
      <c r="N46" s="425"/>
      <c r="O46" s="425"/>
      <c r="P46" s="424"/>
      <c r="Q46" s="424"/>
      <c r="R46" s="425"/>
      <c r="S46" s="425"/>
      <c r="T46" s="424"/>
      <c r="U46" s="424"/>
      <c r="V46" s="425"/>
      <c r="W46" s="425"/>
      <c r="X46" s="424"/>
      <c r="Y46" s="416">
        <v>80</v>
      </c>
      <c r="Z46" s="417" t="s">
        <v>22</v>
      </c>
      <c r="AA46" s="417" t="s">
        <v>177</v>
      </c>
      <c r="AB46" s="410"/>
      <c r="AC46" s="410"/>
      <c r="AD46" s="410"/>
      <c r="AE46" s="410"/>
    </row>
    <row r="47" spans="1:33" ht="15.75" thickTop="1" x14ac:dyDescent="0.2">
      <c r="A47" s="815"/>
      <c r="B47" s="816"/>
      <c r="C47" s="816"/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16"/>
      <c r="O47" s="816"/>
      <c r="P47" s="816"/>
      <c r="Q47" s="816"/>
      <c r="R47" s="816"/>
      <c r="S47" s="816"/>
      <c r="T47" s="427"/>
      <c r="U47" s="427"/>
      <c r="V47" s="427"/>
      <c r="W47" s="427"/>
      <c r="X47" s="427"/>
      <c r="Y47" s="427"/>
      <c r="Z47" s="427"/>
      <c r="AA47" s="427"/>
      <c r="AB47" s="429"/>
      <c r="AC47" s="429"/>
      <c r="AD47" s="429"/>
      <c r="AE47" s="430"/>
    </row>
    <row r="48" spans="1:33" ht="15.75" x14ac:dyDescent="0.2">
      <c r="A48" s="865" t="s">
        <v>24</v>
      </c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6"/>
      <c r="M48" s="866"/>
      <c r="N48" s="866"/>
      <c r="O48" s="866"/>
      <c r="P48" s="866"/>
      <c r="Q48" s="866"/>
      <c r="R48" s="866"/>
      <c r="S48" s="866"/>
      <c r="T48" s="431"/>
      <c r="U48" s="431"/>
      <c r="V48" s="431"/>
      <c r="W48" s="431"/>
      <c r="X48" s="431"/>
      <c r="Y48" s="431"/>
      <c r="Z48" s="431"/>
      <c r="AA48" s="431"/>
      <c r="AB48" s="429"/>
      <c r="AC48" s="429"/>
      <c r="AD48" s="429"/>
      <c r="AE48" s="430"/>
    </row>
    <row r="49" spans="1:31" ht="15.75" x14ac:dyDescent="0.25">
      <c r="A49" s="432"/>
      <c r="B49" s="57"/>
      <c r="C49" s="433" t="s">
        <v>19</v>
      </c>
      <c r="D49" s="434"/>
      <c r="E49" s="434"/>
      <c r="F49" s="17"/>
      <c r="G49" s="435" t="str">
        <f>IF(COUNTIF(G12:G46,"A")=0,"",COUNTIF(G12:G46,"A"))</f>
        <v/>
      </c>
      <c r="H49" s="434"/>
      <c r="I49" s="434"/>
      <c r="J49" s="17"/>
      <c r="K49" s="435">
        <f>IF(COUNTIF(K12:K46,"A")=0,"",COUNTIF(K12:K46,"A"))</f>
        <v>2</v>
      </c>
      <c r="L49" s="434"/>
      <c r="M49" s="434"/>
      <c r="N49" s="17"/>
      <c r="O49" s="435">
        <f>IF(COUNTIF(O12:O46,"A")=0,"",COUNTIF(O12:O46,"A"))</f>
        <v>1</v>
      </c>
      <c r="P49" s="434"/>
      <c r="Q49" s="434"/>
      <c r="R49" s="17"/>
      <c r="S49" s="435">
        <f>IF(COUNTIF(S12:S46,"A")=0,"",COUNTIF(S12:S46,"A"))</f>
        <v>1</v>
      </c>
      <c r="T49" s="434"/>
      <c r="U49" s="434"/>
      <c r="V49" s="17"/>
      <c r="W49" s="435" t="str">
        <f>IF(COUNTIF(W12:W46,"A")=0,"",COUNTIF(W12:W46,"A"))</f>
        <v/>
      </c>
      <c r="X49" s="434"/>
      <c r="Y49" s="434"/>
      <c r="Z49" s="17"/>
      <c r="AA49" s="435">
        <f>IF(COUNTIF(AA12:AA46,"A")=0,"",COUNTIF(AA12:AA46,"A"))</f>
        <v>2</v>
      </c>
      <c r="AB49" s="434"/>
      <c r="AC49" s="434"/>
      <c r="AD49" s="17"/>
      <c r="AE49" s="752">
        <f t="shared" ref="AE49:AE61" si="6">IF(SUM(G49:AA49)=0,"",SUM(G49:AA49))</f>
        <v>6</v>
      </c>
    </row>
    <row r="50" spans="1:31" ht="15.75" x14ac:dyDescent="0.25">
      <c r="A50" s="432"/>
      <c r="B50" s="57"/>
      <c r="C50" s="433" t="s">
        <v>20</v>
      </c>
      <c r="D50" s="434"/>
      <c r="E50" s="434"/>
      <c r="F50" s="17"/>
      <c r="G50" s="435" t="str">
        <f>IF(COUNTIF(G12:G46,"B")=0,"",COUNTIF(G12:G46,"B"))</f>
        <v/>
      </c>
      <c r="H50" s="434"/>
      <c r="I50" s="434"/>
      <c r="J50" s="17"/>
      <c r="K50" s="435">
        <f>IF(COUNTIF(K12:K46,"B")=0,"",COUNTIF(K12:K46,"B"))</f>
        <v>1</v>
      </c>
      <c r="L50" s="434"/>
      <c r="M50" s="434"/>
      <c r="N50" s="17"/>
      <c r="O50" s="435" t="str">
        <f>IF(COUNTIF(O12:O46,"B")=0,"",COUNTIF(O12:O46,"B"))</f>
        <v/>
      </c>
      <c r="P50" s="434"/>
      <c r="Q50" s="434"/>
      <c r="R50" s="17"/>
      <c r="S50" s="435" t="str">
        <f>IF(COUNTIF(S12:S46,"B")=0,"",COUNTIF(S12:S46,"B"))</f>
        <v/>
      </c>
      <c r="T50" s="434"/>
      <c r="U50" s="434"/>
      <c r="V50" s="17"/>
      <c r="W50" s="435" t="str">
        <f>IF(COUNTIF(W12:W46,"B")=0,"",COUNTIF(W12:W46,"B"))</f>
        <v/>
      </c>
      <c r="X50" s="434"/>
      <c r="Y50" s="434"/>
      <c r="Z50" s="17"/>
      <c r="AA50" s="435">
        <v>3</v>
      </c>
      <c r="AB50" s="434"/>
      <c r="AC50" s="434"/>
      <c r="AD50" s="17"/>
      <c r="AE50" s="752">
        <f t="shared" si="6"/>
        <v>4</v>
      </c>
    </row>
    <row r="51" spans="1:31" ht="15.75" x14ac:dyDescent="0.25">
      <c r="A51" s="432"/>
      <c r="B51" s="57"/>
      <c r="C51" s="433" t="s">
        <v>356</v>
      </c>
      <c r="D51" s="434"/>
      <c r="E51" s="434"/>
      <c r="F51" s="17"/>
      <c r="G51" s="435" t="str">
        <f>IF(COUNTIF(G12:G46,"ÉÉ")=0,"",COUNTIF(G12:G46,"ÉÉ"))</f>
        <v/>
      </c>
      <c r="H51" s="434"/>
      <c r="I51" s="434"/>
      <c r="J51" s="17"/>
      <c r="K51" s="435">
        <f>IF(COUNTIF(K12:K46,"ÉÉ")=0,"",COUNTIF(K12:K46,"ÉÉ"))</f>
        <v>1</v>
      </c>
      <c r="L51" s="434"/>
      <c r="M51" s="434"/>
      <c r="N51" s="17"/>
      <c r="O51" s="435" t="str">
        <f>IF(COUNTIF(O12:O46,"ÉÉ")=0,"",COUNTIF(O12:O46,"ÉÉ"))</f>
        <v/>
      </c>
      <c r="P51" s="434"/>
      <c r="Q51" s="434"/>
      <c r="R51" s="17"/>
      <c r="S51" s="435" t="str">
        <f>IF(COUNTIF(S12:S46,"ÉÉ")=0,"",COUNTIF(S12:S46,"ÉÉ"))</f>
        <v/>
      </c>
      <c r="T51" s="434"/>
      <c r="U51" s="434"/>
      <c r="V51" s="17"/>
      <c r="W51" s="435" t="str">
        <f>IF(COUNTIF(W12:W46,"ÉÉ")=0,"",COUNTIF(W12:W46,"ÉÉ"))</f>
        <v/>
      </c>
      <c r="X51" s="434"/>
      <c r="Y51" s="434"/>
      <c r="Z51" s="17"/>
      <c r="AA51" s="435" t="str">
        <f>IF(COUNTIF(AA12:AA46,"ÉÉ")=0,"",COUNTIF(AA12:AA46,"ÉÉ"))</f>
        <v/>
      </c>
      <c r="AB51" s="434"/>
      <c r="AC51" s="434"/>
      <c r="AD51" s="17"/>
      <c r="AE51" s="752">
        <f t="shared" si="6"/>
        <v>1</v>
      </c>
    </row>
    <row r="52" spans="1:31" ht="15.75" x14ac:dyDescent="0.25">
      <c r="A52" s="432"/>
      <c r="B52" s="57"/>
      <c r="C52" s="433" t="s">
        <v>357</v>
      </c>
      <c r="D52" s="436"/>
      <c r="E52" s="436"/>
      <c r="F52" s="437"/>
      <c r="G52" s="435" t="str">
        <f>IF(COUNTIF(G12:G46,"ÉÉ(Z)")=0,"",COUNTIF(G12:G46,"ÉÉ(Z)"))</f>
        <v/>
      </c>
      <c r="H52" s="436"/>
      <c r="I52" s="436"/>
      <c r="J52" s="437"/>
      <c r="K52" s="435" t="str">
        <f>IF(COUNTIF(K12:K46,"ÉÉ(Z)")=0,"",COUNTIF(K12:K46,"ÉÉ(Z)"))</f>
        <v/>
      </c>
      <c r="L52" s="436"/>
      <c r="M52" s="436"/>
      <c r="N52" s="437"/>
      <c r="O52" s="435" t="str">
        <f>IF(COUNTIF(O12:O46,"ÉÉ(Z)")=0,"",COUNTIF(O12:O46,"ÉÉ(Z)"))</f>
        <v/>
      </c>
      <c r="P52" s="436"/>
      <c r="Q52" s="436"/>
      <c r="R52" s="437"/>
      <c r="S52" s="435" t="str">
        <f>IF(COUNTIF(S12:S46,"ÉÉ(Z)")=0,"",COUNTIF(S12:S46,"ÉÉ(Z)"))</f>
        <v/>
      </c>
      <c r="T52" s="436"/>
      <c r="U52" s="436"/>
      <c r="V52" s="437"/>
      <c r="W52" s="435" t="str">
        <f>IF(COUNTIF(W12:W46,"ÉÉ(Z)")=0,"",COUNTIF(W12:W46,"ÉÉ(Z)"))</f>
        <v/>
      </c>
      <c r="X52" s="436"/>
      <c r="Y52" s="436"/>
      <c r="Z52" s="437"/>
      <c r="AA52" s="435" t="str">
        <f>IF(COUNTIF(AA12:AA46,"ÉÉ(Z)")=0,"",COUNTIF(AA12:AA46,"ÉÉ(Z)"))</f>
        <v/>
      </c>
      <c r="AB52" s="436"/>
      <c r="AC52" s="436"/>
      <c r="AD52" s="437"/>
      <c r="AE52" s="752" t="str">
        <f t="shared" si="6"/>
        <v/>
      </c>
    </row>
    <row r="53" spans="1:31" ht="15.75" x14ac:dyDescent="0.25">
      <c r="A53" s="432"/>
      <c r="B53" s="57"/>
      <c r="C53" s="433" t="s">
        <v>358</v>
      </c>
      <c r="D53" s="434"/>
      <c r="E53" s="434"/>
      <c r="F53" s="17"/>
      <c r="G53" s="435">
        <f>IF(COUNTIF(G12:G46,"GYJ")=0,"",COUNTIF(G12:G46,"GYJ"))</f>
        <v>1</v>
      </c>
      <c r="H53" s="434"/>
      <c r="I53" s="434"/>
      <c r="J53" s="17"/>
      <c r="K53" s="435">
        <f>IF(COUNTIF(K12:K46,"GYJ")=0,"",COUNTIF(K12:K46,"GYJ"))</f>
        <v>2</v>
      </c>
      <c r="L53" s="434"/>
      <c r="M53" s="434"/>
      <c r="N53" s="17"/>
      <c r="O53" s="435">
        <f>IF(COUNTIF(O12:O46,"GYJ")=0,"",COUNTIF(O12:O46,"GYJ"))</f>
        <v>1</v>
      </c>
      <c r="P53" s="434"/>
      <c r="Q53" s="434"/>
      <c r="R53" s="17"/>
      <c r="S53" s="435">
        <f>IF(COUNTIF(S12:S46,"GYJ")=0,"",COUNTIF(S12:S46,"GYJ"))</f>
        <v>4</v>
      </c>
      <c r="T53" s="434"/>
      <c r="U53" s="434"/>
      <c r="V53" s="17"/>
      <c r="W53" s="435">
        <f>IF(COUNTIF(W12:W46,"GYJ")=0,"",COUNTIF(W12:W46,"GYJ"))</f>
        <v>1</v>
      </c>
      <c r="X53" s="434"/>
      <c r="Y53" s="434"/>
      <c r="Z53" s="17"/>
      <c r="AA53" s="435">
        <f>IF(COUNTIF(AA12:AA46,"GYJ")=0,"",COUNTIF(AA12:AA46,"GYJ"))</f>
        <v>1</v>
      </c>
      <c r="AB53" s="434"/>
      <c r="AC53" s="434"/>
      <c r="AD53" s="17"/>
      <c r="AE53" s="752">
        <f t="shared" si="6"/>
        <v>10</v>
      </c>
    </row>
    <row r="54" spans="1:31" ht="15.75" x14ac:dyDescent="0.25">
      <c r="A54" s="432"/>
      <c r="B54" s="438"/>
      <c r="C54" s="433" t="s">
        <v>359</v>
      </c>
      <c r="D54" s="434"/>
      <c r="E54" s="434"/>
      <c r="F54" s="17"/>
      <c r="G54" s="435" t="str">
        <f>IF(COUNTIF(G12:G46,"GYJ(Z)")=0,"",COUNTIF(G12:G46,"GYJ(Z)"))</f>
        <v/>
      </c>
      <c r="H54" s="434"/>
      <c r="I54" s="434"/>
      <c r="J54" s="17"/>
      <c r="K54" s="435" t="str">
        <f>IF(COUNTIF(K12:K46,"GYJ(Z)")=0,"",COUNTIF(K12:K46,"GYJ(Z)"))</f>
        <v/>
      </c>
      <c r="L54" s="434"/>
      <c r="M54" s="434"/>
      <c r="N54" s="17"/>
      <c r="O54" s="435" t="str">
        <f>IF(COUNTIF(O12:O46,"GYJ(Z)")=0,"",COUNTIF(O12:O46,"GYJ(Z)"))</f>
        <v/>
      </c>
      <c r="P54" s="434"/>
      <c r="Q54" s="434"/>
      <c r="R54" s="17"/>
      <c r="S54" s="435" t="str">
        <f>IF(COUNTIF(S12:S46,"GYJ(Z)")=0,"",COUNTIF(S12:S46,"GYJ(Z)"))</f>
        <v/>
      </c>
      <c r="T54" s="434"/>
      <c r="U54" s="434"/>
      <c r="V54" s="17"/>
      <c r="W54" s="435" t="str">
        <f>IF(COUNTIF(W12:W46,"GYJ(Z)")=0,"",COUNTIF(W12:W46,"GYJ(Z)"))</f>
        <v/>
      </c>
      <c r="X54" s="434"/>
      <c r="Y54" s="434"/>
      <c r="Z54" s="17"/>
      <c r="AA54" s="435" t="str">
        <f>IF(COUNTIF(AA12:AA46,"GYJ(Z)")=0,"",COUNTIF(AA12:AA46,"GYJ(Z)"))</f>
        <v/>
      </c>
      <c r="AB54" s="434"/>
      <c r="AC54" s="434"/>
      <c r="AD54" s="17"/>
      <c r="AE54" s="752" t="str">
        <f t="shared" si="6"/>
        <v/>
      </c>
    </row>
    <row r="55" spans="1:31" ht="15.75" x14ac:dyDescent="0.25">
      <c r="A55" s="432"/>
      <c r="B55" s="57"/>
      <c r="C55" s="439" t="s">
        <v>179</v>
      </c>
      <c r="D55" s="434"/>
      <c r="E55" s="434"/>
      <c r="F55" s="17"/>
      <c r="G55" s="435" t="str">
        <f>IF(COUNTIF(G12:G46,"K")=0,"",COUNTIF(G12:G46,"K"))</f>
        <v/>
      </c>
      <c r="H55" s="434"/>
      <c r="I55" s="434"/>
      <c r="J55" s="17"/>
      <c r="K55" s="435">
        <f>IF(COUNTIF(K12:K46,"K")=0,"",COUNTIF(K12:K46,"K"))</f>
        <v>1</v>
      </c>
      <c r="L55" s="434"/>
      <c r="M55" s="434"/>
      <c r="N55" s="17"/>
      <c r="O55" s="435">
        <f>IF(COUNTIF(O12:O46,"K")=0,"",COUNTIF(O12:O46,"K"))</f>
        <v>2</v>
      </c>
      <c r="P55" s="434"/>
      <c r="Q55" s="434"/>
      <c r="R55" s="17"/>
      <c r="S55" s="435" t="str">
        <f>IF(COUNTIF(S12:S46,"K")=0,"",COUNTIF(S12:S46,"K"))</f>
        <v/>
      </c>
      <c r="T55" s="434"/>
      <c r="U55" s="434"/>
      <c r="V55" s="17"/>
      <c r="W55" s="435" t="str">
        <f>IF(COUNTIF(W12:W46,"K")=0,"",COUNTIF(W12:W46,"K"))</f>
        <v/>
      </c>
      <c r="X55" s="434"/>
      <c r="Y55" s="434"/>
      <c r="Z55" s="17"/>
      <c r="AA55" s="435" t="str">
        <f>IF(COUNTIF(AA12:AA46,"K")=0,"",COUNTIF(AA12:AA46,"K"))</f>
        <v/>
      </c>
      <c r="AB55" s="434"/>
      <c r="AC55" s="434"/>
      <c r="AD55" s="17"/>
      <c r="AE55" s="752">
        <f t="shared" si="6"/>
        <v>3</v>
      </c>
    </row>
    <row r="56" spans="1:31" ht="15.75" x14ac:dyDescent="0.25">
      <c r="A56" s="432"/>
      <c r="B56" s="57"/>
      <c r="C56" s="439" t="s">
        <v>180</v>
      </c>
      <c r="D56" s="434"/>
      <c r="E56" s="434"/>
      <c r="F56" s="17"/>
      <c r="G56" s="435" t="str">
        <f>IF(COUNTIF(G12:G46,"K(Z)")=0,"",COUNTIF(G12:G46,"K(Z)"))</f>
        <v/>
      </c>
      <c r="H56" s="434"/>
      <c r="I56" s="434"/>
      <c r="J56" s="17"/>
      <c r="K56" s="435" t="str">
        <f>IF(COUNTIF(K12:K46,"K(Z)")=0,"",COUNTIF(K12:K46,"K(Z)"))</f>
        <v/>
      </c>
      <c r="L56" s="434"/>
      <c r="M56" s="434"/>
      <c r="N56" s="17"/>
      <c r="O56" s="435" t="str">
        <f>IF(COUNTIF(O12:O46,"K(Z)")=0,"",COUNTIF(O12:O46,"K(Z)"))</f>
        <v/>
      </c>
      <c r="P56" s="434"/>
      <c r="Q56" s="434"/>
      <c r="R56" s="17"/>
      <c r="S56" s="435">
        <f>IF(COUNTIF(S12:S46,"K(Z)")=0,"",COUNTIF(S12:S46,"K(Z)"))</f>
        <v>1</v>
      </c>
      <c r="T56" s="434"/>
      <c r="U56" s="434"/>
      <c r="V56" s="17"/>
      <c r="W56" s="435">
        <f>IF(COUNTIF(W12:W46,"K(Z)")=0,"",COUNTIF(W12:W46,"K(Z)"))</f>
        <v>2</v>
      </c>
      <c r="X56" s="434"/>
      <c r="Y56" s="434"/>
      <c r="Z56" s="17"/>
      <c r="AA56" s="435">
        <f>IF(COUNTIF(AA12:AA46,"K(Z)")=0,"",COUNTIF(AA12:AA46,"K(Z)"))</f>
        <v>1</v>
      </c>
      <c r="AB56" s="434"/>
      <c r="AC56" s="434"/>
      <c r="AD56" s="17"/>
      <c r="AE56" s="752">
        <f t="shared" si="6"/>
        <v>4</v>
      </c>
    </row>
    <row r="57" spans="1:31" ht="15.75" x14ac:dyDescent="0.25">
      <c r="A57" s="432"/>
      <c r="B57" s="57"/>
      <c r="C57" s="433" t="s">
        <v>21</v>
      </c>
      <c r="D57" s="434"/>
      <c r="E57" s="434"/>
      <c r="F57" s="17"/>
      <c r="G57" s="435" t="str">
        <f>IF(COUNTIF(G12:G46,"AV")=0,"",COUNTIF(G12:G46,"AV"))</f>
        <v/>
      </c>
      <c r="H57" s="434"/>
      <c r="I57" s="434"/>
      <c r="J57" s="17"/>
      <c r="K57" s="435" t="str">
        <f>IF(COUNTIF(K12:K46,"AV")=0,"",COUNTIF(K12:K46,"AV"))</f>
        <v/>
      </c>
      <c r="L57" s="434"/>
      <c r="M57" s="434"/>
      <c r="N57" s="17"/>
      <c r="O57" s="435" t="str">
        <f>IF(COUNTIF(O12:O46,"AV")=0,"",COUNTIF(O12:O46,"AV"))</f>
        <v/>
      </c>
      <c r="P57" s="434"/>
      <c r="Q57" s="434"/>
      <c r="R57" s="17"/>
      <c r="S57" s="435" t="str">
        <f>IF(COUNTIF(S12:S46,"AV")=0,"",COUNTIF(S12:S46,"AV"))</f>
        <v/>
      </c>
      <c r="T57" s="434"/>
      <c r="U57" s="434"/>
      <c r="V57" s="17"/>
      <c r="W57" s="435" t="str">
        <f>IF(COUNTIF(W12:W46,"AV")=0,"",COUNTIF(W12:W46,"AV"))</f>
        <v/>
      </c>
      <c r="X57" s="434"/>
      <c r="Y57" s="434"/>
      <c r="Z57" s="17"/>
      <c r="AA57" s="435" t="str">
        <f>IF(COUNTIF(AA12:AA46,"AV")=0,"",COUNTIF(AA12:AA46,"AV"))</f>
        <v/>
      </c>
      <c r="AB57" s="434"/>
      <c r="AC57" s="434"/>
      <c r="AD57" s="17"/>
      <c r="AE57" s="752" t="str">
        <f t="shared" si="6"/>
        <v/>
      </c>
    </row>
    <row r="58" spans="1:31" ht="15.75" x14ac:dyDescent="0.25">
      <c r="A58" s="432"/>
      <c r="B58" s="57"/>
      <c r="C58" s="433" t="s">
        <v>360</v>
      </c>
      <c r="D58" s="434"/>
      <c r="E58" s="434"/>
      <c r="F58" s="17"/>
      <c r="G58" s="435" t="str">
        <f>IF(COUNTIF(G12:G46,"KV")=0,"",COUNTIF(G12:G46,"KV"))</f>
        <v/>
      </c>
      <c r="H58" s="434"/>
      <c r="I58" s="434"/>
      <c r="J58" s="17"/>
      <c r="K58" s="435" t="str">
        <f>IF(COUNTIF(K12:K46,"KV")=0,"",COUNTIF(K12:K46,"KV"))</f>
        <v/>
      </c>
      <c r="L58" s="434"/>
      <c r="M58" s="434"/>
      <c r="N58" s="17"/>
      <c r="O58" s="435" t="str">
        <f>IF(COUNTIF(O12:O46,"KV")=0,"",COUNTIF(O12:O46,"KV"))</f>
        <v/>
      </c>
      <c r="P58" s="434"/>
      <c r="Q58" s="434"/>
      <c r="R58" s="17"/>
      <c r="S58" s="435" t="str">
        <f>IF(COUNTIF(S12:S46,"KV")=0,"",COUNTIF(S12:S46,"KV"))</f>
        <v/>
      </c>
      <c r="T58" s="434"/>
      <c r="U58" s="434"/>
      <c r="V58" s="17"/>
      <c r="W58" s="435" t="str">
        <f>IF(COUNTIF(W12:W46,"KV")=0,"",COUNTIF(W12:W46,"KV"))</f>
        <v/>
      </c>
      <c r="X58" s="434"/>
      <c r="Y58" s="434"/>
      <c r="Z58" s="17"/>
      <c r="AA58" s="435" t="str">
        <f>IF(COUNTIF(AA12:AA46,"KV")=0,"",COUNTIF(AA12:AA46,"KV"))</f>
        <v/>
      </c>
      <c r="AB58" s="434"/>
      <c r="AC58" s="434"/>
      <c r="AD58" s="17"/>
      <c r="AE58" s="752" t="str">
        <f t="shared" si="6"/>
        <v/>
      </c>
    </row>
    <row r="59" spans="1:31" ht="15.75" x14ac:dyDescent="0.25">
      <c r="A59" s="432"/>
      <c r="B59" s="57"/>
      <c r="C59" s="433" t="s">
        <v>361</v>
      </c>
      <c r="D59" s="440"/>
      <c r="E59" s="440"/>
      <c r="F59" s="441"/>
      <c r="G59" s="435" t="str">
        <f>IF(COUNTIF(G12:G46,"SZG")=0,"",COUNTIF(G12:G46,"SZG"))</f>
        <v/>
      </c>
      <c r="H59" s="440"/>
      <c r="I59" s="440"/>
      <c r="J59" s="441"/>
      <c r="K59" s="435" t="str">
        <f>IF(COUNTIF(K12:K46,"SZG")=0,"",COUNTIF(K12:K46,"SZG"))</f>
        <v/>
      </c>
      <c r="L59" s="440"/>
      <c r="M59" s="440"/>
      <c r="N59" s="441"/>
      <c r="O59" s="435" t="str">
        <f>IF(COUNTIF(O12:O46,"SZG")=0,"",COUNTIF(O12:O46,"SZG"))</f>
        <v/>
      </c>
      <c r="P59" s="440"/>
      <c r="Q59" s="440"/>
      <c r="R59" s="441"/>
      <c r="S59" s="435" t="str">
        <f>IF(COUNTIF(S12:S46,"SZG")=0,"",COUNTIF(S12:S46,"SZG"))</f>
        <v/>
      </c>
      <c r="T59" s="440"/>
      <c r="U59" s="440"/>
      <c r="V59" s="441"/>
      <c r="W59" s="435" t="str">
        <f>IF(COUNTIF(W12:W46,"SZG")=0,"",COUNTIF(W12:W46,"SZG"))</f>
        <v/>
      </c>
      <c r="X59" s="440"/>
      <c r="Y59" s="440"/>
      <c r="Z59" s="441"/>
      <c r="AA59" s="435" t="str">
        <f>IF(COUNTIF(AA12:AA46,"SZG")=0,"",COUNTIF(AA12:AA46,"SZG"))</f>
        <v/>
      </c>
      <c r="AB59" s="434"/>
      <c r="AC59" s="434"/>
      <c r="AD59" s="17"/>
      <c r="AE59" s="752" t="str">
        <f t="shared" si="6"/>
        <v/>
      </c>
    </row>
    <row r="60" spans="1:31" ht="15.75" x14ac:dyDescent="0.25">
      <c r="A60" s="432"/>
      <c r="B60" s="57"/>
      <c r="C60" s="433" t="s">
        <v>362</v>
      </c>
      <c r="D60" s="440"/>
      <c r="E60" s="440"/>
      <c r="F60" s="441"/>
      <c r="G60" s="435" t="str">
        <f>IF(COUNTIF(G12:G46,"ZV")=0,"",COUNTIF(G12:G46,"ZV"))</f>
        <v/>
      </c>
      <c r="H60" s="440"/>
      <c r="I60" s="440"/>
      <c r="J60" s="441"/>
      <c r="K60" s="435" t="str">
        <f>IF(COUNTIF(K12:K46,"ZV")=0,"",COUNTIF(K12:K46,"ZV"))</f>
        <v/>
      </c>
      <c r="L60" s="440"/>
      <c r="M60" s="440"/>
      <c r="N60" s="441"/>
      <c r="O60" s="435" t="str">
        <f>IF(COUNTIF(O12:O46,"ZV")=0,"",COUNTIF(O12:O46,"ZV"))</f>
        <v/>
      </c>
      <c r="P60" s="440"/>
      <c r="Q60" s="440"/>
      <c r="R60" s="441"/>
      <c r="S60" s="435" t="str">
        <f>IF(COUNTIF(S12:S46,"ZV")=0,"",COUNTIF(S12:S46,"ZV"))</f>
        <v/>
      </c>
      <c r="T60" s="440"/>
      <c r="U60" s="440"/>
      <c r="V60" s="441"/>
      <c r="W60" s="435" t="str">
        <f>IF(COUNTIF(W12:W46,"ZV")=0,"",COUNTIF(W12:W46,"ZV"))</f>
        <v/>
      </c>
      <c r="X60" s="440"/>
      <c r="Y60" s="440"/>
      <c r="Z60" s="441"/>
      <c r="AA60" s="435">
        <f>IF(COUNTIF(AA12:AA46,"ZV")=0,"",COUNTIF(AA12:AA46,"ZV"))</f>
        <v>1</v>
      </c>
      <c r="AB60" s="434"/>
      <c r="AC60" s="434"/>
      <c r="AD60" s="17"/>
      <c r="AE60" s="752">
        <f t="shared" si="6"/>
        <v>1</v>
      </c>
    </row>
    <row r="61" spans="1:31" ht="16.5" thickBot="1" x14ac:dyDescent="0.3">
      <c r="A61" s="641"/>
      <c r="B61" s="642"/>
      <c r="C61" s="643" t="s">
        <v>27</v>
      </c>
      <c r="D61" s="644"/>
      <c r="E61" s="644"/>
      <c r="F61" s="645"/>
      <c r="G61" s="646">
        <f>IF(SUM(G49:G60)=0,"",SUM(G49:G60))</f>
        <v>1</v>
      </c>
      <c r="H61" s="644"/>
      <c r="I61" s="644"/>
      <c r="J61" s="645"/>
      <c r="K61" s="646">
        <f>IF(SUM(K49:K60)=0,"",SUM(K49:K60))</f>
        <v>7</v>
      </c>
      <c r="L61" s="644"/>
      <c r="M61" s="644"/>
      <c r="N61" s="645"/>
      <c r="O61" s="646">
        <f>IF(SUM(O49:O60)=0,"",SUM(O49:O60))</f>
        <v>4</v>
      </c>
      <c r="P61" s="644"/>
      <c r="Q61" s="644"/>
      <c r="R61" s="645"/>
      <c r="S61" s="646">
        <f>IF(SUM(S49:S60)=0,"",SUM(S49:S60))</f>
        <v>6</v>
      </c>
      <c r="T61" s="644"/>
      <c r="U61" s="644"/>
      <c r="V61" s="645"/>
      <c r="W61" s="646">
        <f>IF(SUM(W49:W60)=0,"",SUM(W49:W60))</f>
        <v>3</v>
      </c>
      <c r="X61" s="644"/>
      <c r="Y61" s="644"/>
      <c r="Z61" s="645"/>
      <c r="AA61" s="646">
        <f>IF(SUM(AA49:AA60)=0,"",SUM(AA49:AA60))</f>
        <v>8</v>
      </c>
      <c r="AB61" s="644"/>
      <c r="AC61" s="644"/>
      <c r="AD61" s="645"/>
      <c r="AE61" s="752">
        <f t="shared" si="6"/>
        <v>29</v>
      </c>
    </row>
    <row r="62" spans="1:31" ht="13.5" thickTop="1" x14ac:dyDescent="0.2"/>
  </sheetData>
  <protectedRanges>
    <protectedRange sqref="C48" name="Tartomány4"/>
    <protectedRange sqref="C60:C61" name="Tartomány4_1"/>
    <protectedRange sqref="C23 C28:C32" name="Tartomány1_2_1"/>
    <protectedRange sqref="C37 C39" name="Tartomány1_2_1_4"/>
    <protectedRange sqref="C22" name="Tartomány1_2_1_1"/>
    <protectedRange sqref="C26:C27" name="Tartomány1_2_1_2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47:S47"/>
    <mergeCell ref="A48:S48"/>
    <mergeCell ref="AD8:AD9"/>
    <mergeCell ref="AE8:AE9"/>
    <mergeCell ref="D36:S36"/>
    <mergeCell ref="T36:AA36"/>
    <mergeCell ref="AB36:AE36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43:S43"/>
    <mergeCell ref="T43:AA43"/>
    <mergeCell ref="AB43:AE43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zoomScale="86" zoomScaleNormal="86" workbookViewId="0">
      <selection activeCell="A4" sqref="A4:AE4"/>
    </sheetView>
  </sheetViews>
  <sheetFormatPr defaultRowHeight="12.75" x14ac:dyDescent="0.2"/>
  <cols>
    <col min="1" max="1" width="13.6640625" style="1" customWidth="1"/>
    <col min="2" max="2" width="9.33203125" style="1" customWidth="1"/>
    <col min="3" max="3" width="78.6640625" style="1" customWidth="1"/>
    <col min="4" max="31" width="9.33203125" style="1" customWidth="1"/>
    <col min="32" max="32" width="27.33203125" style="1" customWidth="1"/>
    <col min="33" max="33" width="28.33203125" style="1" customWidth="1"/>
    <col min="34" max="16384" width="9.33203125" style="1"/>
  </cols>
  <sheetData>
    <row r="1" spans="1:33" ht="23.25" x14ac:dyDescent="0.2">
      <c r="A1" s="847" t="s">
        <v>17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</row>
    <row r="2" spans="1:33" ht="23.25" x14ac:dyDescent="0.2">
      <c r="A2" s="805" t="s">
        <v>372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</row>
    <row r="3" spans="1:33" ht="23.25" x14ac:dyDescent="0.2">
      <c r="A3" s="819" t="s">
        <v>398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</row>
    <row r="4" spans="1:33" ht="23.25" x14ac:dyDescent="0.2">
      <c r="A4" s="805" t="s">
        <v>804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</row>
    <row r="5" spans="1:33" ht="24" thickBot="1" x14ac:dyDescent="0.25">
      <c r="A5" s="804" t="s">
        <v>369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</row>
    <row r="6" spans="1:33" ht="14.25" thickTop="1" thickBot="1" x14ac:dyDescent="0.25">
      <c r="A6" s="871" t="s">
        <v>14</v>
      </c>
      <c r="B6" s="874" t="s">
        <v>15</v>
      </c>
      <c r="C6" s="882" t="s">
        <v>16</v>
      </c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61"/>
      <c r="AC6" s="861"/>
      <c r="AD6" s="861"/>
      <c r="AE6" s="862"/>
      <c r="AF6" s="879" t="s">
        <v>453</v>
      </c>
      <c r="AG6" s="879" t="s">
        <v>454</v>
      </c>
    </row>
    <row r="7" spans="1:33" x14ac:dyDescent="0.2">
      <c r="A7" s="872"/>
      <c r="B7" s="875"/>
      <c r="C7" s="883"/>
      <c r="D7" s="842" t="s">
        <v>2</v>
      </c>
      <c r="E7" s="842"/>
      <c r="F7" s="842"/>
      <c r="G7" s="843"/>
      <c r="H7" s="842" t="s">
        <v>3</v>
      </c>
      <c r="I7" s="842"/>
      <c r="J7" s="842"/>
      <c r="K7" s="844"/>
      <c r="L7" s="842" t="s">
        <v>4</v>
      </c>
      <c r="M7" s="842"/>
      <c r="N7" s="842"/>
      <c r="O7" s="843"/>
      <c r="P7" s="842" t="s">
        <v>5</v>
      </c>
      <c r="Q7" s="842"/>
      <c r="R7" s="842"/>
      <c r="S7" s="843"/>
      <c r="T7" s="842" t="s">
        <v>6</v>
      </c>
      <c r="U7" s="842"/>
      <c r="V7" s="842"/>
      <c r="W7" s="843"/>
      <c r="X7" s="842" t="s">
        <v>7</v>
      </c>
      <c r="Y7" s="842"/>
      <c r="Z7" s="842"/>
      <c r="AA7" s="844"/>
      <c r="AB7" s="863"/>
      <c r="AC7" s="863"/>
      <c r="AD7" s="863"/>
      <c r="AE7" s="864"/>
      <c r="AF7" s="880"/>
      <c r="AG7" s="881"/>
    </row>
    <row r="8" spans="1:33" x14ac:dyDescent="0.2">
      <c r="A8" s="872"/>
      <c r="B8" s="875"/>
      <c r="C8" s="883"/>
      <c r="D8" s="617"/>
      <c r="E8" s="617"/>
      <c r="F8" s="835" t="s">
        <v>13</v>
      </c>
      <c r="G8" s="833" t="s">
        <v>374</v>
      </c>
      <c r="H8" s="617"/>
      <c r="I8" s="617"/>
      <c r="J8" s="835" t="s">
        <v>13</v>
      </c>
      <c r="K8" s="869" t="s">
        <v>374</v>
      </c>
      <c r="L8" s="617"/>
      <c r="M8" s="617"/>
      <c r="N8" s="835" t="s">
        <v>13</v>
      </c>
      <c r="O8" s="833" t="s">
        <v>374</v>
      </c>
      <c r="P8" s="617"/>
      <c r="Q8" s="617"/>
      <c r="R8" s="835" t="s">
        <v>13</v>
      </c>
      <c r="S8" s="833" t="s">
        <v>374</v>
      </c>
      <c r="T8" s="616"/>
      <c r="U8" s="617"/>
      <c r="V8" s="835" t="s">
        <v>13</v>
      </c>
      <c r="W8" s="833" t="s">
        <v>374</v>
      </c>
      <c r="X8" s="617"/>
      <c r="Y8" s="617"/>
      <c r="Z8" s="835" t="s">
        <v>13</v>
      </c>
      <c r="AA8" s="833" t="s">
        <v>374</v>
      </c>
      <c r="AB8" s="616"/>
      <c r="AC8" s="617"/>
      <c r="AD8" s="835" t="s">
        <v>13</v>
      </c>
      <c r="AE8" s="845" t="s">
        <v>236</v>
      </c>
      <c r="AF8" s="880"/>
      <c r="AG8" s="881"/>
    </row>
    <row r="9" spans="1:33" ht="67.5" thickBot="1" x14ac:dyDescent="0.25">
      <c r="A9" s="873"/>
      <c r="B9" s="876"/>
      <c r="C9" s="884"/>
      <c r="D9" s="619" t="s">
        <v>375</v>
      </c>
      <c r="E9" s="619" t="s">
        <v>375</v>
      </c>
      <c r="F9" s="836"/>
      <c r="G9" s="834"/>
      <c r="H9" s="619" t="s">
        <v>375</v>
      </c>
      <c r="I9" s="619" t="s">
        <v>375</v>
      </c>
      <c r="J9" s="836"/>
      <c r="K9" s="870"/>
      <c r="L9" s="619" t="s">
        <v>375</v>
      </c>
      <c r="M9" s="619" t="s">
        <v>375</v>
      </c>
      <c r="N9" s="836"/>
      <c r="O9" s="834"/>
      <c r="P9" s="619" t="s">
        <v>375</v>
      </c>
      <c r="Q9" s="619" t="s">
        <v>375</v>
      </c>
      <c r="R9" s="836"/>
      <c r="S9" s="834"/>
      <c r="T9" s="618" t="s">
        <v>375</v>
      </c>
      <c r="U9" s="619" t="s">
        <v>375</v>
      </c>
      <c r="V9" s="836"/>
      <c r="W9" s="834"/>
      <c r="X9" s="619" t="s">
        <v>375</v>
      </c>
      <c r="Y9" s="619" t="s">
        <v>375</v>
      </c>
      <c r="Z9" s="836"/>
      <c r="AA9" s="834"/>
      <c r="AB9" s="618" t="s">
        <v>376</v>
      </c>
      <c r="AC9" s="619" t="s">
        <v>376</v>
      </c>
      <c r="AD9" s="836"/>
      <c r="AE9" s="846"/>
      <c r="AF9" s="880"/>
      <c r="AG9" s="881"/>
    </row>
    <row r="10" spans="1:33" s="14" customFormat="1" ht="17.25" thickBot="1" x14ac:dyDescent="0.3">
      <c r="A10" s="342"/>
      <c r="B10" s="343"/>
      <c r="C10" s="344" t="s">
        <v>364</v>
      </c>
      <c r="D10" s="620">
        <v>82</v>
      </c>
      <c r="E10" s="52">
        <v>94</v>
      </c>
      <c r="F10" s="52">
        <v>24</v>
      </c>
      <c r="G10" s="681" t="s">
        <v>22</v>
      </c>
      <c r="H10" s="621">
        <v>56</v>
      </c>
      <c r="I10" s="345">
        <v>36</v>
      </c>
      <c r="J10" s="345">
        <v>23</v>
      </c>
      <c r="K10" s="622" t="s">
        <v>22</v>
      </c>
      <c r="L10" s="621">
        <v>52</v>
      </c>
      <c r="M10" s="345">
        <v>48</v>
      </c>
      <c r="N10" s="345">
        <v>24</v>
      </c>
      <c r="O10" s="622" t="s">
        <v>22</v>
      </c>
      <c r="P10" s="621">
        <v>40</v>
      </c>
      <c r="Q10" s="345">
        <v>56</v>
      </c>
      <c r="R10" s="345">
        <v>26</v>
      </c>
      <c r="S10" s="622" t="s">
        <v>22</v>
      </c>
      <c r="T10" s="621">
        <v>52</v>
      </c>
      <c r="U10" s="345">
        <v>40</v>
      </c>
      <c r="V10" s="345">
        <v>26</v>
      </c>
      <c r="W10" s="622" t="s">
        <v>22</v>
      </c>
      <c r="X10" s="621">
        <v>26</v>
      </c>
      <c r="Y10" s="345">
        <v>80</v>
      </c>
      <c r="Z10" s="345">
        <v>25</v>
      </c>
      <c r="AA10" s="622" t="s">
        <v>22</v>
      </c>
      <c r="AB10" s="621">
        <v>302</v>
      </c>
      <c r="AC10" s="345">
        <v>316</v>
      </c>
      <c r="AD10" s="345">
        <v>149</v>
      </c>
      <c r="AE10" s="345">
        <v>618</v>
      </c>
      <c r="AF10" s="712"/>
      <c r="AG10" s="712"/>
    </row>
    <row r="11" spans="1:33" ht="16.5" x14ac:dyDescent="0.25">
      <c r="A11" s="347" t="s">
        <v>3</v>
      </c>
      <c r="B11" s="348"/>
      <c r="C11" s="349" t="s">
        <v>365</v>
      </c>
      <c r="D11" s="350"/>
      <c r="E11" s="350"/>
      <c r="F11" s="351"/>
      <c r="G11" s="624"/>
      <c r="H11" s="350"/>
      <c r="I11" s="350"/>
      <c r="J11" s="351"/>
      <c r="K11" s="682"/>
      <c r="L11" s="350"/>
      <c r="M11" s="350"/>
      <c r="N11" s="351"/>
      <c r="O11" s="624"/>
      <c r="P11" s="350"/>
      <c r="Q11" s="350"/>
      <c r="R11" s="351"/>
      <c r="S11" s="625"/>
      <c r="T11" s="350"/>
      <c r="U11" s="350"/>
      <c r="V11" s="351"/>
      <c r="W11" s="682"/>
      <c r="X11" s="350"/>
      <c r="Y11" s="350"/>
      <c r="Z11" s="351"/>
      <c r="AA11" s="624"/>
      <c r="AB11" s="354"/>
      <c r="AC11" s="354"/>
      <c r="AD11" s="354"/>
      <c r="AE11" s="355"/>
      <c r="AF11" s="713"/>
      <c r="AG11" s="713"/>
    </row>
    <row r="12" spans="1:33" ht="15" x14ac:dyDescent="0.2">
      <c r="A12" s="7" t="s">
        <v>160</v>
      </c>
      <c r="B12" s="15" t="s">
        <v>148</v>
      </c>
      <c r="C12" s="8" t="s">
        <v>161</v>
      </c>
      <c r="D12" s="11">
        <v>22</v>
      </c>
      <c r="E12" s="374"/>
      <c r="F12" s="380">
        <v>4</v>
      </c>
      <c r="G12" s="18" t="s">
        <v>238</v>
      </c>
      <c r="H12" s="11"/>
      <c r="I12" s="374"/>
      <c r="J12" s="380"/>
      <c r="K12" s="626"/>
      <c r="L12" s="374"/>
      <c r="M12" s="374"/>
      <c r="N12" s="380"/>
      <c r="O12" s="18"/>
      <c r="P12" s="11"/>
      <c r="Q12" s="374"/>
      <c r="R12" s="380"/>
      <c r="S12" s="18"/>
      <c r="T12" s="11"/>
      <c r="U12" s="374"/>
      <c r="V12" s="380"/>
      <c r="W12" s="626"/>
      <c r="X12" s="374"/>
      <c r="Y12" s="374"/>
      <c r="Z12" s="380"/>
      <c r="AA12" s="18"/>
      <c r="AB12" s="11">
        <f>SUM(D12,H12,L12,P12,T12,X12)</f>
        <v>22</v>
      </c>
      <c r="AC12" s="374">
        <f>SUM(E12,I12,M12,Q12,U12,Y12)</f>
        <v>0</v>
      </c>
      <c r="AD12" s="11">
        <f>SUM(F12,J12,N12,R12,V12,Z12)</f>
        <v>4</v>
      </c>
      <c r="AE12" s="377">
        <f>SUM(AB12,AC12)</f>
        <v>22</v>
      </c>
      <c r="AF12" s="690" t="s">
        <v>466</v>
      </c>
      <c r="AG12" s="690" t="s">
        <v>467</v>
      </c>
    </row>
    <row r="13" spans="1:33" ht="15" x14ac:dyDescent="0.2">
      <c r="A13" s="20" t="s">
        <v>96</v>
      </c>
      <c r="B13" s="15" t="s">
        <v>148</v>
      </c>
      <c r="C13" s="21" t="s">
        <v>162</v>
      </c>
      <c r="D13" s="374"/>
      <c r="E13" s="374"/>
      <c r="F13" s="380"/>
      <c r="G13" s="18"/>
      <c r="H13" s="11"/>
      <c r="I13" s="374">
        <v>8</v>
      </c>
      <c r="J13" s="380">
        <v>1</v>
      </c>
      <c r="K13" s="626" t="s">
        <v>239</v>
      </c>
      <c r="L13" s="374"/>
      <c r="M13" s="374"/>
      <c r="N13" s="380"/>
      <c r="O13" s="18"/>
      <c r="P13" s="11"/>
      <c r="Q13" s="374"/>
      <c r="R13" s="380"/>
      <c r="S13" s="626"/>
      <c r="T13" s="374"/>
      <c r="U13" s="374"/>
      <c r="V13" s="627"/>
      <c r="W13" s="683"/>
      <c r="X13" s="374"/>
      <c r="Y13" s="374"/>
      <c r="Z13" s="380"/>
      <c r="AA13" s="18"/>
      <c r="AB13" s="11">
        <f t="shared" ref="AB13:AB33" si="0">SUM(D13,H13,L13,P13,T13,X13)</f>
        <v>0</v>
      </c>
      <c r="AC13" s="374">
        <f t="shared" ref="AC13:AC33" si="1">SUM(E13,I13,M13,Q13,U13,Y13)</f>
        <v>8</v>
      </c>
      <c r="AD13" s="11">
        <f t="shared" ref="AD13:AD33" si="2">SUM(F13,J13,N13,R13,V13,Z13)</f>
        <v>1</v>
      </c>
      <c r="AE13" s="377">
        <f t="shared" ref="AE13:AE33" si="3">SUM(AB13,AC13)</f>
        <v>8</v>
      </c>
      <c r="AF13" s="714" t="s">
        <v>491</v>
      </c>
      <c r="AG13" s="690" t="s">
        <v>538</v>
      </c>
    </row>
    <row r="14" spans="1:33" ht="15" x14ac:dyDescent="0.2">
      <c r="A14" s="20" t="s">
        <v>100</v>
      </c>
      <c r="B14" s="15" t="s">
        <v>148</v>
      </c>
      <c r="C14" s="21" t="s">
        <v>163</v>
      </c>
      <c r="D14" s="374"/>
      <c r="E14" s="374"/>
      <c r="F14" s="380"/>
      <c r="G14" s="18"/>
      <c r="H14" s="11"/>
      <c r="I14" s="374"/>
      <c r="J14" s="380"/>
      <c r="K14" s="626"/>
      <c r="L14" s="374"/>
      <c r="M14" s="374">
        <v>8</v>
      </c>
      <c r="N14" s="380">
        <v>1</v>
      </c>
      <c r="O14" s="18" t="s">
        <v>239</v>
      </c>
      <c r="P14" s="11"/>
      <c r="Q14" s="374"/>
      <c r="R14" s="380"/>
      <c r="S14" s="626"/>
      <c r="T14" s="374"/>
      <c r="U14" s="374"/>
      <c r="V14" s="627"/>
      <c r="W14" s="683"/>
      <c r="X14" s="374"/>
      <c r="Y14" s="374"/>
      <c r="Z14" s="380"/>
      <c r="AA14" s="18"/>
      <c r="AB14" s="11">
        <f t="shared" si="0"/>
        <v>0</v>
      </c>
      <c r="AC14" s="374">
        <f t="shared" si="1"/>
        <v>8</v>
      </c>
      <c r="AD14" s="11">
        <f t="shared" si="2"/>
        <v>1</v>
      </c>
      <c r="AE14" s="377">
        <f t="shared" si="3"/>
        <v>8</v>
      </c>
      <c r="AF14" s="714" t="s">
        <v>491</v>
      </c>
      <c r="AG14" s="690" t="s">
        <v>538</v>
      </c>
    </row>
    <row r="15" spans="1:33" ht="15" x14ac:dyDescent="0.2">
      <c r="A15" s="20" t="s">
        <v>102</v>
      </c>
      <c r="B15" s="15" t="s">
        <v>148</v>
      </c>
      <c r="C15" s="21" t="s">
        <v>164</v>
      </c>
      <c r="D15" s="374"/>
      <c r="E15" s="374"/>
      <c r="F15" s="380"/>
      <c r="G15" s="18"/>
      <c r="H15" s="11"/>
      <c r="I15" s="374"/>
      <c r="J15" s="380"/>
      <c r="K15" s="626"/>
      <c r="L15" s="374"/>
      <c r="M15" s="374"/>
      <c r="N15" s="380"/>
      <c r="O15" s="18"/>
      <c r="P15" s="11"/>
      <c r="Q15" s="374">
        <v>8</v>
      </c>
      <c r="R15" s="380">
        <v>1</v>
      </c>
      <c r="S15" s="626" t="s">
        <v>239</v>
      </c>
      <c r="T15" s="374"/>
      <c r="U15" s="374"/>
      <c r="V15" s="627"/>
      <c r="W15" s="683"/>
      <c r="X15" s="374"/>
      <c r="Y15" s="374"/>
      <c r="Z15" s="380"/>
      <c r="AA15" s="18"/>
      <c r="AB15" s="11">
        <f t="shared" si="0"/>
        <v>0</v>
      </c>
      <c r="AC15" s="374">
        <f t="shared" si="1"/>
        <v>8</v>
      </c>
      <c r="AD15" s="11">
        <f t="shared" si="2"/>
        <v>1</v>
      </c>
      <c r="AE15" s="377">
        <f t="shared" si="3"/>
        <v>8</v>
      </c>
      <c r="AF15" s="714" t="s">
        <v>491</v>
      </c>
      <c r="AG15" s="690" t="s">
        <v>538</v>
      </c>
    </row>
    <row r="16" spans="1:33" ht="15" x14ac:dyDescent="0.2">
      <c r="A16" s="20" t="s">
        <v>104</v>
      </c>
      <c r="B16" s="15" t="s">
        <v>148</v>
      </c>
      <c r="C16" s="21" t="s">
        <v>105</v>
      </c>
      <c r="D16" s="374"/>
      <c r="E16" s="374"/>
      <c r="F16" s="380"/>
      <c r="G16" s="18"/>
      <c r="H16" s="11"/>
      <c r="I16" s="374"/>
      <c r="J16" s="380"/>
      <c r="K16" s="626"/>
      <c r="L16" s="374"/>
      <c r="M16" s="374"/>
      <c r="N16" s="380"/>
      <c r="O16" s="18"/>
      <c r="P16" s="11"/>
      <c r="Q16" s="374"/>
      <c r="R16" s="380"/>
      <c r="S16" s="626"/>
      <c r="T16" s="374"/>
      <c r="U16" s="374">
        <v>8</v>
      </c>
      <c r="V16" s="627">
        <v>1</v>
      </c>
      <c r="W16" s="683" t="s">
        <v>239</v>
      </c>
      <c r="X16" s="374"/>
      <c r="Y16" s="374"/>
      <c r="Z16" s="380"/>
      <c r="AA16" s="18"/>
      <c r="AB16" s="11">
        <f t="shared" si="0"/>
        <v>0</v>
      </c>
      <c r="AC16" s="374">
        <f t="shared" si="1"/>
        <v>8</v>
      </c>
      <c r="AD16" s="11">
        <f t="shared" si="2"/>
        <v>1</v>
      </c>
      <c r="AE16" s="377">
        <f t="shared" si="3"/>
        <v>8</v>
      </c>
      <c r="AF16" s="714" t="s">
        <v>491</v>
      </c>
      <c r="AG16" s="690" t="s">
        <v>538</v>
      </c>
    </row>
    <row r="17" spans="1:33" ht="15" x14ac:dyDescent="0.2">
      <c r="A17" s="20" t="s">
        <v>106</v>
      </c>
      <c r="B17" s="15" t="s">
        <v>148</v>
      </c>
      <c r="C17" s="21" t="s">
        <v>107</v>
      </c>
      <c r="D17" s="374"/>
      <c r="E17" s="374"/>
      <c r="F17" s="380"/>
      <c r="G17" s="18"/>
      <c r="H17" s="11"/>
      <c r="I17" s="374"/>
      <c r="J17" s="380"/>
      <c r="K17" s="626"/>
      <c r="L17" s="374"/>
      <c r="M17" s="374"/>
      <c r="N17" s="380"/>
      <c r="O17" s="18"/>
      <c r="P17" s="11"/>
      <c r="Q17" s="374"/>
      <c r="R17" s="380"/>
      <c r="S17" s="626"/>
      <c r="T17" s="374"/>
      <c r="U17" s="374"/>
      <c r="V17" s="627"/>
      <c r="W17" s="683"/>
      <c r="X17" s="374"/>
      <c r="Y17" s="374">
        <v>4</v>
      </c>
      <c r="Z17" s="380">
        <v>1</v>
      </c>
      <c r="AA17" s="18" t="s">
        <v>239</v>
      </c>
      <c r="AB17" s="11">
        <f t="shared" si="0"/>
        <v>0</v>
      </c>
      <c r="AC17" s="374">
        <f t="shared" si="1"/>
        <v>4</v>
      </c>
      <c r="AD17" s="11">
        <f t="shared" si="2"/>
        <v>1</v>
      </c>
      <c r="AE17" s="377">
        <f t="shared" si="3"/>
        <v>4</v>
      </c>
      <c r="AF17" s="714" t="s">
        <v>491</v>
      </c>
      <c r="AG17" s="690" t="s">
        <v>538</v>
      </c>
    </row>
    <row r="18" spans="1:33" ht="15" x14ac:dyDescent="0.2">
      <c r="A18" s="628" t="s">
        <v>564</v>
      </c>
      <c r="B18" s="629" t="s">
        <v>148</v>
      </c>
      <c r="C18" s="630" t="s">
        <v>381</v>
      </c>
      <c r="D18" s="374"/>
      <c r="E18" s="374"/>
      <c r="F18" s="380"/>
      <c r="G18" s="18"/>
      <c r="H18" s="11"/>
      <c r="I18" s="374"/>
      <c r="J18" s="380"/>
      <c r="K18" s="626"/>
      <c r="L18" s="374"/>
      <c r="M18" s="374"/>
      <c r="N18" s="380"/>
      <c r="O18" s="18"/>
      <c r="P18" s="11">
        <v>16</v>
      </c>
      <c r="Q18" s="374"/>
      <c r="R18" s="380">
        <v>2</v>
      </c>
      <c r="S18" s="626" t="s">
        <v>778</v>
      </c>
      <c r="T18" s="374"/>
      <c r="U18" s="374"/>
      <c r="V18" s="380"/>
      <c r="W18" s="626"/>
      <c r="X18" s="374"/>
      <c r="Y18" s="374"/>
      <c r="Z18" s="380"/>
      <c r="AA18" s="18"/>
      <c r="AB18" s="11">
        <f t="shared" si="0"/>
        <v>16</v>
      </c>
      <c r="AC18" s="374">
        <f t="shared" si="1"/>
        <v>0</v>
      </c>
      <c r="AD18" s="11">
        <f t="shared" si="2"/>
        <v>2</v>
      </c>
      <c r="AE18" s="377">
        <f t="shared" si="3"/>
        <v>16</v>
      </c>
      <c r="AF18" s="690" t="s">
        <v>493</v>
      </c>
      <c r="AG18" s="690" t="s">
        <v>539</v>
      </c>
    </row>
    <row r="19" spans="1:33" ht="15" x14ac:dyDescent="0.2">
      <c r="A19" s="628" t="s">
        <v>566</v>
      </c>
      <c r="B19" s="629" t="s">
        <v>148</v>
      </c>
      <c r="C19" s="630" t="s">
        <v>382</v>
      </c>
      <c r="D19" s="374"/>
      <c r="E19" s="374"/>
      <c r="F19" s="380"/>
      <c r="G19" s="18"/>
      <c r="H19" s="11"/>
      <c r="I19" s="374"/>
      <c r="J19" s="380"/>
      <c r="K19" s="626"/>
      <c r="L19" s="374"/>
      <c r="M19" s="374"/>
      <c r="N19" s="380"/>
      <c r="O19" s="18"/>
      <c r="P19" s="11"/>
      <c r="Q19" s="374"/>
      <c r="R19" s="380"/>
      <c r="S19" s="626"/>
      <c r="T19" s="374">
        <v>24</v>
      </c>
      <c r="U19" s="374"/>
      <c r="V19" s="380">
        <v>5</v>
      </c>
      <c r="W19" s="626" t="s">
        <v>778</v>
      </c>
      <c r="X19" s="374"/>
      <c r="Y19" s="374"/>
      <c r="Z19" s="380"/>
      <c r="AA19" s="18"/>
      <c r="AB19" s="11">
        <f t="shared" si="0"/>
        <v>24</v>
      </c>
      <c r="AC19" s="374">
        <f t="shared" si="1"/>
        <v>0</v>
      </c>
      <c r="AD19" s="11">
        <f t="shared" si="2"/>
        <v>5</v>
      </c>
      <c r="AE19" s="377">
        <f t="shared" si="3"/>
        <v>24</v>
      </c>
      <c r="AF19" s="690" t="s">
        <v>493</v>
      </c>
      <c r="AG19" s="690" t="s">
        <v>539</v>
      </c>
    </row>
    <row r="20" spans="1:33" ht="15" x14ac:dyDescent="0.2">
      <c r="A20" s="628" t="s">
        <v>568</v>
      </c>
      <c r="B20" s="629" t="s">
        <v>148</v>
      </c>
      <c r="C20" s="630" t="s">
        <v>383</v>
      </c>
      <c r="D20" s="374"/>
      <c r="E20" s="374"/>
      <c r="F20" s="380"/>
      <c r="G20" s="18"/>
      <c r="H20" s="11"/>
      <c r="I20" s="374"/>
      <c r="J20" s="380"/>
      <c r="K20" s="626"/>
      <c r="L20" s="374"/>
      <c r="M20" s="374"/>
      <c r="N20" s="380"/>
      <c r="O20" s="18"/>
      <c r="P20" s="11"/>
      <c r="Q20" s="374"/>
      <c r="R20" s="380"/>
      <c r="S20" s="626"/>
      <c r="T20" s="374"/>
      <c r="U20" s="374"/>
      <c r="V20" s="380"/>
      <c r="W20" s="626"/>
      <c r="X20" s="374">
        <v>8</v>
      </c>
      <c r="Y20" s="374"/>
      <c r="Z20" s="380">
        <v>2</v>
      </c>
      <c r="AA20" s="18" t="s">
        <v>779</v>
      </c>
      <c r="AB20" s="11">
        <f t="shared" si="0"/>
        <v>8</v>
      </c>
      <c r="AC20" s="374">
        <f t="shared" si="1"/>
        <v>0</v>
      </c>
      <c r="AD20" s="11">
        <f t="shared" si="2"/>
        <v>2</v>
      </c>
      <c r="AE20" s="377">
        <f t="shared" si="3"/>
        <v>8</v>
      </c>
      <c r="AF20" s="690" t="s">
        <v>493</v>
      </c>
      <c r="AG20" s="690" t="s">
        <v>539</v>
      </c>
    </row>
    <row r="21" spans="1:33" ht="15" x14ac:dyDescent="0.2">
      <c r="A21" s="358" t="s">
        <v>167</v>
      </c>
      <c r="B21" s="15" t="s">
        <v>148</v>
      </c>
      <c r="C21" s="360" t="s">
        <v>168</v>
      </c>
      <c r="D21" s="374"/>
      <c r="E21" s="374"/>
      <c r="F21" s="380"/>
      <c r="G21" s="18"/>
      <c r="H21" s="11"/>
      <c r="I21" s="374"/>
      <c r="J21" s="380"/>
      <c r="K21" s="626"/>
      <c r="L21" s="374"/>
      <c r="M21" s="374"/>
      <c r="N21" s="380"/>
      <c r="O21" s="18"/>
      <c r="P21" s="11"/>
      <c r="Q21" s="374"/>
      <c r="R21" s="380"/>
      <c r="S21" s="626"/>
      <c r="T21" s="374"/>
      <c r="U21" s="374"/>
      <c r="V21" s="380"/>
      <c r="W21" s="626"/>
      <c r="X21" s="374"/>
      <c r="Y21" s="374">
        <v>4</v>
      </c>
      <c r="Z21" s="380">
        <v>1</v>
      </c>
      <c r="AA21" s="18" t="s">
        <v>377</v>
      </c>
      <c r="AB21" s="11">
        <f t="shared" si="0"/>
        <v>0</v>
      </c>
      <c r="AC21" s="374">
        <f t="shared" si="1"/>
        <v>4</v>
      </c>
      <c r="AD21" s="11">
        <f t="shared" si="2"/>
        <v>1</v>
      </c>
      <c r="AE21" s="377">
        <f t="shared" si="3"/>
        <v>4</v>
      </c>
      <c r="AF21" s="690" t="s">
        <v>493</v>
      </c>
      <c r="AG21" s="690" t="s">
        <v>541</v>
      </c>
    </row>
    <row r="22" spans="1:33" ht="15" x14ac:dyDescent="0.2">
      <c r="A22" s="715" t="s">
        <v>171</v>
      </c>
      <c r="B22" s="716" t="s">
        <v>148</v>
      </c>
      <c r="C22" s="717" t="s">
        <v>172</v>
      </c>
      <c r="D22" s="718" t="s">
        <v>274</v>
      </c>
      <c r="E22" s="718" t="s">
        <v>274</v>
      </c>
      <c r="F22" s="719"/>
      <c r="G22" s="720"/>
      <c r="H22" s="721">
        <v>4</v>
      </c>
      <c r="I22" s="718">
        <v>4</v>
      </c>
      <c r="J22" s="719">
        <v>1</v>
      </c>
      <c r="K22" s="722" t="s">
        <v>238</v>
      </c>
      <c r="L22" s="718" t="s">
        <v>274</v>
      </c>
      <c r="M22" s="718" t="s">
        <v>274</v>
      </c>
      <c r="N22" s="719"/>
      <c r="O22" s="720"/>
      <c r="P22" s="721" t="s">
        <v>274</v>
      </c>
      <c r="Q22" s="718" t="s">
        <v>274</v>
      </c>
      <c r="R22" s="719"/>
      <c r="S22" s="722"/>
      <c r="T22" s="718" t="s">
        <v>274</v>
      </c>
      <c r="U22" s="718" t="s">
        <v>274</v>
      </c>
      <c r="V22" s="719"/>
      <c r="W22" s="722"/>
      <c r="X22" s="718" t="s">
        <v>274</v>
      </c>
      <c r="Y22" s="718" t="s">
        <v>274</v>
      </c>
      <c r="Z22" s="719"/>
      <c r="AA22" s="720"/>
      <c r="AB22" s="11">
        <f t="shared" si="0"/>
        <v>4</v>
      </c>
      <c r="AC22" s="374">
        <f t="shared" si="1"/>
        <v>4</v>
      </c>
      <c r="AD22" s="11">
        <f t="shared" si="2"/>
        <v>1</v>
      </c>
      <c r="AE22" s="377">
        <f t="shared" si="3"/>
        <v>8</v>
      </c>
      <c r="AF22" s="690" t="s">
        <v>466</v>
      </c>
      <c r="AG22" s="690" t="s">
        <v>542</v>
      </c>
    </row>
    <row r="23" spans="1:33" ht="15" x14ac:dyDescent="0.2">
      <c r="A23" s="723" t="s">
        <v>641</v>
      </c>
      <c r="B23" s="724" t="s">
        <v>148</v>
      </c>
      <c r="C23" s="725" t="s">
        <v>399</v>
      </c>
      <c r="D23" s="726" t="s">
        <v>274</v>
      </c>
      <c r="E23" s="726" t="s">
        <v>274</v>
      </c>
      <c r="F23" s="727"/>
      <c r="G23" s="728"/>
      <c r="H23" s="726">
        <v>4</v>
      </c>
      <c r="I23" s="726">
        <v>4</v>
      </c>
      <c r="J23" s="727">
        <v>1</v>
      </c>
      <c r="K23" s="728" t="s">
        <v>778</v>
      </c>
      <c r="L23" s="726"/>
      <c r="M23" s="726"/>
      <c r="N23" s="727"/>
      <c r="O23" s="728"/>
      <c r="P23" s="729" t="s">
        <v>274</v>
      </c>
      <c r="Q23" s="726" t="s">
        <v>274</v>
      </c>
      <c r="R23" s="727"/>
      <c r="S23" s="730"/>
      <c r="T23" s="726" t="s">
        <v>274</v>
      </c>
      <c r="U23" s="726" t="s">
        <v>274</v>
      </c>
      <c r="V23" s="727"/>
      <c r="W23" s="730"/>
      <c r="X23" s="726" t="s">
        <v>274</v>
      </c>
      <c r="Y23" s="726" t="s">
        <v>274</v>
      </c>
      <c r="Z23" s="727"/>
      <c r="AA23" s="731"/>
      <c r="AB23" s="11">
        <f t="shared" si="0"/>
        <v>4</v>
      </c>
      <c r="AC23" s="374">
        <f t="shared" si="1"/>
        <v>4</v>
      </c>
      <c r="AD23" s="11">
        <f t="shared" si="2"/>
        <v>1</v>
      </c>
      <c r="AE23" s="377">
        <f t="shared" si="3"/>
        <v>8</v>
      </c>
      <c r="AF23" s="690" t="s">
        <v>493</v>
      </c>
      <c r="AG23" s="690" t="s">
        <v>548</v>
      </c>
    </row>
    <row r="24" spans="1:33" ht="15" x14ac:dyDescent="0.2">
      <c r="A24" s="723" t="s">
        <v>642</v>
      </c>
      <c r="B24" s="724" t="s">
        <v>148</v>
      </c>
      <c r="C24" s="725" t="s">
        <v>400</v>
      </c>
      <c r="D24" s="726" t="s">
        <v>274</v>
      </c>
      <c r="E24" s="726" t="s">
        <v>274</v>
      </c>
      <c r="F24" s="727"/>
      <c r="G24" s="728"/>
      <c r="H24" s="729" t="s">
        <v>274</v>
      </c>
      <c r="I24" s="726" t="s">
        <v>274</v>
      </c>
      <c r="J24" s="727"/>
      <c r="K24" s="730"/>
      <c r="L24" s="726" t="s">
        <v>274</v>
      </c>
      <c r="M24" s="726" t="s">
        <v>274</v>
      </c>
      <c r="N24" s="727"/>
      <c r="O24" s="728"/>
      <c r="P24" s="729">
        <v>4</v>
      </c>
      <c r="Q24" s="726" t="s">
        <v>274</v>
      </c>
      <c r="R24" s="727">
        <v>1</v>
      </c>
      <c r="S24" s="730" t="s">
        <v>778</v>
      </c>
      <c r="T24" s="726" t="s">
        <v>274</v>
      </c>
      <c r="U24" s="726" t="s">
        <v>274</v>
      </c>
      <c r="V24" s="727"/>
      <c r="W24" s="730"/>
      <c r="X24" s="726" t="s">
        <v>274</v>
      </c>
      <c r="Y24" s="726" t="s">
        <v>274</v>
      </c>
      <c r="Z24" s="727"/>
      <c r="AA24" s="731"/>
      <c r="AB24" s="11">
        <f t="shared" si="0"/>
        <v>4</v>
      </c>
      <c r="AC24" s="374">
        <f t="shared" si="1"/>
        <v>0</v>
      </c>
      <c r="AD24" s="11">
        <f t="shared" si="2"/>
        <v>1</v>
      </c>
      <c r="AE24" s="377">
        <f t="shared" si="3"/>
        <v>4</v>
      </c>
      <c r="AF24" s="690" t="s">
        <v>493</v>
      </c>
      <c r="AG24" s="690" t="s">
        <v>548</v>
      </c>
    </row>
    <row r="25" spans="1:33" ht="15" x14ac:dyDescent="0.2">
      <c r="A25" s="723" t="s">
        <v>643</v>
      </c>
      <c r="B25" s="724" t="s">
        <v>148</v>
      </c>
      <c r="C25" s="725" t="s">
        <v>401</v>
      </c>
      <c r="D25" s="726" t="s">
        <v>274</v>
      </c>
      <c r="E25" s="726" t="s">
        <v>274</v>
      </c>
      <c r="F25" s="727"/>
      <c r="G25" s="728"/>
      <c r="H25" s="729" t="s">
        <v>274</v>
      </c>
      <c r="I25" s="726" t="s">
        <v>274</v>
      </c>
      <c r="J25" s="727"/>
      <c r="K25" s="730"/>
      <c r="L25" s="726">
        <v>4</v>
      </c>
      <c r="M25" s="726">
        <v>4</v>
      </c>
      <c r="N25" s="727">
        <v>1</v>
      </c>
      <c r="O25" s="728" t="s">
        <v>778</v>
      </c>
      <c r="P25" s="729" t="s">
        <v>274</v>
      </c>
      <c r="Q25" s="726" t="s">
        <v>274</v>
      </c>
      <c r="R25" s="727"/>
      <c r="S25" s="730"/>
      <c r="T25" s="726" t="s">
        <v>274</v>
      </c>
      <c r="U25" s="726" t="s">
        <v>274</v>
      </c>
      <c r="V25" s="727"/>
      <c r="W25" s="730"/>
      <c r="X25" s="726" t="s">
        <v>274</v>
      </c>
      <c r="Y25" s="726" t="s">
        <v>274</v>
      </c>
      <c r="Z25" s="727"/>
      <c r="AA25" s="731"/>
      <c r="AB25" s="11">
        <f t="shared" si="0"/>
        <v>4</v>
      </c>
      <c r="AC25" s="374">
        <f t="shared" si="1"/>
        <v>4</v>
      </c>
      <c r="AD25" s="11">
        <f t="shared" si="2"/>
        <v>1</v>
      </c>
      <c r="AE25" s="377">
        <f t="shared" si="3"/>
        <v>8</v>
      </c>
      <c r="AF25" s="690" t="s">
        <v>493</v>
      </c>
      <c r="AG25" s="690" t="s">
        <v>548</v>
      </c>
    </row>
    <row r="26" spans="1:33" ht="15" x14ac:dyDescent="0.2">
      <c r="A26" s="723" t="s">
        <v>644</v>
      </c>
      <c r="B26" s="724" t="s">
        <v>148</v>
      </c>
      <c r="C26" s="725" t="s">
        <v>402</v>
      </c>
      <c r="D26" s="726" t="s">
        <v>274</v>
      </c>
      <c r="E26" s="726" t="s">
        <v>274</v>
      </c>
      <c r="F26" s="727"/>
      <c r="G26" s="728"/>
      <c r="H26" s="729">
        <v>4</v>
      </c>
      <c r="I26" s="726" t="s">
        <v>274</v>
      </c>
      <c r="J26" s="727">
        <v>1</v>
      </c>
      <c r="K26" s="730" t="s">
        <v>780</v>
      </c>
      <c r="L26" s="726" t="s">
        <v>274</v>
      </c>
      <c r="M26" s="726" t="s">
        <v>274</v>
      </c>
      <c r="N26" s="727"/>
      <c r="O26" s="728"/>
      <c r="P26" s="729"/>
      <c r="Q26" s="726" t="s">
        <v>274</v>
      </c>
      <c r="R26" s="727"/>
      <c r="S26" s="730"/>
      <c r="T26" s="726" t="s">
        <v>274</v>
      </c>
      <c r="U26" s="726" t="s">
        <v>274</v>
      </c>
      <c r="V26" s="727"/>
      <c r="W26" s="730"/>
      <c r="X26" s="726" t="s">
        <v>274</v>
      </c>
      <c r="Y26" s="726" t="s">
        <v>274</v>
      </c>
      <c r="Z26" s="727"/>
      <c r="AA26" s="731"/>
      <c r="AB26" s="11">
        <f t="shared" si="0"/>
        <v>4</v>
      </c>
      <c r="AC26" s="374">
        <f t="shared" si="1"/>
        <v>0</v>
      </c>
      <c r="AD26" s="11">
        <f t="shared" si="2"/>
        <v>1</v>
      </c>
      <c r="AE26" s="377">
        <f t="shared" si="3"/>
        <v>4</v>
      </c>
      <c r="AF26" s="690" t="s">
        <v>493</v>
      </c>
      <c r="AG26" s="690" t="s">
        <v>549</v>
      </c>
    </row>
    <row r="27" spans="1:33" ht="15" x14ac:dyDescent="0.2">
      <c r="A27" s="723" t="s">
        <v>645</v>
      </c>
      <c r="B27" s="724" t="s">
        <v>148</v>
      </c>
      <c r="C27" s="725" t="s">
        <v>403</v>
      </c>
      <c r="D27" s="726" t="s">
        <v>274</v>
      </c>
      <c r="E27" s="726" t="s">
        <v>274</v>
      </c>
      <c r="F27" s="727"/>
      <c r="G27" s="728"/>
      <c r="H27" s="729">
        <v>4</v>
      </c>
      <c r="I27" s="726" t="s">
        <v>274</v>
      </c>
      <c r="J27" s="727">
        <v>1</v>
      </c>
      <c r="K27" s="732" t="s">
        <v>778</v>
      </c>
      <c r="L27" s="726" t="s">
        <v>274</v>
      </c>
      <c r="M27" s="726" t="s">
        <v>274</v>
      </c>
      <c r="N27" s="727"/>
      <c r="O27" s="728"/>
      <c r="P27" s="729" t="s">
        <v>274</v>
      </c>
      <c r="Q27" s="726" t="s">
        <v>274</v>
      </c>
      <c r="R27" s="727"/>
      <c r="S27" s="730"/>
      <c r="T27" s="726" t="s">
        <v>274</v>
      </c>
      <c r="U27" s="726" t="s">
        <v>274</v>
      </c>
      <c r="V27" s="727"/>
      <c r="W27" s="730"/>
      <c r="X27" s="726"/>
      <c r="Y27" s="726"/>
      <c r="Z27" s="727"/>
      <c r="AA27" s="731"/>
      <c r="AB27" s="11">
        <f t="shared" si="0"/>
        <v>4</v>
      </c>
      <c r="AC27" s="374">
        <f t="shared" si="1"/>
        <v>0</v>
      </c>
      <c r="AD27" s="11">
        <f t="shared" si="2"/>
        <v>1</v>
      </c>
      <c r="AE27" s="377">
        <f t="shared" si="3"/>
        <v>4</v>
      </c>
      <c r="AF27" s="690" t="s">
        <v>493</v>
      </c>
      <c r="AG27" s="690" t="s">
        <v>549</v>
      </c>
    </row>
    <row r="28" spans="1:33" ht="15" x14ac:dyDescent="0.2">
      <c r="A28" s="723" t="s">
        <v>646</v>
      </c>
      <c r="B28" s="724" t="s">
        <v>148</v>
      </c>
      <c r="C28" s="725" t="s">
        <v>404</v>
      </c>
      <c r="D28" s="726" t="s">
        <v>274</v>
      </c>
      <c r="E28" s="726" t="s">
        <v>274</v>
      </c>
      <c r="F28" s="727"/>
      <c r="G28" s="728"/>
      <c r="H28" s="729"/>
      <c r="I28" s="726"/>
      <c r="J28" s="727"/>
      <c r="K28" s="730"/>
      <c r="L28" s="729" t="s">
        <v>274</v>
      </c>
      <c r="M28" s="726">
        <v>8</v>
      </c>
      <c r="N28" s="727">
        <v>1</v>
      </c>
      <c r="O28" s="730" t="s">
        <v>239</v>
      </c>
      <c r="P28" s="729" t="s">
        <v>274</v>
      </c>
      <c r="Q28" s="726" t="s">
        <v>274</v>
      </c>
      <c r="R28" s="727"/>
      <c r="S28" s="730"/>
      <c r="T28" s="726" t="s">
        <v>274</v>
      </c>
      <c r="U28" s="726"/>
      <c r="V28" s="727"/>
      <c r="W28" s="730"/>
      <c r="X28" s="726" t="s">
        <v>274</v>
      </c>
      <c r="Y28" s="726" t="s">
        <v>274</v>
      </c>
      <c r="Z28" s="727"/>
      <c r="AA28" s="731"/>
      <c r="AB28" s="11">
        <f t="shared" si="0"/>
        <v>0</v>
      </c>
      <c r="AC28" s="374">
        <f t="shared" si="1"/>
        <v>8</v>
      </c>
      <c r="AD28" s="11">
        <f t="shared" si="2"/>
        <v>1</v>
      </c>
      <c r="AE28" s="377">
        <f t="shared" si="3"/>
        <v>8</v>
      </c>
      <c r="AF28" s="690" t="s">
        <v>493</v>
      </c>
      <c r="AG28" s="690" t="s">
        <v>548</v>
      </c>
    </row>
    <row r="29" spans="1:33" ht="15" x14ac:dyDescent="0.2">
      <c r="A29" s="723" t="s">
        <v>647</v>
      </c>
      <c r="B29" s="724" t="s">
        <v>148</v>
      </c>
      <c r="C29" s="725" t="s">
        <v>405</v>
      </c>
      <c r="D29" s="726"/>
      <c r="E29" s="726"/>
      <c r="F29" s="727"/>
      <c r="G29" s="728"/>
      <c r="H29" s="729" t="s">
        <v>274</v>
      </c>
      <c r="I29" s="726" t="s">
        <v>274</v>
      </c>
      <c r="J29" s="727"/>
      <c r="K29" s="730"/>
      <c r="L29" s="726" t="s">
        <v>274</v>
      </c>
      <c r="M29" s="726" t="s">
        <v>274</v>
      </c>
      <c r="N29" s="727"/>
      <c r="O29" s="728"/>
      <c r="P29" s="729"/>
      <c r="Q29" s="726">
        <v>4</v>
      </c>
      <c r="R29" s="727">
        <v>1</v>
      </c>
      <c r="S29" s="730" t="s">
        <v>1</v>
      </c>
      <c r="T29" s="726"/>
      <c r="U29" s="726"/>
      <c r="V29" s="727"/>
      <c r="W29" s="730"/>
      <c r="X29" s="726" t="s">
        <v>274</v>
      </c>
      <c r="Y29" s="726"/>
      <c r="Z29" s="727"/>
      <c r="AA29" s="733"/>
      <c r="AB29" s="11">
        <f t="shared" si="0"/>
        <v>0</v>
      </c>
      <c r="AC29" s="374">
        <f t="shared" si="1"/>
        <v>4</v>
      </c>
      <c r="AD29" s="11">
        <f t="shared" si="2"/>
        <v>1</v>
      </c>
      <c r="AE29" s="377">
        <f t="shared" si="3"/>
        <v>4</v>
      </c>
      <c r="AF29" s="690" t="s">
        <v>493</v>
      </c>
      <c r="AG29" s="690" t="s">
        <v>550</v>
      </c>
    </row>
    <row r="30" spans="1:33" ht="15" x14ac:dyDescent="0.2">
      <c r="A30" s="723" t="s">
        <v>648</v>
      </c>
      <c r="B30" s="724" t="s">
        <v>148</v>
      </c>
      <c r="C30" s="734" t="s">
        <v>406</v>
      </c>
      <c r="D30" s="726"/>
      <c r="E30" s="726"/>
      <c r="F30" s="727"/>
      <c r="G30" s="728"/>
      <c r="H30" s="729" t="s">
        <v>274</v>
      </c>
      <c r="I30" s="726" t="s">
        <v>274</v>
      </c>
      <c r="J30" s="727"/>
      <c r="K30" s="730"/>
      <c r="L30" s="726" t="s">
        <v>274</v>
      </c>
      <c r="M30" s="726" t="s">
        <v>274</v>
      </c>
      <c r="N30" s="727"/>
      <c r="O30" s="728"/>
      <c r="P30" s="729">
        <v>4</v>
      </c>
      <c r="Q30" s="726">
        <v>4</v>
      </c>
      <c r="R30" s="727">
        <v>1</v>
      </c>
      <c r="S30" s="730" t="s">
        <v>778</v>
      </c>
      <c r="T30" s="726"/>
      <c r="U30" s="726"/>
      <c r="V30" s="727"/>
      <c r="W30" s="730"/>
      <c r="X30" s="726"/>
      <c r="Y30" s="726"/>
      <c r="Z30" s="727"/>
      <c r="AA30" s="733"/>
      <c r="AB30" s="11">
        <f t="shared" si="0"/>
        <v>4</v>
      </c>
      <c r="AC30" s="374">
        <f t="shared" si="1"/>
        <v>4</v>
      </c>
      <c r="AD30" s="11">
        <f t="shared" si="2"/>
        <v>1</v>
      </c>
      <c r="AE30" s="377">
        <f t="shared" si="3"/>
        <v>8</v>
      </c>
      <c r="AF30" s="690" t="s">
        <v>493</v>
      </c>
      <c r="AG30" s="690" t="s">
        <v>549</v>
      </c>
    </row>
    <row r="31" spans="1:33" ht="15" x14ac:dyDescent="0.2">
      <c r="A31" s="723" t="s">
        <v>649</v>
      </c>
      <c r="B31" s="724" t="s">
        <v>148</v>
      </c>
      <c r="C31" s="735" t="s">
        <v>407</v>
      </c>
      <c r="D31" s="726"/>
      <c r="E31" s="726"/>
      <c r="F31" s="727"/>
      <c r="G31" s="728"/>
      <c r="H31" s="729" t="s">
        <v>274</v>
      </c>
      <c r="I31" s="726" t="s">
        <v>274</v>
      </c>
      <c r="J31" s="727"/>
      <c r="K31" s="730"/>
      <c r="L31" s="726" t="s">
        <v>274</v>
      </c>
      <c r="M31" s="726">
        <v>8</v>
      </c>
      <c r="N31" s="727">
        <v>1</v>
      </c>
      <c r="O31" s="728" t="s">
        <v>778</v>
      </c>
      <c r="P31" s="729" t="s">
        <v>274</v>
      </c>
      <c r="Q31" s="726"/>
      <c r="R31" s="727"/>
      <c r="S31" s="730"/>
      <c r="T31" s="726"/>
      <c r="U31" s="726"/>
      <c r="V31" s="727"/>
      <c r="W31" s="730"/>
      <c r="X31" s="726" t="s">
        <v>274</v>
      </c>
      <c r="Y31" s="726"/>
      <c r="Z31" s="727"/>
      <c r="AA31" s="733"/>
      <c r="AB31" s="11">
        <f t="shared" si="0"/>
        <v>0</v>
      </c>
      <c r="AC31" s="374">
        <f t="shared" si="1"/>
        <v>8</v>
      </c>
      <c r="AD31" s="11">
        <f t="shared" si="2"/>
        <v>1</v>
      </c>
      <c r="AE31" s="377">
        <f t="shared" si="3"/>
        <v>8</v>
      </c>
      <c r="AF31" s="690" t="s">
        <v>493</v>
      </c>
      <c r="AG31" s="690" t="s">
        <v>549</v>
      </c>
    </row>
    <row r="32" spans="1:33" ht="15" x14ac:dyDescent="0.2">
      <c r="A32" s="723" t="s">
        <v>650</v>
      </c>
      <c r="B32" s="724" t="s">
        <v>148</v>
      </c>
      <c r="C32" s="736" t="s">
        <v>408</v>
      </c>
      <c r="D32" s="726"/>
      <c r="E32" s="726"/>
      <c r="F32" s="727"/>
      <c r="G32" s="728"/>
      <c r="H32" s="729" t="s">
        <v>274</v>
      </c>
      <c r="I32" s="726" t="s">
        <v>274</v>
      </c>
      <c r="J32" s="727"/>
      <c r="K32" s="730"/>
      <c r="L32" s="726" t="s">
        <v>274</v>
      </c>
      <c r="M32" s="726" t="s">
        <v>274</v>
      </c>
      <c r="N32" s="727"/>
      <c r="O32" s="728"/>
      <c r="P32" s="729" t="s">
        <v>274</v>
      </c>
      <c r="Q32" s="726"/>
      <c r="R32" s="727"/>
      <c r="S32" s="730"/>
      <c r="T32" s="726"/>
      <c r="U32" s="726"/>
      <c r="V32" s="727"/>
      <c r="W32" s="730"/>
      <c r="X32" s="726">
        <v>4</v>
      </c>
      <c r="Y32" s="726">
        <v>4</v>
      </c>
      <c r="Z32" s="727">
        <v>1</v>
      </c>
      <c r="AA32" s="733" t="s">
        <v>778</v>
      </c>
      <c r="AB32" s="11">
        <f t="shared" si="0"/>
        <v>4</v>
      </c>
      <c r="AC32" s="374">
        <f t="shared" si="1"/>
        <v>4</v>
      </c>
      <c r="AD32" s="11">
        <f t="shared" si="2"/>
        <v>1</v>
      </c>
      <c r="AE32" s="377">
        <f t="shared" si="3"/>
        <v>8</v>
      </c>
      <c r="AF32" s="690" t="s">
        <v>493</v>
      </c>
      <c r="AG32" s="690" t="s">
        <v>548</v>
      </c>
    </row>
    <row r="33" spans="1:33" ht="15" x14ac:dyDescent="0.2">
      <c r="A33" s="737" t="s">
        <v>651</v>
      </c>
      <c r="B33" s="724" t="s">
        <v>148</v>
      </c>
      <c r="C33" s="736" t="s">
        <v>409</v>
      </c>
      <c r="D33" s="726"/>
      <c r="E33" s="726"/>
      <c r="F33" s="727"/>
      <c r="G33" s="728"/>
      <c r="H33" s="729" t="s">
        <v>274</v>
      </c>
      <c r="I33" s="726" t="s">
        <v>274</v>
      </c>
      <c r="J33" s="727"/>
      <c r="K33" s="730"/>
      <c r="L33" s="726" t="s">
        <v>274</v>
      </c>
      <c r="M33" s="726" t="s">
        <v>274</v>
      </c>
      <c r="N33" s="727"/>
      <c r="O33" s="728"/>
      <c r="P33" s="729" t="s">
        <v>274</v>
      </c>
      <c r="Q33" s="726"/>
      <c r="R33" s="727"/>
      <c r="S33" s="730"/>
      <c r="T33" s="726"/>
      <c r="U33" s="726"/>
      <c r="V33" s="727"/>
      <c r="W33" s="730"/>
      <c r="X33" s="726" t="s">
        <v>274</v>
      </c>
      <c r="Y33" s="726">
        <v>4</v>
      </c>
      <c r="Z33" s="727">
        <v>1</v>
      </c>
      <c r="AA33" s="733" t="s">
        <v>778</v>
      </c>
      <c r="AB33" s="11">
        <f t="shared" si="0"/>
        <v>0</v>
      </c>
      <c r="AC33" s="374">
        <f t="shared" si="1"/>
        <v>4</v>
      </c>
      <c r="AD33" s="11">
        <f t="shared" si="2"/>
        <v>1</v>
      </c>
      <c r="AE33" s="377">
        <f t="shared" si="3"/>
        <v>4</v>
      </c>
      <c r="AF33" s="690" t="s">
        <v>493</v>
      </c>
      <c r="AG33" s="690" t="s">
        <v>549</v>
      </c>
    </row>
    <row r="34" spans="1:33" ht="17.25" thickBot="1" x14ac:dyDescent="0.3">
      <c r="A34" s="362"/>
      <c r="B34" s="30"/>
      <c r="C34" s="738" t="s">
        <v>366</v>
      </c>
      <c r="D34" s="633">
        <f>SUM(D12:D33)</f>
        <v>22</v>
      </c>
      <c r="E34" s="633">
        <f>SUM(E12:E33)</f>
        <v>0</v>
      </c>
      <c r="F34" s="633">
        <f>SUM(F12:F33)</f>
        <v>4</v>
      </c>
      <c r="G34" s="634" t="s">
        <v>22</v>
      </c>
      <c r="H34" s="632">
        <f>SUM(H12:H33)</f>
        <v>16</v>
      </c>
      <c r="I34" s="633">
        <f>SUM(I12:I33)</f>
        <v>16</v>
      </c>
      <c r="J34" s="633">
        <f>SUM(J12:J33)</f>
        <v>5</v>
      </c>
      <c r="K34" s="634" t="s">
        <v>22</v>
      </c>
      <c r="L34" s="633">
        <f>SUM(L12:L33)</f>
        <v>4</v>
      </c>
      <c r="M34" s="633">
        <f>SUM(M12:M33)</f>
        <v>28</v>
      </c>
      <c r="N34" s="633">
        <f>SUM(N12:N33)</f>
        <v>4</v>
      </c>
      <c r="O34" s="634" t="s">
        <v>22</v>
      </c>
      <c r="P34" s="632">
        <f>SUM(P12:P33)</f>
        <v>24</v>
      </c>
      <c r="Q34" s="633">
        <f>SUM(Q12:Q33)</f>
        <v>16</v>
      </c>
      <c r="R34" s="633">
        <f>SUM(R12:R33)</f>
        <v>6</v>
      </c>
      <c r="S34" s="634" t="s">
        <v>22</v>
      </c>
      <c r="T34" s="633">
        <f>SUM(T12:T33)</f>
        <v>24</v>
      </c>
      <c r="U34" s="633">
        <f>SUM(U12:U33)</f>
        <v>8</v>
      </c>
      <c r="V34" s="633">
        <f>SUM(V12:V33)</f>
        <v>6</v>
      </c>
      <c r="W34" s="634" t="s">
        <v>22</v>
      </c>
      <c r="X34" s="633">
        <f>SUM(X12:X33)</f>
        <v>12</v>
      </c>
      <c r="Y34" s="633">
        <f>SUM(Y12:Y33)</f>
        <v>16</v>
      </c>
      <c r="Z34" s="633">
        <f>SUM(Z12:Z33)</f>
        <v>6</v>
      </c>
      <c r="AA34" s="634" t="s">
        <v>22</v>
      </c>
      <c r="AB34" s="632">
        <f t="shared" ref="AB34:AE34" si="4">SUM(AB12:AB33)</f>
        <v>102</v>
      </c>
      <c r="AC34" s="633">
        <f t="shared" si="4"/>
        <v>84</v>
      </c>
      <c r="AD34" s="633">
        <f t="shared" si="4"/>
        <v>31</v>
      </c>
      <c r="AE34" s="633">
        <f t="shared" si="4"/>
        <v>186</v>
      </c>
    </row>
    <row r="35" spans="1:33" ht="17.25" thickBot="1" x14ac:dyDescent="0.3">
      <c r="A35" s="365"/>
      <c r="B35" s="366"/>
      <c r="C35" s="344" t="s">
        <v>367</v>
      </c>
      <c r="D35" s="345">
        <f>D10+D34</f>
        <v>104</v>
      </c>
      <c r="E35" s="345">
        <f>E10+E34</f>
        <v>94</v>
      </c>
      <c r="F35" s="345">
        <f>F10+F34</f>
        <v>28</v>
      </c>
      <c r="G35" s="367" t="s">
        <v>22</v>
      </c>
      <c r="H35" s="621">
        <f>H10+H34</f>
        <v>72</v>
      </c>
      <c r="I35" s="345">
        <f>I10+I34</f>
        <v>52</v>
      </c>
      <c r="J35" s="345">
        <f>J10+J34</f>
        <v>28</v>
      </c>
      <c r="K35" s="367" t="s">
        <v>22</v>
      </c>
      <c r="L35" s="345">
        <f>L10+L34</f>
        <v>56</v>
      </c>
      <c r="M35" s="345">
        <f>M10+M34</f>
        <v>76</v>
      </c>
      <c r="N35" s="345">
        <f>N10+N34</f>
        <v>28</v>
      </c>
      <c r="O35" s="367" t="s">
        <v>22</v>
      </c>
      <c r="P35" s="621">
        <f>P10+P34</f>
        <v>64</v>
      </c>
      <c r="Q35" s="345">
        <f>Q10+Q34</f>
        <v>72</v>
      </c>
      <c r="R35" s="345">
        <f>R10+R34</f>
        <v>32</v>
      </c>
      <c r="S35" s="367" t="s">
        <v>22</v>
      </c>
      <c r="T35" s="345">
        <f>T10+T34</f>
        <v>76</v>
      </c>
      <c r="U35" s="345">
        <f>U10+U34</f>
        <v>48</v>
      </c>
      <c r="V35" s="345">
        <f>V10+V34</f>
        <v>32</v>
      </c>
      <c r="W35" s="367" t="s">
        <v>22</v>
      </c>
      <c r="X35" s="345">
        <f>X10+X34</f>
        <v>38</v>
      </c>
      <c r="Y35" s="345">
        <f>Y10+Y34</f>
        <v>96</v>
      </c>
      <c r="Z35" s="345">
        <f>Z10+Z34</f>
        <v>31</v>
      </c>
      <c r="AA35" s="367" t="s">
        <v>22</v>
      </c>
      <c r="AB35" s="621">
        <f t="shared" ref="AB35:AE35" si="5">AB10+AB34</f>
        <v>404</v>
      </c>
      <c r="AC35" s="368">
        <f t="shared" si="5"/>
        <v>400</v>
      </c>
      <c r="AD35" s="368">
        <f t="shared" si="5"/>
        <v>180</v>
      </c>
      <c r="AE35" s="368">
        <f t="shared" si="5"/>
        <v>804</v>
      </c>
    </row>
    <row r="36" spans="1:33" ht="15.75" x14ac:dyDescent="0.25">
      <c r="A36" s="370"/>
      <c r="B36" s="371"/>
      <c r="C36" s="372" t="s">
        <v>9</v>
      </c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14"/>
      <c r="AC36" s="814"/>
      <c r="AD36" s="814"/>
      <c r="AE36" s="814"/>
      <c r="AF36" s="705"/>
      <c r="AG36" s="705"/>
    </row>
    <row r="37" spans="1:33" ht="15" x14ac:dyDescent="0.2">
      <c r="A37" s="358" t="s">
        <v>151</v>
      </c>
      <c r="B37" s="15" t="s">
        <v>150</v>
      </c>
      <c r="C37" s="360" t="s">
        <v>152</v>
      </c>
      <c r="D37" s="11"/>
      <c r="E37" s="374"/>
      <c r="F37" s="375"/>
      <c r="G37" s="739"/>
      <c r="H37" s="11">
        <v>4</v>
      </c>
      <c r="I37" s="374"/>
      <c r="J37" s="375" t="s">
        <v>22</v>
      </c>
      <c r="K37" s="376" t="s">
        <v>177</v>
      </c>
      <c r="L37" s="374"/>
      <c r="M37" s="374"/>
      <c r="N37" s="375"/>
      <c r="O37" s="376"/>
      <c r="P37" s="374"/>
      <c r="Q37" s="374"/>
      <c r="R37" s="375"/>
      <c r="S37" s="376"/>
      <c r="T37" s="374"/>
      <c r="U37" s="374"/>
      <c r="V37" s="375"/>
      <c r="W37" s="376"/>
      <c r="X37" s="374"/>
      <c r="Y37" s="374"/>
      <c r="Z37" s="375"/>
      <c r="AA37" s="739"/>
      <c r="AB37" s="11">
        <f>SUM(D37,H37,L37,P37,T37,X37)</f>
        <v>4</v>
      </c>
      <c r="AC37" s="374">
        <f>SUM(E37,I37,M37,Q37,U37,Y37)</f>
        <v>0</v>
      </c>
      <c r="AD37" s="375" t="s">
        <v>22</v>
      </c>
      <c r="AE37" s="377"/>
      <c r="AF37" s="690" t="s">
        <v>493</v>
      </c>
      <c r="AG37" s="378" t="s">
        <v>547</v>
      </c>
    </row>
    <row r="38" spans="1:33" ht="15" x14ac:dyDescent="0.2">
      <c r="A38" s="55" t="s">
        <v>579</v>
      </c>
      <c r="B38" s="716" t="s">
        <v>148</v>
      </c>
      <c r="C38" s="740" t="s">
        <v>170</v>
      </c>
      <c r="D38" s="721" t="s">
        <v>274</v>
      </c>
      <c r="E38" s="718" t="s">
        <v>274</v>
      </c>
      <c r="F38" s="719"/>
      <c r="G38" s="741"/>
      <c r="H38" s="721" t="s">
        <v>274</v>
      </c>
      <c r="I38" s="718" t="s">
        <v>274</v>
      </c>
      <c r="J38" s="719"/>
      <c r="K38" s="742"/>
      <c r="L38" s="718" t="s">
        <v>274</v>
      </c>
      <c r="M38" s="718" t="s">
        <v>274</v>
      </c>
      <c r="N38" s="719"/>
      <c r="O38" s="722"/>
      <c r="P38" s="718" t="s">
        <v>274</v>
      </c>
      <c r="Q38" s="718" t="s">
        <v>274</v>
      </c>
      <c r="R38" s="719"/>
      <c r="S38" s="722"/>
      <c r="T38" s="718"/>
      <c r="U38" s="718"/>
      <c r="V38" s="719"/>
      <c r="W38" s="722"/>
      <c r="X38" s="718" t="s">
        <v>274</v>
      </c>
      <c r="Y38" s="718">
        <v>4</v>
      </c>
      <c r="Z38" s="719" t="s">
        <v>22</v>
      </c>
      <c r="AA38" s="720" t="s">
        <v>177</v>
      </c>
      <c r="AB38" s="11">
        <f t="shared" ref="AB38:AB41" si="6">SUM(D38,H38,L38,P38,T38,X38)</f>
        <v>0</v>
      </c>
      <c r="AC38" s="374">
        <f t="shared" ref="AC38:AC41" si="7">SUM(E38,I38,M38,Q38,U38,Y38)</f>
        <v>4</v>
      </c>
      <c r="AD38" s="11" t="s">
        <v>22</v>
      </c>
      <c r="AE38" s="377"/>
      <c r="AF38" s="690" t="s">
        <v>493</v>
      </c>
      <c r="AG38" s="378" t="s">
        <v>494</v>
      </c>
    </row>
    <row r="39" spans="1:33" ht="15" x14ac:dyDescent="0.2">
      <c r="A39" s="358" t="s">
        <v>147</v>
      </c>
      <c r="B39" s="15" t="s">
        <v>150</v>
      </c>
      <c r="C39" s="360" t="s">
        <v>149</v>
      </c>
      <c r="D39" s="11"/>
      <c r="E39" s="374"/>
      <c r="F39" s="375"/>
      <c r="G39" s="43"/>
      <c r="H39" s="11"/>
      <c r="I39" s="374"/>
      <c r="J39" s="375"/>
      <c r="K39" s="376"/>
      <c r="L39" s="374"/>
      <c r="M39" s="374"/>
      <c r="N39" s="375"/>
      <c r="O39" s="376"/>
      <c r="P39" s="374"/>
      <c r="Q39" s="374"/>
      <c r="R39" s="375"/>
      <c r="S39" s="379"/>
      <c r="T39" s="374"/>
      <c r="U39" s="374"/>
      <c r="V39" s="375"/>
      <c r="W39" s="376"/>
      <c r="X39" s="374">
        <v>4</v>
      </c>
      <c r="Y39" s="374"/>
      <c r="Z39" s="375" t="s">
        <v>22</v>
      </c>
      <c r="AA39" s="43" t="s">
        <v>177</v>
      </c>
      <c r="AB39" s="11">
        <f t="shared" si="6"/>
        <v>4</v>
      </c>
      <c r="AC39" s="374">
        <f t="shared" si="7"/>
        <v>0</v>
      </c>
      <c r="AD39" s="375" t="s">
        <v>22</v>
      </c>
      <c r="AE39" s="377"/>
      <c r="AF39" s="690" t="s">
        <v>493</v>
      </c>
      <c r="AG39" s="378" t="s">
        <v>544</v>
      </c>
    </row>
    <row r="40" spans="1:33" ht="15" x14ac:dyDescent="0.2">
      <c r="A40" s="55" t="s">
        <v>580</v>
      </c>
      <c r="B40" s="724" t="s">
        <v>148</v>
      </c>
      <c r="C40" s="740" t="s">
        <v>410</v>
      </c>
      <c r="D40" s="729" t="s">
        <v>274</v>
      </c>
      <c r="E40" s="726" t="s">
        <v>274</v>
      </c>
      <c r="F40" s="727"/>
      <c r="G40" s="741"/>
      <c r="H40" s="729">
        <v>4</v>
      </c>
      <c r="I40" s="726" t="s">
        <v>274</v>
      </c>
      <c r="J40" s="727"/>
      <c r="K40" s="742" t="s">
        <v>177</v>
      </c>
      <c r="L40" s="726" t="s">
        <v>274</v>
      </c>
      <c r="M40" s="726" t="s">
        <v>274</v>
      </c>
      <c r="N40" s="727"/>
      <c r="O40" s="730"/>
      <c r="P40" s="726" t="s">
        <v>274</v>
      </c>
      <c r="Q40" s="726" t="s">
        <v>274</v>
      </c>
      <c r="R40" s="727"/>
      <c r="S40" s="730"/>
      <c r="T40" s="726" t="s">
        <v>274</v>
      </c>
      <c r="U40" s="726" t="s">
        <v>274</v>
      </c>
      <c r="V40" s="727"/>
      <c r="W40" s="730"/>
      <c r="X40" s="726" t="s">
        <v>274</v>
      </c>
      <c r="Y40" s="726" t="s">
        <v>274</v>
      </c>
      <c r="Z40" s="727"/>
      <c r="AA40" s="731"/>
      <c r="AB40" s="11">
        <f t="shared" si="6"/>
        <v>4</v>
      </c>
      <c r="AC40" s="374">
        <f t="shared" si="7"/>
        <v>0</v>
      </c>
      <c r="AD40" s="729" t="s">
        <v>22</v>
      </c>
      <c r="AE40" s="743"/>
      <c r="AF40" s="690" t="s">
        <v>493</v>
      </c>
      <c r="AG40" s="378" t="s">
        <v>549</v>
      </c>
    </row>
    <row r="41" spans="1:33" ht="15.75" thickBot="1" x14ac:dyDescent="0.25">
      <c r="A41" s="358" t="s">
        <v>799</v>
      </c>
      <c r="B41" s="15" t="s">
        <v>1</v>
      </c>
      <c r="C41" s="359" t="s">
        <v>411</v>
      </c>
      <c r="D41" s="11"/>
      <c r="E41" s="374"/>
      <c r="F41" s="375" t="s">
        <v>22</v>
      </c>
      <c r="G41" s="43"/>
      <c r="H41" s="11"/>
      <c r="I41" s="374"/>
      <c r="J41" s="375" t="s">
        <v>22</v>
      </c>
      <c r="K41" s="376"/>
      <c r="L41" s="374"/>
      <c r="M41" s="374"/>
      <c r="N41" s="375" t="s">
        <v>22</v>
      </c>
      <c r="O41" s="376"/>
      <c r="P41" s="374"/>
      <c r="Q41" s="374"/>
      <c r="R41" s="375" t="s">
        <v>22</v>
      </c>
      <c r="S41" s="376"/>
      <c r="T41" s="374"/>
      <c r="U41" s="374"/>
      <c r="V41" s="375" t="s">
        <v>22</v>
      </c>
      <c r="W41" s="376"/>
      <c r="X41" s="374"/>
      <c r="Y41" s="374"/>
      <c r="Z41" s="375" t="s">
        <v>22</v>
      </c>
      <c r="AA41" s="18" t="s">
        <v>279</v>
      </c>
      <c r="AB41" s="11">
        <f t="shared" si="6"/>
        <v>0</v>
      </c>
      <c r="AC41" s="374">
        <f t="shared" si="7"/>
        <v>0</v>
      </c>
      <c r="AD41" s="375" t="s">
        <v>22</v>
      </c>
      <c r="AE41" s="381"/>
      <c r="AF41" s="690"/>
      <c r="AG41" s="690"/>
    </row>
    <row r="42" spans="1:33" ht="16.5" thickBot="1" x14ac:dyDescent="0.3">
      <c r="A42" s="382"/>
      <c r="B42" s="383"/>
      <c r="C42" s="384" t="s">
        <v>18</v>
      </c>
      <c r="D42" s="635">
        <f>SUM(D37:D41)</f>
        <v>0</v>
      </c>
      <c r="E42" s="385">
        <f>SUM(E37:E41)</f>
        <v>0</v>
      </c>
      <c r="F42" s="386" t="s">
        <v>22</v>
      </c>
      <c r="G42" s="387" t="s">
        <v>22</v>
      </c>
      <c r="H42" s="635">
        <f>SUM(H37:H41)</f>
        <v>8</v>
      </c>
      <c r="I42" s="385">
        <f>SUM(I37:I41)</f>
        <v>0</v>
      </c>
      <c r="J42" s="386" t="s">
        <v>22</v>
      </c>
      <c r="K42" s="387" t="s">
        <v>22</v>
      </c>
      <c r="L42" s="385">
        <f>SUM(L37:L41)</f>
        <v>0</v>
      </c>
      <c r="M42" s="385">
        <f>SUM(M37:M41)</f>
        <v>0</v>
      </c>
      <c r="N42" s="388" t="s">
        <v>22</v>
      </c>
      <c r="O42" s="387" t="s">
        <v>22</v>
      </c>
      <c r="P42" s="385">
        <f>SUM(P37:P41)</f>
        <v>0</v>
      </c>
      <c r="Q42" s="385">
        <f>SUM(Q37:Q41)</f>
        <v>0</v>
      </c>
      <c r="R42" s="386" t="s">
        <v>22</v>
      </c>
      <c r="S42" s="387" t="s">
        <v>22</v>
      </c>
      <c r="T42" s="385">
        <f>SUM(T37:T41)</f>
        <v>0</v>
      </c>
      <c r="U42" s="385">
        <f>SUM(U37:U41)</f>
        <v>0</v>
      </c>
      <c r="V42" s="386" t="s">
        <v>22</v>
      </c>
      <c r="W42" s="387" t="s">
        <v>22</v>
      </c>
      <c r="X42" s="385">
        <f>SUM(X37:X41)</f>
        <v>4</v>
      </c>
      <c r="Y42" s="385">
        <f>SUM(Y37:Y41)</f>
        <v>4</v>
      </c>
      <c r="Z42" s="386" t="s">
        <v>22</v>
      </c>
      <c r="AA42" s="387" t="s">
        <v>22</v>
      </c>
      <c r="AB42" s="636">
        <f>SUM(AB37:AB41)</f>
        <v>12</v>
      </c>
      <c r="AC42" s="390">
        <f>SUM(AC37:AC41)</f>
        <v>4</v>
      </c>
      <c r="AD42" s="386" t="s">
        <v>22</v>
      </c>
      <c r="AE42" s="391" t="s">
        <v>178</v>
      </c>
    </row>
    <row r="43" spans="1:33" ht="16.5" thickBot="1" x14ac:dyDescent="0.3">
      <c r="A43" s="392"/>
      <c r="B43" s="393"/>
      <c r="C43" s="637" t="s">
        <v>368</v>
      </c>
      <c r="D43" s="638">
        <f>SUM(D35,D42)</f>
        <v>104</v>
      </c>
      <c r="E43" s="394">
        <f>SUM(E35,E42)</f>
        <v>94</v>
      </c>
      <c r="F43" s="395" t="s">
        <v>22</v>
      </c>
      <c r="G43" s="396" t="s">
        <v>22</v>
      </c>
      <c r="H43" s="638">
        <f>SUM(H35,H42)</f>
        <v>80</v>
      </c>
      <c r="I43" s="394">
        <f>SUM(I35,I42)</f>
        <v>52</v>
      </c>
      <c r="J43" s="395" t="s">
        <v>22</v>
      </c>
      <c r="K43" s="396" t="s">
        <v>22</v>
      </c>
      <c r="L43" s="394">
        <f>SUM(L35,L42)</f>
        <v>56</v>
      </c>
      <c r="M43" s="394">
        <f>SUM(M35,M42)</f>
        <v>76</v>
      </c>
      <c r="N43" s="397" t="s">
        <v>22</v>
      </c>
      <c r="O43" s="396" t="s">
        <v>22</v>
      </c>
      <c r="P43" s="394">
        <f>SUM(P35,P42)</f>
        <v>64</v>
      </c>
      <c r="Q43" s="394">
        <f>SUM(Q35,Q42)</f>
        <v>72</v>
      </c>
      <c r="R43" s="395" t="s">
        <v>22</v>
      </c>
      <c r="S43" s="396" t="s">
        <v>22</v>
      </c>
      <c r="T43" s="394">
        <f>SUM(T35,T42)</f>
        <v>76</v>
      </c>
      <c r="U43" s="394">
        <f>SUM(U35,U42)</f>
        <v>48</v>
      </c>
      <c r="V43" s="395" t="s">
        <v>22</v>
      </c>
      <c r="W43" s="396" t="s">
        <v>22</v>
      </c>
      <c r="X43" s="394">
        <f>SUM(X35,X42)</f>
        <v>42</v>
      </c>
      <c r="Y43" s="394">
        <f>SUM(Y35,Y42)</f>
        <v>100</v>
      </c>
      <c r="Z43" s="395" t="s">
        <v>22</v>
      </c>
      <c r="AA43" s="396" t="s">
        <v>22</v>
      </c>
      <c r="AB43" s="639">
        <f>AB35+AB42</f>
        <v>416</v>
      </c>
      <c r="AC43" s="56">
        <f>AC35+AC42</f>
        <v>404</v>
      </c>
      <c r="AD43" s="395" t="s">
        <v>22</v>
      </c>
      <c r="AE43" s="640" t="s">
        <v>178</v>
      </c>
    </row>
    <row r="44" spans="1:33" ht="17.25" thickTop="1" thickBot="1" x14ac:dyDescent="0.3">
      <c r="A44" s="399"/>
      <c r="B44" s="400"/>
      <c r="C44" s="401"/>
      <c r="D44" s="813"/>
      <c r="E44" s="813"/>
      <c r="F44" s="813"/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4"/>
      <c r="AC44" s="814"/>
      <c r="AD44" s="814"/>
      <c r="AE44" s="814"/>
    </row>
    <row r="45" spans="1:33" ht="15.75" thickTop="1" x14ac:dyDescent="0.2">
      <c r="A45" s="403" t="s">
        <v>144</v>
      </c>
      <c r="B45" s="404" t="s">
        <v>1</v>
      </c>
      <c r="C45" s="405" t="s">
        <v>25</v>
      </c>
      <c r="D45" s="406"/>
      <c r="E45" s="406"/>
      <c r="F45" s="406"/>
      <c r="G45" s="406"/>
      <c r="H45" s="406"/>
      <c r="I45" s="407">
        <v>160</v>
      </c>
      <c r="J45" s="407" t="s">
        <v>22</v>
      </c>
      <c r="K45" s="407" t="s">
        <v>177</v>
      </c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8"/>
      <c r="AB45" s="410"/>
      <c r="AC45" s="410"/>
      <c r="AD45" s="410"/>
      <c r="AE45" s="410"/>
    </row>
    <row r="46" spans="1:33" ht="15" x14ac:dyDescent="0.2">
      <c r="A46" s="411" t="s">
        <v>145</v>
      </c>
      <c r="B46" s="412" t="s">
        <v>1</v>
      </c>
      <c r="C46" s="413" t="s">
        <v>26</v>
      </c>
      <c r="D46" s="414"/>
      <c r="E46" s="414"/>
      <c r="F46" s="415"/>
      <c r="G46" s="415"/>
      <c r="H46" s="414"/>
      <c r="I46" s="414"/>
      <c r="J46" s="415"/>
      <c r="K46" s="415"/>
      <c r="L46" s="414"/>
      <c r="M46" s="414"/>
      <c r="N46" s="415"/>
      <c r="O46" s="415"/>
      <c r="P46" s="414"/>
      <c r="Q46" s="416">
        <v>160</v>
      </c>
      <c r="R46" s="417" t="s">
        <v>22</v>
      </c>
      <c r="S46" s="417" t="s">
        <v>177</v>
      </c>
      <c r="T46" s="414"/>
      <c r="U46" s="414"/>
      <c r="V46" s="415"/>
      <c r="W46" s="415"/>
      <c r="X46" s="414"/>
      <c r="Y46" s="418"/>
      <c r="Z46" s="419"/>
      <c r="AA46" s="420"/>
      <c r="AB46" s="410"/>
      <c r="AC46" s="410"/>
      <c r="AD46" s="410"/>
      <c r="AE46" s="410"/>
    </row>
    <row r="47" spans="1:33" ht="15.75" thickBot="1" x14ac:dyDescent="0.25">
      <c r="A47" s="421" t="s">
        <v>146</v>
      </c>
      <c r="B47" s="422" t="s">
        <v>1</v>
      </c>
      <c r="C47" s="423" t="s">
        <v>129</v>
      </c>
      <c r="D47" s="424"/>
      <c r="E47" s="424"/>
      <c r="F47" s="425"/>
      <c r="G47" s="425"/>
      <c r="H47" s="424"/>
      <c r="I47" s="424"/>
      <c r="J47" s="425"/>
      <c r="K47" s="425"/>
      <c r="L47" s="424"/>
      <c r="M47" s="424"/>
      <c r="N47" s="425"/>
      <c r="O47" s="425"/>
      <c r="P47" s="424"/>
      <c r="Q47" s="424"/>
      <c r="R47" s="425"/>
      <c r="S47" s="425"/>
      <c r="T47" s="424"/>
      <c r="U47" s="424"/>
      <c r="V47" s="425"/>
      <c r="W47" s="425"/>
      <c r="X47" s="424"/>
      <c r="Y47" s="416">
        <v>80</v>
      </c>
      <c r="Z47" s="417" t="s">
        <v>22</v>
      </c>
      <c r="AA47" s="417" t="s">
        <v>177</v>
      </c>
      <c r="AB47" s="410"/>
      <c r="AC47" s="410"/>
      <c r="AD47" s="410"/>
      <c r="AE47" s="410"/>
    </row>
    <row r="48" spans="1:33" ht="15.75" thickTop="1" x14ac:dyDescent="0.2">
      <c r="A48" s="815"/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6"/>
      <c r="S48" s="816"/>
      <c r="T48" s="427"/>
      <c r="U48" s="427"/>
      <c r="V48" s="427"/>
      <c r="W48" s="427"/>
      <c r="X48" s="427"/>
      <c r="Y48" s="427"/>
      <c r="Z48" s="427"/>
      <c r="AA48" s="427"/>
      <c r="AB48" s="429"/>
      <c r="AC48" s="429"/>
      <c r="AD48" s="429"/>
      <c r="AE48" s="430"/>
    </row>
    <row r="49" spans="1:31" ht="15.75" x14ac:dyDescent="0.2">
      <c r="A49" s="865" t="s">
        <v>24</v>
      </c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431"/>
      <c r="U49" s="431"/>
      <c r="V49" s="431"/>
      <c r="W49" s="431"/>
      <c r="X49" s="431"/>
      <c r="Y49" s="431"/>
      <c r="Z49" s="431"/>
      <c r="AA49" s="431"/>
      <c r="AB49" s="429"/>
      <c r="AC49" s="429"/>
      <c r="AD49" s="429"/>
      <c r="AE49" s="430"/>
    </row>
    <row r="50" spans="1:31" ht="15.75" x14ac:dyDescent="0.25">
      <c r="A50" s="432"/>
      <c r="B50" s="57"/>
      <c r="C50" s="433" t="s">
        <v>19</v>
      </c>
      <c r="D50" s="434"/>
      <c r="E50" s="434"/>
      <c r="F50" s="17"/>
      <c r="G50" s="435" t="str">
        <f>IF(COUNTIF(G12:G47,"A")=0,"",COUNTIF(G12:G47,"A"))</f>
        <v/>
      </c>
      <c r="H50" s="434"/>
      <c r="I50" s="434"/>
      <c r="J50" s="17"/>
      <c r="K50" s="435">
        <f>IF(COUNTIF(K12:K47,"A")=0,"",COUNTIF(K12:K47,"A"))</f>
        <v>3</v>
      </c>
      <c r="L50" s="434"/>
      <c r="M50" s="434"/>
      <c r="N50" s="17"/>
      <c r="O50" s="435" t="str">
        <f>IF(COUNTIF(O12:O47,"A")=0,"",COUNTIF(O12:O47,"A"))</f>
        <v/>
      </c>
      <c r="P50" s="434"/>
      <c r="Q50" s="434"/>
      <c r="R50" s="17"/>
      <c r="S50" s="435">
        <f>IF(COUNTIF(S12:S47,"A")=0,"",COUNTIF(S12:S47,"A"))</f>
        <v>1</v>
      </c>
      <c r="T50" s="434"/>
      <c r="U50" s="434"/>
      <c r="V50" s="17"/>
      <c r="W50" s="435" t="str">
        <f>IF(COUNTIF(W12:W47,"A")=0,"",COUNTIF(W12:W47,"A"))</f>
        <v/>
      </c>
      <c r="X50" s="434"/>
      <c r="Y50" s="434"/>
      <c r="Z50" s="17"/>
      <c r="AA50" s="435">
        <f>IF(COUNTIF(AA12:AA47,"A")=0,"",COUNTIF(AA12:AA47,"A"))</f>
        <v>3</v>
      </c>
      <c r="AB50" s="434"/>
      <c r="AC50" s="434"/>
      <c r="AD50" s="17"/>
      <c r="AE50" s="752">
        <f t="shared" ref="AE50:AE62" si="8">IF(SUM(G50:AA50)=0,"",SUM(G50:AA50))</f>
        <v>7</v>
      </c>
    </row>
    <row r="51" spans="1:31" ht="15.75" x14ac:dyDescent="0.25">
      <c r="A51" s="432"/>
      <c r="B51" s="57"/>
      <c r="C51" s="433" t="s">
        <v>20</v>
      </c>
      <c r="D51" s="434"/>
      <c r="E51" s="434"/>
      <c r="F51" s="17"/>
      <c r="G51" s="435" t="str">
        <f>IF(COUNTIF(G12:G47,"B")=0,"",COUNTIF(G12:G47,"B"))</f>
        <v/>
      </c>
      <c r="H51" s="434"/>
      <c r="I51" s="434"/>
      <c r="J51" s="17"/>
      <c r="K51" s="435" t="str">
        <f>IF(COUNTIF(K12:K47,"B")=0,"",COUNTIF(K12:K47,"B"))</f>
        <v/>
      </c>
      <c r="L51" s="434"/>
      <c r="M51" s="434"/>
      <c r="N51" s="17"/>
      <c r="O51" s="435" t="str">
        <f>IF(COUNTIF(O12:O47,"B")=0,"",COUNTIF(O12:O47,"B"))</f>
        <v/>
      </c>
      <c r="P51" s="434"/>
      <c r="Q51" s="434"/>
      <c r="R51" s="17"/>
      <c r="S51" s="435" t="str">
        <f>IF(COUNTIF(S12:S47,"B")=0,"",COUNTIF(S12:S47,"B"))</f>
        <v/>
      </c>
      <c r="T51" s="434"/>
      <c r="U51" s="434"/>
      <c r="V51" s="17"/>
      <c r="W51" s="435" t="str">
        <f>IF(COUNTIF(W12:W47,"B")=0,"",COUNTIF(W12:W47,"B"))</f>
        <v/>
      </c>
      <c r="X51" s="434"/>
      <c r="Y51" s="434"/>
      <c r="Z51" s="17"/>
      <c r="AA51" s="435">
        <v>2</v>
      </c>
      <c r="AB51" s="434"/>
      <c r="AC51" s="434"/>
      <c r="AD51" s="17"/>
      <c r="AE51" s="752">
        <f t="shared" si="8"/>
        <v>2</v>
      </c>
    </row>
    <row r="52" spans="1:31" ht="15.75" x14ac:dyDescent="0.25">
      <c r="A52" s="432"/>
      <c r="B52" s="57"/>
      <c r="C52" s="433" t="s">
        <v>356</v>
      </c>
      <c r="D52" s="434"/>
      <c r="E52" s="434"/>
      <c r="F52" s="17"/>
      <c r="G52" s="435">
        <f>IF(COUNTIF(G12:G47,"ÉÉ")=0,"",COUNTIF(G12:G47,"ÉÉ"))</f>
        <v>1</v>
      </c>
      <c r="H52" s="434"/>
      <c r="I52" s="434"/>
      <c r="J52" s="17"/>
      <c r="K52" s="435">
        <f>IF(COUNTIF(K12:K47,"ÉÉ")=0,"",COUNTIF(K12:K47,"ÉÉ"))</f>
        <v>1</v>
      </c>
      <c r="L52" s="434"/>
      <c r="M52" s="434"/>
      <c r="N52" s="17"/>
      <c r="O52" s="435" t="str">
        <f>IF(COUNTIF(O12:O47,"ÉÉ")=0,"",COUNTIF(O12:O47,"ÉÉ"))</f>
        <v/>
      </c>
      <c r="P52" s="434"/>
      <c r="Q52" s="434"/>
      <c r="R52" s="17"/>
      <c r="S52" s="435" t="str">
        <f>IF(COUNTIF(S12:S47,"ÉÉ")=0,"",COUNTIF(S12:S47,"ÉÉ"))</f>
        <v/>
      </c>
      <c r="T52" s="434"/>
      <c r="U52" s="434"/>
      <c r="V52" s="17"/>
      <c r="W52" s="435" t="str">
        <f>IF(COUNTIF(W12:W47,"ÉÉ")=0,"",COUNTIF(W12:W47,"ÉÉ"))</f>
        <v/>
      </c>
      <c r="X52" s="434"/>
      <c r="Y52" s="434"/>
      <c r="Z52" s="17"/>
      <c r="AA52" s="435" t="str">
        <f>IF(COUNTIF(AA12:AA47,"ÉÉ")=0,"",COUNTIF(AA12:AA47,"ÉÉ"))</f>
        <v/>
      </c>
      <c r="AB52" s="434"/>
      <c r="AC52" s="434"/>
      <c r="AD52" s="17"/>
      <c r="AE52" s="752">
        <f t="shared" si="8"/>
        <v>2</v>
      </c>
    </row>
    <row r="53" spans="1:31" ht="15.75" x14ac:dyDescent="0.25">
      <c r="A53" s="432"/>
      <c r="B53" s="57"/>
      <c r="C53" s="433" t="s">
        <v>357</v>
      </c>
      <c r="D53" s="436"/>
      <c r="E53" s="436"/>
      <c r="F53" s="437"/>
      <c r="G53" s="435" t="str">
        <f>IF(COUNTIF(G12:G47,"ÉÉ(Z)")=0,"",COUNTIF(G12:G47,"ÉÉ(Z)"))</f>
        <v/>
      </c>
      <c r="H53" s="436"/>
      <c r="I53" s="436"/>
      <c r="J53" s="437"/>
      <c r="K53" s="435" t="str">
        <f>IF(COUNTIF(K12:K47,"ÉÉ(Z)")=0,"",COUNTIF(K12:K47,"ÉÉ(Z)"))</f>
        <v/>
      </c>
      <c r="L53" s="436"/>
      <c r="M53" s="436"/>
      <c r="N53" s="437"/>
      <c r="O53" s="435" t="str">
        <f>IF(COUNTIF(O12:O47,"ÉÉ(Z)")=0,"",COUNTIF(O12:O47,"ÉÉ(Z)"))</f>
        <v/>
      </c>
      <c r="P53" s="436"/>
      <c r="Q53" s="436"/>
      <c r="R53" s="437"/>
      <c r="S53" s="435" t="str">
        <f>IF(COUNTIF(S12:S47,"ÉÉ(Z)")=0,"",COUNTIF(S12:S47,"ÉÉ(Z)"))</f>
        <v/>
      </c>
      <c r="T53" s="436"/>
      <c r="U53" s="436"/>
      <c r="V53" s="437"/>
      <c r="W53" s="435" t="str">
        <f>IF(COUNTIF(W12:W47,"ÉÉ(Z)")=0,"",COUNTIF(W12:W47,"ÉÉ(Z)"))</f>
        <v/>
      </c>
      <c r="X53" s="436"/>
      <c r="Y53" s="436"/>
      <c r="Z53" s="437"/>
      <c r="AA53" s="435" t="str">
        <f>IF(COUNTIF(AA12:AA47,"ÉÉ(Z)")=0,"",COUNTIF(AA12:AA47,"ÉÉ(Z)"))</f>
        <v/>
      </c>
      <c r="AB53" s="436"/>
      <c r="AC53" s="436"/>
      <c r="AD53" s="437"/>
      <c r="AE53" s="752" t="str">
        <f t="shared" si="8"/>
        <v/>
      </c>
    </row>
    <row r="54" spans="1:31" ht="15.75" x14ac:dyDescent="0.25">
      <c r="A54" s="432"/>
      <c r="B54" s="57"/>
      <c r="C54" s="433" t="s">
        <v>358</v>
      </c>
      <c r="D54" s="434"/>
      <c r="E54" s="434"/>
      <c r="F54" s="17"/>
      <c r="G54" s="435" t="str">
        <f>IF(COUNTIF(G12:G47,"GYJ")=0,"",COUNTIF(G12:G47,"GYJ"))</f>
        <v/>
      </c>
      <c r="H54" s="434"/>
      <c r="I54" s="434"/>
      <c r="J54" s="17"/>
      <c r="K54" s="435">
        <f>IF(COUNTIF(K12:K47,"GYJ")=0,"",COUNTIF(K12:K47,"GYJ"))</f>
        <v>1</v>
      </c>
      <c r="L54" s="434"/>
      <c r="M54" s="434"/>
      <c r="N54" s="17"/>
      <c r="O54" s="435">
        <f>IF(COUNTIF(O12:O47,"GYJ")=0,"",COUNTIF(O12:O47,"GYJ"))</f>
        <v>2</v>
      </c>
      <c r="P54" s="434"/>
      <c r="Q54" s="434"/>
      <c r="R54" s="17"/>
      <c r="S54" s="435">
        <f>IF(COUNTIF(S12:S47,"GYJ")=0,"",COUNTIF(S12:S47,"GYJ"))</f>
        <v>1</v>
      </c>
      <c r="T54" s="434"/>
      <c r="U54" s="434"/>
      <c r="V54" s="17"/>
      <c r="W54" s="435">
        <f>IF(COUNTIF(W12:W47,"GYJ")=0,"",COUNTIF(W12:W47,"GYJ"))</f>
        <v>1</v>
      </c>
      <c r="X54" s="434"/>
      <c r="Y54" s="434"/>
      <c r="Z54" s="17"/>
      <c r="AA54" s="435">
        <f>IF(COUNTIF(AA12:AA47,"GYJ")=0,"",COUNTIF(AA12:AA47,"GYJ"))</f>
        <v>1</v>
      </c>
      <c r="AB54" s="434"/>
      <c r="AC54" s="434"/>
      <c r="AD54" s="17"/>
      <c r="AE54" s="752">
        <f t="shared" si="8"/>
        <v>6</v>
      </c>
    </row>
    <row r="55" spans="1:31" ht="15.75" x14ac:dyDescent="0.25">
      <c r="A55" s="432"/>
      <c r="B55" s="438"/>
      <c r="C55" s="433" t="s">
        <v>359</v>
      </c>
      <c r="D55" s="434"/>
      <c r="E55" s="434"/>
      <c r="F55" s="17"/>
      <c r="G55" s="435" t="str">
        <f>IF(COUNTIF(G12:G47,"GYJ(Z)")=0,"",COUNTIF(G12:G47,"GYJ(Z)"))</f>
        <v/>
      </c>
      <c r="H55" s="434"/>
      <c r="I55" s="434"/>
      <c r="J55" s="17"/>
      <c r="K55" s="435" t="str">
        <f>IF(COUNTIF(K12:K47,"GYJ(Z)")=0,"",COUNTIF(K12:K47,"GYJ(Z)"))</f>
        <v/>
      </c>
      <c r="L55" s="434"/>
      <c r="M55" s="434"/>
      <c r="N55" s="17"/>
      <c r="O55" s="435" t="str">
        <f>IF(COUNTIF(O12:O47,"GYJ(Z)")=0,"",COUNTIF(O12:O47,"GYJ(Z)"))</f>
        <v/>
      </c>
      <c r="P55" s="434"/>
      <c r="Q55" s="434"/>
      <c r="R55" s="17"/>
      <c r="S55" s="435" t="str">
        <f>IF(COUNTIF(S12:S47,"GYJ(Z)")=0,"",COUNTIF(S12:S47,"GYJ(Z)"))</f>
        <v/>
      </c>
      <c r="T55" s="434"/>
      <c r="U55" s="434"/>
      <c r="V55" s="17"/>
      <c r="W55" s="435" t="str">
        <f>IF(COUNTIF(W12:W47,"GYJ(Z)")=0,"",COUNTIF(W12:W47,"GYJ(Z)"))</f>
        <v/>
      </c>
      <c r="X55" s="434"/>
      <c r="Y55" s="434"/>
      <c r="Z55" s="17"/>
      <c r="AA55" s="435" t="str">
        <f>IF(COUNTIF(AA12:AA47,"GYJ(Z)")=0,"",COUNTIF(AA12:AA47,"GYJ(Z)"))</f>
        <v/>
      </c>
      <c r="AB55" s="434"/>
      <c r="AC55" s="434"/>
      <c r="AD55" s="17"/>
      <c r="AE55" s="752" t="str">
        <f t="shared" si="8"/>
        <v/>
      </c>
    </row>
    <row r="56" spans="1:31" ht="15.75" x14ac:dyDescent="0.25">
      <c r="A56" s="432"/>
      <c r="B56" s="57"/>
      <c r="C56" s="439" t="s">
        <v>179</v>
      </c>
      <c r="D56" s="434"/>
      <c r="E56" s="434"/>
      <c r="F56" s="17"/>
      <c r="G56" s="435" t="str">
        <f>IF(COUNTIF(G12:G47,"K")=0,"",COUNTIF(G12:G47,"K"))</f>
        <v/>
      </c>
      <c r="H56" s="434"/>
      <c r="I56" s="434"/>
      <c r="J56" s="17"/>
      <c r="K56" s="435" t="str">
        <f>IF(COUNTIF(K12:K47,"K")=0,"",COUNTIF(K12:K47,"K"))</f>
        <v/>
      </c>
      <c r="L56" s="434"/>
      <c r="M56" s="434"/>
      <c r="N56" s="17"/>
      <c r="O56" s="435" t="str">
        <f>IF(COUNTIF(O12:O47,"K")=0,"",COUNTIF(O12:O47,"K"))</f>
        <v/>
      </c>
      <c r="P56" s="434"/>
      <c r="Q56" s="434"/>
      <c r="R56" s="17"/>
      <c r="S56" s="435">
        <f>IF(COUNTIF(S12:S47,"K")=0,"",COUNTIF(S12:S47,"K"))</f>
        <v>1</v>
      </c>
      <c r="T56" s="434"/>
      <c r="U56" s="434"/>
      <c r="V56" s="17"/>
      <c r="W56" s="435" t="str">
        <f>IF(COUNTIF(W12:W47,"K")=0,"",COUNTIF(W12:W47,"K"))</f>
        <v/>
      </c>
      <c r="X56" s="434"/>
      <c r="Y56" s="434"/>
      <c r="Z56" s="17"/>
      <c r="AA56" s="435" t="str">
        <f>IF(COUNTIF(AA12:AA47,"K")=0,"",COUNTIF(AA12:AA47,"K"))</f>
        <v/>
      </c>
      <c r="AB56" s="434"/>
      <c r="AC56" s="434"/>
      <c r="AD56" s="17"/>
      <c r="AE56" s="752">
        <f t="shared" si="8"/>
        <v>1</v>
      </c>
    </row>
    <row r="57" spans="1:31" ht="15.75" x14ac:dyDescent="0.25">
      <c r="A57" s="432"/>
      <c r="B57" s="57"/>
      <c r="C57" s="439" t="s">
        <v>180</v>
      </c>
      <c r="D57" s="434"/>
      <c r="E57" s="434"/>
      <c r="F57" s="17"/>
      <c r="G57" s="435" t="str">
        <f>IF(COUNTIF(G12:G47,"K(Z)")=0,"",COUNTIF(G12:G47,"K(Z)"))</f>
        <v/>
      </c>
      <c r="H57" s="434"/>
      <c r="I57" s="434"/>
      <c r="J57" s="17"/>
      <c r="K57" s="435">
        <f>IF(COUNTIF(K12:K47,"K(Z)")=0,"",COUNTIF(K12:K47,"K(Z)"))</f>
        <v>2</v>
      </c>
      <c r="L57" s="434"/>
      <c r="M57" s="434"/>
      <c r="N57" s="17"/>
      <c r="O57" s="435">
        <f>IF(COUNTIF(O12:O47,"K(Z)")=0,"",COUNTIF(O12:O47,"K(Z)"))</f>
        <v>2</v>
      </c>
      <c r="P57" s="434"/>
      <c r="Q57" s="434"/>
      <c r="R57" s="17"/>
      <c r="S57" s="435">
        <f>IF(COUNTIF(S12:S47,"K(Z)")=0,"",COUNTIF(S12:S47,"K(Z)"))</f>
        <v>3</v>
      </c>
      <c r="T57" s="434"/>
      <c r="U57" s="434"/>
      <c r="V57" s="17"/>
      <c r="W57" s="435">
        <f>IF(COUNTIF(W12:W47,"K(Z)")=0,"",COUNTIF(W12:W47,"K(Z)"))</f>
        <v>1</v>
      </c>
      <c r="X57" s="434"/>
      <c r="Y57" s="434"/>
      <c r="Z57" s="17"/>
      <c r="AA57" s="435">
        <f>IF(COUNTIF(AA12:AA47,"K(Z)")=0,"",COUNTIF(AA12:AA47,"K(Z)"))</f>
        <v>2</v>
      </c>
      <c r="AB57" s="434"/>
      <c r="AC57" s="434"/>
      <c r="AD57" s="17"/>
      <c r="AE57" s="752">
        <f t="shared" si="8"/>
        <v>10</v>
      </c>
    </row>
    <row r="58" spans="1:31" ht="15.75" x14ac:dyDescent="0.25">
      <c r="A58" s="432"/>
      <c r="B58" s="57"/>
      <c r="C58" s="433" t="s">
        <v>21</v>
      </c>
      <c r="D58" s="434"/>
      <c r="E58" s="434"/>
      <c r="F58" s="17"/>
      <c r="G58" s="435" t="str">
        <f>IF(COUNTIF(G12:G47,"AV")=0,"",COUNTIF(G12:G47,"AV"))</f>
        <v/>
      </c>
      <c r="H58" s="434"/>
      <c r="I58" s="434"/>
      <c r="J58" s="17"/>
      <c r="K58" s="435" t="str">
        <f>IF(COUNTIF(K12:K47,"AV")=0,"",COUNTIF(K12:K47,"AV"))</f>
        <v/>
      </c>
      <c r="L58" s="434"/>
      <c r="M58" s="434"/>
      <c r="N58" s="17"/>
      <c r="O58" s="435" t="str">
        <f>IF(COUNTIF(O12:O47,"AV")=0,"",COUNTIF(O12:O47,"AV"))</f>
        <v/>
      </c>
      <c r="P58" s="434"/>
      <c r="Q58" s="434"/>
      <c r="R58" s="17"/>
      <c r="S58" s="435" t="str">
        <f>IF(COUNTIF(S12:S47,"AV")=0,"",COUNTIF(S12:S47,"AV"))</f>
        <v/>
      </c>
      <c r="T58" s="434"/>
      <c r="U58" s="434"/>
      <c r="V58" s="17"/>
      <c r="W58" s="435" t="str">
        <f>IF(COUNTIF(W12:W47,"AV")=0,"",COUNTIF(W12:W47,"AV"))</f>
        <v/>
      </c>
      <c r="X58" s="434"/>
      <c r="Y58" s="434"/>
      <c r="Z58" s="17"/>
      <c r="AA58" s="435" t="str">
        <f>IF(COUNTIF(AA12:AA47,"AV")=0,"",COUNTIF(AA12:AA47,"AV"))</f>
        <v/>
      </c>
      <c r="AB58" s="434"/>
      <c r="AC58" s="434"/>
      <c r="AD58" s="17"/>
      <c r="AE58" s="752" t="str">
        <f t="shared" si="8"/>
        <v/>
      </c>
    </row>
    <row r="59" spans="1:31" ht="15.75" x14ac:dyDescent="0.25">
      <c r="A59" s="432"/>
      <c r="B59" s="57"/>
      <c r="C59" s="433" t="s">
        <v>360</v>
      </c>
      <c r="D59" s="434"/>
      <c r="E59" s="434"/>
      <c r="F59" s="17"/>
      <c r="G59" s="435" t="str">
        <f>IF(COUNTIF(G12:G47,"KV")=0,"",COUNTIF(G12:G47,"KV"))</f>
        <v/>
      </c>
      <c r="H59" s="434"/>
      <c r="I59" s="434"/>
      <c r="J59" s="17"/>
      <c r="K59" s="435" t="str">
        <f>IF(COUNTIF(K12:K47,"KV")=0,"",COUNTIF(K12:K47,"KV"))</f>
        <v/>
      </c>
      <c r="L59" s="434"/>
      <c r="M59" s="434"/>
      <c r="N59" s="17"/>
      <c r="O59" s="435" t="str">
        <f>IF(COUNTIF(O12:O47,"KV")=0,"",COUNTIF(O12:O47,"KV"))</f>
        <v/>
      </c>
      <c r="P59" s="434"/>
      <c r="Q59" s="434"/>
      <c r="R59" s="17"/>
      <c r="S59" s="435" t="str">
        <f>IF(COUNTIF(S12:S47,"KV")=0,"",COUNTIF(S12:S47,"KV"))</f>
        <v/>
      </c>
      <c r="T59" s="434"/>
      <c r="U59" s="434"/>
      <c r="V59" s="17"/>
      <c r="W59" s="435" t="str">
        <f>IF(COUNTIF(W12:W47,"KV")=0,"",COUNTIF(W12:W47,"KV"))</f>
        <v/>
      </c>
      <c r="X59" s="434"/>
      <c r="Y59" s="434"/>
      <c r="Z59" s="17"/>
      <c r="AA59" s="435" t="str">
        <f>IF(COUNTIF(AA12:AA47,"KV")=0,"",COUNTIF(AA12:AA47,"KV"))</f>
        <v/>
      </c>
      <c r="AB59" s="434"/>
      <c r="AC59" s="434"/>
      <c r="AD59" s="17"/>
      <c r="AE59" s="752" t="str">
        <f t="shared" si="8"/>
        <v/>
      </c>
    </row>
    <row r="60" spans="1:31" ht="15.75" x14ac:dyDescent="0.25">
      <c r="A60" s="432"/>
      <c r="B60" s="57"/>
      <c r="C60" s="433" t="s">
        <v>361</v>
      </c>
      <c r="D60" s="440"/>
      <c r="E60" s="440"/>
      <c r="F60" s="441"/>
      <c r="G60" s="435" t="str">
        <f>IF(COUNTIF(G12:G47,"SZG")=0,"",COUNTIF(G12:G47,"SZG"))</f>
        <v/>
      </c>
      <c r="H60" s="440"/>
      <c r="I60" s="440"/>
      <c r="J60" s="441"/>
      <c r="K60" s="435" t="str">
        <f>IF(COUNTIF(K12:K47,"SZG")=0,"",COUNTIF(K12:K47,"SZG"))</f>
        <v/>
      </c>
      <c r="L60" s="440"/>
      <c r="M60" s="440"/>
      <c r="N60" s="441"/>
      <c r="O60" s="435" t="str">
        <f>IF(COUNTIF(O12:O47,"SZG")=0,"",COUNTIF(O12:O47,"SZG"))</f>
        <v/>
      </c>
      <c r="P60" s="440"/>
      <c r="Q60" s="440"/>
      <c r="R60" s="441"/>
      <c r="S60" s="435" t="str">
        <f>IF(COUNTIF(S12:S47,"SZG")=0,"",COUNTIF(S12:S47,"SZG"))</f>
        <v/>
      </c>
      <c r="T60" s="440"/>
      <c r="U60" s="440"/>
      <c r="V60" s="441"/>
      <c r="W60" s="435" t="str">
        <f>IF(COUNTIF(W12:W47,"SZG")=0,"",COUNTIF(W12:W47,"SZG"))</f>
        <v/>
      </c>
      <c r="X60" s="440"/>
      <c r="Y60" s="440"/>
      <c r="Z60" s="441"/>
      <c r="AA60" s="435" t="str">
        <f>IF(COUNTIF(AA12:AA47,"SZG")=0,"",COUNTIF(AA12:AA47,"SZG"))</f>
        <v/>
      </c>
      <c r="AB60" s="434"/>
      <c r="AC60" s="434"/>
      <c r="AD60" s="17"/>
      <c r="AE60" s="752" t="str">
        <f t="shared" si="8"/>
        <v/>
      </c>
    </row>
    <row r="61" spans="1:31" ht="15.75" x14ac:dyDescent="0.25">
      <c r="A61" s="432"/>
      <c r="B61" s="57"/>
      <c r="C61" s="433" t="s">
        <v>362</v>
      </c>
      <c r="D61" s="440"/>
      <c r="E61" s="440"/>
      <c r="F61" s="441"/>
      <c r="G61" s="435" t="str">
        <f>IF(COUNTIF(G12:G47,"ZV")=0,"",COUNTIF(G12:G47,"ZV"))</f>
        <v/>
      </c>
      <c r="H61" s="440"/>
      <c r="I61" s="440"/>
      <c r="J61" s="441"/>
      <c r="K61" s="435" t="str">
        <f>IF(COUNTIF(K12:K47,"ZV")=0,"",COUNTIF(K12:K47,"ZV"))</f>
        <v/>
      </c>
      <c r="L61" s="440"/>
      <c r="M61" s="440"/>
      <c r="N61" s="441"/>
      <c r="O61" s="435" t="str">
        <f>IF(COUNTIF(O12:O47,"ZV")=0,"",COUNTIF(O12:O47,"ZV"))</f>
        <v/>
      </c>
      <c r="P61" s="440"/>
      <c r="Q61" s="440"/>
      <c r="R61" s="441"/>
      <c r="S61" s="435" t="str">
        <f>IF(COUNTIF(S12:S47,"ZV")=0,"",COUNTIF(S12:S47,"ZV"))</f>
        <v/>
      </c>
      <c r="T61" s="440"/>
      <c r="U61" s="440"/>
      <c r="V61" s="441"/>
      <c r="W61" s="435" t="str">
        <f>IF(COUNTIF(W12:W47,"ZV")=0,"",COUNTIF(W12:W47,"ZV"))</f>
        <v/>
      </c>
      <c r="X61" s="440"/>
      <c r="Y61" s="440"/>
      <c r="Z61" s="441"/>
      <c r="AA61" s="435">
        <f>IF(COUNTIF(AA12:AA47,"ZV")=0,"",COUNTIF(AA12:AA47,"ZV"))</f>
        <v>1</v>
      </c>
      <c r="AB61" s="434"/>
      <c r="AC61" s="434"/>
      <c r="AD61" s="17"/>
      <c r="AE61" s="752">
        <f t="shared" si="8"/>
        <v>1</v>
      </c>
    </row>
    <row r="62" spans="1:31" ht="16.5" thickBot="1" x14ac:dyDescent="0.3">
      <c r="A62" s="641"/>
      <c r="B62" s="642"/>
      <c r="C62" s="643" t="s">
        <v>27</v>
      </c>
      <c r="D62" s="644"/>
      <c r="E62" s="644"/>
      <c r="F62" s="645"/>
      <c r="G62" s="646">
        <f>IF(SUM(G50:G61)=0,"",SUM(G50:G61))</f>
        <v>1</v>
      </c>
      <c r="H62" s="644"/>
      <c r="I62" s="644"/>
      <c r="J62" s="645"/>
      <c r="K62" s="646">
        <f>IF(SUM(K50:K61)=0,"",SUM(K50:K61))</f>
        <v>7</v>
      </c>
      <c r="L62" s="644"/>
      <c r="M62" s="644"/>
      <c r="N62" s="645"/>
      <c r="O62" s="646">
        <f>IF(SUM(O50:O61)=0,"",SUM(O50:O61))</f>
        <v>4</v>
      </c>
      <c r="P62" s="644"/>
      <c r="Q62" s="644"/>
      <c r="R62" s="645"/>
      <c r="S62" s="646">
        <f>IF(SUM(S50:S61)=0,"",SUM(S50:S61))</f>
        <v>6</v>
      </c>
      <c r="T62" s="644"/>
      <c r="U62" s="644"/>
      <c r="V62" s="645"/>
      <c r="W62" s="646">
        <f>IF(SUM(W50:W61)=0,"",SUM(W50:W61))</f>
        <v>2</v>
      </c>
      <c r="X62" s="644"/>
      <c r="Y62" s="644"/>
      <c r="Z62" s="645"/>
      <c r="AA62" s="646">
        <f>IF(SUM(AA50:AA61)=0,"",SUM(AA50:AA61))</f>
        <v>9</v>
      </c>
      <c r="AB62" s="644"/>
      <c r="AC62" s="644"/>
      <c r="AD62" s="645"/>
      <c r="AE62" s="752">
        <f t="shared" si="8"/>
        <v>29</v>
      </c>
    </row>
    <row r="63" spans="1:31" ht="13.5" thickTop="1" x14ac:dyDescent="0.2"/>
  </sheetData>
  <protectedRanges>
    <protectedRange sqref="C49" name="Tartomány4"/>
    <protectedRange sqref="C61:C62" name="Tartomány4_1"/>
    <protectedRange sqref="C40 C22:C25 C38" name="Tartomány1_2_1"/>
    <protectedRange sqref="C37 C39" name="Tartomány1_2_1_4"/>
    <protectedRange sqref="C21" name="Tartomány1_2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48:S48"/>
    <mergeCell ref="A49:S49"/>
    <mergeCell ref="AD8:AD9"/>
    <mergeCell ref="AE8:AE9"/>
    <mergeCell ref="D36:S36"/>
    <mergeCell ref="T36:AA36"/>
    <mergeCell ref="AB36:AE36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44:S44"/>
    <mergeCell ref="T44:AA44"/>
    <mergeCell ref="AB44:AE44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topLeftCell="A40" zoomScale="80" zoomScaleNormal="80" workbookViewId="0">
      <selection activeCell="A4" sqref="A4:AE4"/>
    </sheetView>
  </sheetViews>
  <sheetFormatPr defaultRowHeight="12.75" x14ac:dyDescent="0.2"/>
  <cols>
    <col min="1" max="1" width="13.1640625" style="1" customWidth="1"/>
    <col min="2" max="2" width="9.33203125" style="1"/>
    <col min="3" max="3" width="62" style="1" customWidth="1"/>
    <col min="4" max="31" width="9.33203125" style="1" customWidth="1"/>
    <col min="32" max="32" width="36.5" style="744" customWidth="1"/>
    <col min="33" max="33" width="39" style="744" customWidth="1"/>
    <col min="34" max="16384" width="9.33203125" style="1"/>
  </cols>
  <sheetData>
    <row r="1" spans="1:33" ht="23.25" x14ac:dyDescent="0.2">
      <c r="A1" s="847" t="s">
        <v>17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</row>
    <row r="2" spans="1:33" ht="23.25" x14ac:dyDescent="0.2">
      <c r="A2" s="805" t="s">
        <v>412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</row>
    <row r="3" spans="1:33" ht="23.25" x14ac:dyDescent="0.2">
      <c r="A3" s="819" t="s">
        <v>413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</row>
    <row r="4" spans="1:33" ht="23.25" x14ac:dyDescent="0.2">
      <c r="A4" s="805" t="s">
        <v>805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745"/>
      <c r="AG4" s="745"/>
    </row>
    <row r="5" spans="1:33" ht="24" thickBot="1" x14ac:dyDescent="0.25">
      <c r="A5" s="804" t="s">
        <v>369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</row>
    <row r="6" spans="1:33" ht="14.25" customHeight="1" thickTop="1" thickBot="1" x14ac:dyDescent="0.25">
      <c r="A6" s="871" t="s">
        <v>14</v>
      </c>
      <c r="B6" s="874" t="s">
        <v>15</v>
      </c>
      <c r="C6" s="882" t="s">
        <v>16</v>
      </c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61"/>
      <c r="AC6" s="861"/>
      <c r="AD6" s="861"/>
      <c r="AE6" s="862"/>
      <c r="AF6" s="879" t="s">
        <v>453</v>
      </c>
      <c r="AG6" s="879" t="s">
        <v>454</v>
      </c>
    </row>
    <row r="7" spans="1:33" x14ac:dyDescent="0.2">
      <c r="A7" s="872"/>
      <c r="B7" s="875"/>
      <c r="C7" s="883"/>
      <c r="D7" s="842" t="s">
        <v>2</v>
      </c>
      <c r="E7" s="842"/>
      <c r="F7" s="842"/>
      <c r="G7" s="843"/>
      <c r="H7" s="842" t="s">
        <v>3</v>
      </c>
      <c r="I7" s="842"/>
      <c r="J7" s="842"/>
      <c r="K7" s="844"/>
      <c r="L7" s="842" t="s">
        <v>4</v>
      </c>
      <c r="M7" s="842"/>
      <c r="N7" s="842"/>
      <c r="O7" s="843"/>
      <c r="P7" s="842" t="s">
        <v>5</v>
      </c>
      <c r="Q7" s="842"/>
      <c r="R7" s="842"/>
      <c r="S7" s="843"/>
      <c r="T7" s="842" t="s">
        <v>6</v>
      </c>
      <c r="U7" s="842"/>
      <c r="V7" s="842"/>
      <c r="W7" s="843"/>
      <c r="X7" s="842" t="s">
        <v>7</v>
      </c>
      <c r="Y7" s="842"/>
      <c r="Z7" s="842"/>
      <c r="AA7" s="844"/>
      <c r="AB7" s="863"/>
      <c r="AC7" s="863"/>
      <c r="AD7" s="863"/>
      <c r="AE7" s="864"/>
      <c r="AF7" s="880"/>
      <c r="AG7" s="881"/>
    </row>
    <row r="8" spans="1:33" x14ac:dyDescent="0.2">
      <c r="A8" s="872"/>
      <c r="B8" s="875"/>
      <c r="C8" s="883"/>
      <c r="D8" s="617"/>
      <c r="E8" s="617"/>
      <c r="F8" s="835" t="s">
        <v>13</v>
      </c>
      <c r="G8" s="833" t="s">
        <v>374</v>
      </c>
      <c r="H8" s="616"/>
      <c r="I8" s="617"/>
      <c r="J8" s="835" t="s">
        <v>13</v>
      </c>
      <c r="K8" s="833" t="s">
        <v>374</v>
      </c>
      <c r="L8" s="616"/>
      <c r="M8" s="617"/>
      <c r="N8" s="835" t="s">
        <v>13</v>
      </c>
      <c r="O8" s="833" t="s">
        <v>374</v>
      </c>
      <c r="P8" s="617"/>
      <c r="Q8" s="617"/>
      <c r="R8" s="835" t="s">
        <v>13</v>
      </c>
      <c r="S8" s="833" t="s">
        <v>374</v>
      </c>
      <c r="T8" s="616"/>
      <c r="U8" s="617"/>
      <c r="V8" s="835" t="s">
        <v>13</v>
      </c>
      <c r="W8" s="833" t="s">
        <v>374</v>
      </c>
      <c r="X8" s="616"/>
      <c r="Y8" s="617"/>
      <c r="Z8" s="835" t="s">
        <v>13</v>
      </c>
      <c r="AA8" s="833" t="s">
        <v>374</v>
      </c>
      <c r="AB8" s="616"/>
      <c r="AC8" s="617"/>
      <c r="AD8" s="835" t="s">
        <v>13</v>
      </c>
      <c r="AE8" s="845" t="s">
        <v>236</v>
      </c>
      <c r="AF8" s="880"/>
      <c r="AG8" s="881"/>
    </row>
    <row r="9" spans="1:33" ht="67.5" thickBot="1" x14ac:dyDescent="0.25">
      <c r="A9" s="873"/>
      <c r="B9" s="876"/>
      <c r="C9" s="884"/>
      <c r="D9" s="619" t="s">
        <v>375</v>
      </c>
      <c r="E9" s="619" t="s">
        <v>375</v>
      </c>
      <c r="F9" s="836"/>
      <c r="G9" s="834"/>
      <c r="H9" s="618" t="s">
        <v>375</v>
      </c>
      <c r="I9" s="619" t="s">
        <v>375</v>
      </c>
      <c r="J9" s="836"/>
      <c r="K9" s="834"/>
      <c r="L9" s="618" t="s">
        <v>375</v>
      </c>
      <c r="M9" s="619" t="s">
        <v>375</v>
      </c>
      <c r="N9" s="836"/>
      <c r="O9" s="834"/>
      <c r="P9" s="619" t="s">
        <v>375</v>
      </c>
      <c r="Q9" s="619" t="s">
        <v>375</v>
      </c>
      <c r="R9" s="836"/>
      <c r="S9" s="834"/>
      <c r="T9" s="618" t="s">
        <v>375</v>
      </c>
      <c r="U9" s="619" t="s">
        <v>375</v>
      </c>
      <c r="V9" s="836"/>
      <c r="W9" s="834"/>
      <c r="X9" s="618" t="s">
        <v>375</v>
      </c>
      <c r="Y9" s="619" t="s">
        <v>375</v>
      </c>
      <c r="Z9" s="836"/>
      <c r="AA9" s="834"/>
      <c r="AB9" s="618" t="s">
        <v>376</v>
      </c>
      <c r="AC9" s="619" t="s">
        <v>376</v>
      </c>
      <c r="AD9" s="836"/>
      <c r="AE9" s="846"/>
      <c r="AF9" s="880"/>
      <c r="AG9" s="881"/>
    </row>
    <row r="10" spans="1:33" s="14" customFormat="1" ht="17.25" thickBot="1" x14ac:dyDescent="0.3">
      <c r="A10" s="342"/>
      <c r="B10" s="343"/>
      <c r="C10" s="344" t="s">
        <v>364</v>
      </c>
      <c r="D10" s="620">
        <v>82</v>
      </c>
      <c r="E10" s="52">
        <v>94</v>
      </c>
      <c r="F10" s="52">
        <v>24</v>
      </c>
      <c r="G10" s="681" t="s">
        <v>22</v>
      </c>
      <c r="H10" s="621">
        <v>56</v>
      </c>
      <c r="I10" s="345">
        <v>36</v>
      </c>
      <c r="J10" s="345">
        <v>23</v>
      </c>
      <c r="K10" s="622" t="s">
        <v>22</v>
      </c>
      <c r="L10" s="621">
        <v>52</v>
      </c>
      <c r="M10" s="345">
        <v>48</v>
      </c>
      <c r="N10" s="345">
        <v>24</v>
      </c>
      <c r="O10" s="622" t="s">
        <v>22</v>
      </c>
      <c r="P10" s="621">
        <v>40</v>
      </c>
      <c r="Q10" s="345">
        <v>56</v>
      </c>
      <c r="R10" s="345">
        <v>26</v>
      </c>
      <c r="S10" s="622" t="s">
        <v>22</v>
      </c>
      <c r="T10" s="621">
        <v>52</v>
      </c>
      <c r="U10" s="345">
        <v>40</v>
      </c>
      <c r="V10" s="345">
        <v>26</v>
      </c>
      <c r="W10" s="622" t="s">
        <v>22</v>
      </c>
      <c r="X10" s="621">
        <v>26</v>
      </c>
      <c r="Y10" s="345">
        <v>80</v>
      </c>
      <c r="Z10" s="345">
        <v>25</v>
      </c>
      <c r="AA10" s="622" t="s">
        <v>22</v>
      </c>
      <c r="AB10" s="621">
        <v>302</v>
      </c>
      <c r="AC10" s="345">
        <v>316</v>
      </c>
      <c r="AD10" s="345">
        <v>149</v>
      </c>
      <c r="AE10" s="345">
        <v>618</v>
      </c>
      <c r="AF10" s="712"/>
      <c r="AG10" s="712"/>
    </row>
    <row r="11" spans="1:33" ht="16.5" x14ac:dyDescent="0.25">
      <c r="A11" s="347" t="s">
        <v>3</v>
      </c>
      <c r="B11" s="348"/>
      <c r="C11" s="349" t="s">
        <v>365</v>
      </c>
      <c r="D11" s="350"/>
      <c r="E11" s="350"/>
      <c r="F11" s="351"/>
      <c r="G11" s="624"/>
      <c r="H11" s="350"/>
      <c r="I11" s="350"/>
      <c r="J11" s="351"/>
      <c r="K11" s="624"/>
      <c r="L11" s="350"/>
      <c r="M11" s="350"/>
      <c r="N11" s="351"/>
      <c r="O11" s="352"/>
      <c r="P11" s="350"/>
      <c r="Q11" s="350"/>
      <c r="R11" s="351"/>
      <c r="S11" s="625"/>
      <c r="T11" s="350"/>
      <c r="U11" s="350"/>
      <c r="V11" s="351"/>
      <c r="W11" s="624"/>
      <c r="X11" s="350"/>
      <c r="Y11" s="350"/>
      <c r="Z11" s="351"/>
      <c r="AA11" s="624"/>
      <c r="AB11" s="354"/>
      <c r="AC11" s="354"/>
      <c r="AD11" s="354"/>
      <c r="AE11" s="355"/>
      <c r="AF11" s="713"/>
      <c r="AG11" s="713"/>
    </row>
    <row r="12" spans="1:33" ht="15" x14ac:dyDescent="0.2">
      <c r="A12" s="358" t="s">
        <v>581</v>
      </c>
      <c r="B12" s="15" t="s">
        <v>148</v>
      </c>
      <c r="C12" s="359" t="s">
        <v>414</v>
      </c>
      <c r="D12" s="374"/>
      <c r="E12" s="374"/>
      <c r="F12" s="380"/>
      <c r="G12" s="18"/>
      <c r="H12" s="11"/>
      <c r="I12" s="374"/>
      <c r="J12" s="380"/>
      <c r="K12" s="18"/>
      <c r="L12" s="11"/>
      <c r="M12" s="374"/>
      <c r="N12" s="380"/>
      <c r="O12" s="18"/>
      <c r="P12" s="11">
        <v>16</v>
      </c>
      <c r="Q12" s="374"/>
      <c r="R12" s="380">
        <v>3</v>
      </c>
      <c r="S12" s="18" t="s">
        <v>1</v>
      </c>
      <c r="T12" s="11"/>
      <c r="U12" s="374"/>
      <c r="V12" s="380"/>
      <c r="W12" s="18"/>
      <c r="X12" s="11"/>
      <c r="Y12" s="374"/>
      <c r="Z12" s="380"/>
      <c r="AA12" s="18"/>
      <c r="AB12" s="11">
        <f>SUM(D12,H12,L12,P12,T12,X12)</f>
        <v>16</v>
      </c>
      <c r="AC12" s="374">
        <f>SUM(E12,I12,M12,Q12,U12,Y12)</f>
        <v>0</v>
      </c>
      <c r="AD12" s="11">
        <f>SUM(F12,J12,N12,R12,V12,Z12)</f>
        <v>3</v>
      </c>
      <c r="AE12" s="377">
        <f>SUM(AB12,AC12)</f>
        <v>16</v>
      </c>
      <c r="AF12" s="690" t="s">
        <v>493</v>
      </c>
      <c r="AG12" s="690" t="s">
        <v>539</v>
      </c>
    </row>
    <row r="13" spans="1:33" ht="15" x14ac:dyDescent="0.2">
      <c r="A13" s="20" t="s">
        <v>613</v>
      </c>
      <c r="B13" s="15" t="s">
        <v>148</v>
      </c>
      <c r="C13" s="8" t="s">
        <v>415</v>
      </c>
      <c r="D13" s="374" t="s">
        <v>274</v>
      </c>
      <c r="E13" s="374" t="s">
        <v>274</v>
      </c>
      <c r="F13" s="380"/>
      <c r="G13" s="18"/>
      <c r="H13" s="11" t="s">
        <v>274</v>
      </c>
      <c r="I13" s="374" t="s">
        <v>274</v>
      </c>
      <c r="J13" s="380"/>
      <c r="K13" s="18"/>
      <c r="L13" s="11"/>
      <c r="M13" s="374"/>
      <c r="N13" s="380"/>
      <c r="O13" s="18"/>
      <c r="P13" s="11" t="s">
        <v>274</v>
      </c>
      <c r="Q13" s="374" t="s">
        <v>274</v>
      </c>
      <c r="R13" s="380"/>
      <c r="S13" s="18"/>
      <c r="T13" s="11">
        <v>4</v>
      </c>
      <c r="U13" s="374">
        <v>4</v>
      </c>
      <c r="V13" s="380">
        <v>2</v>
      </c>
      <c r="W13" s="18" t="s">
        <v>1</v>
      </c>
      <c r="X13" s="11"/>
      <c r="Y13" s="374"/>
      <c r="Z13" s="380"/>
      <c r="AA13" s="18"/>
      <c r="AB13" s="11">
        <f t="shared" ref="AB13:AB32" si="0">SUM(D13,H13,L13,P13,T13,X13)</f>
        <v>4</v>
      </c>
      <c r="AC13" s="374">
        <f t="shared" ref="AC13:AC32" si="1">SUM(E13,I13,M13,Q13,U13,Y13)</f>
        <v>4</v>
      </c>
      <c r="AD13" s="11">
        <f t="shared" ref="AD13:AD32" si="2">SUM(F13,J13,N13,R13,V13,Z13)</f>
        <v>2</v>
      </c>
      <c r="AE13" s="377">
        <f t="shared" ref="AE13:AE32" si="3">SUM(AB13,AC13)</f>
        <v>8</v>
      </c>
      <c r="AF13" s="690" t="s">
        <v>551</v>
      </c>
      <c r="AG13" s="690" t="s">
        <v>552</v>
      </c>
    </row>
    <row r="14" spans="1:33" ht="15" x14ac:dyDescent="0.2">
      <c r="A14" s="20" t="s">
        <v>169</v>
      </c>
      <c r="B14" s="15" t="s">
        <v>148</v>
      </c>
      <c r="C14" s="21" t="s">
        <v>416</v>
      </c>
      <c r="D14" s="374" t="s">
        <v>274</v>
      </c>
      <c r="E14" s="374" t="s">
        <v>274</v>
      </c>
      <c r="F14" s="380"/>
      <c r="G14" s="18"/>
      <c r="H14" s="11" t="s">
        <v>274</v>
      </c>
      <c r="I14" s="374" t="s">
        <v>274</v>
      </c>
      <c r="J14" s="380"/>
      <c r="K14" s="18"/>
      <c r="L14" s="11" t="s">
        <v>274</v>
      </c>
      <c r="M14" s="374" t="s">
        <v>274</v>
      </c>
      <c r="N14" s="380"/>
      <c r="O14" s="18"/>
      <c r="P14" s="11" t="s">
        <v>274</v>
      </c>
      <c r="Q14" s="374" t="s">
        <v>274</v>
      </c>
      <c r="R14" s="380"/>
      <c r="S14" s="18"/>
      <c r="T14" s="11"/>
      <c r="U14" s="374"/>
      <c r="V14" s="627"/>
      <c r="W14" s="10"/>
      <c r="X14" s="11" t="s">
        <v>274</v>
      </c>
      <c r="Y14" s="374">
        <v>4</v>
      </c>
      <c r="Z14" s="380">
        <v>1</v>
      </c>
      <c r="AA14" s="18" t="s">
        <v>239</v>
      </c>
      <c r="AB14" s="11">
        <f t="shared" si="0"/>
        <v>0</v>
      </c>
      <c r="AC14" s="374">
        <f t="shared" si="1"/>
        <v>4</v>
      </c>
      <c r="AD14" s="11">
        <f t="shared" si="2"/>
        <v>1</v>
      </c>
      <c r="AE14" s="377">
        <f t="shared" si="3"/>
        <v>4</v>
      </c>
      <c r="AF14" s="690" t="s">
        <v>493</v>
      </c>
      <c r="AG14" s="690" t="s">
        <v>494</v>
      </c>
    </row>
    <row r="15" spans="1:33" ht="15" x14ac:dyDescent="0.2">
      <c r="A15" s="20" t="s">
        <v>417</v>
      </c>
      <c r="B15" s="15" t="s">
        <v>148</v>
      </c>
      <c r="C15" s="21" t="s">
        <v>418</v>
      </c>
      <c r="D15" s="374" t="s">
        <v>274</v>
      </c>
      <c r="E15" s="374" t="s">
        <v>274</v>
      </c>
      <c r="F15" s="380"/>
      <c r="G15" s="18"/>
      <c r="H15" s="11"/>
      <c r="I15" s="374" t="s">
        <v>274</v>
      </c>
      <c r="J15" s="380"/>
      <c r="K15" s="626"/>
      <c r="L15" s="374">
        <v>4</v>
      </c>
      <c r="M15" s="374" t="s">
        <v>274</v>
      </c>
      <c r="N15" s="380">
        <v>1</v>
      </c>
      <c r="O15" s="18" t="s">
        <v>778</v>
      </c>
      <c r="P15" s="11" t="s">
        <v>274</v>
      </c>
      <c r="Q15" s="374" t="s">
        <v>274</v>
      </c>
      <c r="R15" s="380"/>
      <c r="S15" s="18"/>
      <c r="T15" s="11" t="s">
        <v>274</v>
      </c>
      <c r="U15" s="374" t="s">
        <v>274</v>
      </c>
      <c r="V15" s="627"/>
      <c r="W15" s="10"/>
      <c r="X15" s="11" t="s">
        <v>274</v>
      </c>
      <c r="Y15" s="374"/>
      <c r="Z15" s="380"/>
      <c r="AA15" s="18"/>
      <c r="AB15" s="11">
        <f t="shared" si="0"/>
        <v>4</v>
      </c>
      <c r="AC15" s="374">
        <f t="shared" si="1"/>
        <v>0</v>
      </c>
      <c r="AD15" s="11">
        <f t="shared" si="2"/>
        <v>1</v>
      </c>
      <c r="AE15" s="377">
        <f t="shared" si="3"/>
        <v>4</v>
      </c>
      <c r="AF15" s="690" t="s">
        <v>551</v>
      </c>
      <c r="AG15" s="690" t="s">
        <v>510</v>
      </c>
    </row>
    <row r="16" spans="1:33" ht="15" x14ac:dyDescent="0.2">
      <c r="A16" s="20" t="s">
        <v>419</v>
      </c>
      <c r="B16" s="15" t="s">
        <v>148</v>
      </c>
      <c r="C16" s="21" t="s">
        <v>420</v>
      </c>
      <c r="D16" s="374" t="s">
        <v>274</v>
      </c>
      <c r="E16" s="374" t="s">
        <v>274</v>
      </c>
      <c r="F16" s="380"/>
      <c r="G16" s="18"/>
      <c r="H16" s="11" t="s">
        <v>274</v>
      </c>
      <c r="I16" s="374" t="s">
        <v>274</v>
      </c>
      <c r="J16" s="380"/>
      <c r="K16" s="626"/>
      <c r="L16" s="374" t="s">
        <v>274</v>
      </c>
      <c r="M16" s="374" t="s">
        <v>274</v>
      </c>
      <c r="N16" s="380"/>
      <c r="O16" s="18"/>
      <c r="P16" s="11">
        <v>4</v>
      </c>
      <c r="Q16" s="374"/>
      <c r="R16" s="380">
        <v>1</v>
      </c>
      <c r="S16" s="18" t="s">
        <v>262</v>
      </c>
      <c r="T16" s="11" t="s">
        <v>274</v>
      </c>
      <c r="U16" s="374" t="s">
        <v>274</v>
      </c>
      <c r="V16" s="380"/>
      <c r="W16" s="18"/>
      <c r="X16" s="11" t="s">
        <v>274</v>
      </c>
      <c r="Y16" s="374" t="s">
        <v>274</v>
      </c>
      <c r="Z16" s="380"/>
      <c r="AA16" s="18"/>
      <c r="AB16" s="11">
        <f t="shared" si="0"/>
        <v>4</v>
      </c>
      <c r="AC16" s="374">
        <f t="shared" si="1"/>
        <v>0</v>
      </c>
      <c r="AD16" s="11">
        <f t="shared" si="2"/>
        <v>1</v>
      </c>
      <c r="AE16" s="377">
        <f t="shared" si="3"/>
        <v>4</v>
      </c>
      <c r="AF16" s="690" t="s">
        <v>551</v>
      </c>
      <c r="AG16" s="690" t="s">
        <v>510</v>
      </c>
    </row>
    <row r="17" spans="1:33" ht="15" x14ac:dyDescent="0.2">
      <c r="A17" s="20" t="s">
        <v>421</v>
      </c>
      <c r="B17" s="15" t="s">
        <v>148</v>
      </c>
      <c r="C17" s="21" t="s">
        <v>422</v>
      </c>
      <c r="D17" s="374" t="s">
        <v>274</v>
      </c>
      <c r="E17" s="374" t="s">
        <v>274</v>
      </c>
      <c r="F17" s="380"/>
      <c r="G17" s="18"/>
      <c r="H17" s="11" t="s">
        <v>274</v>
      </c>
      <c r="I17" s="374" t="s">
        <v>274</v>
      </c>
      <c r="J17" s="380"/>
      <c r="K17" s="626"/>
      <c r="L17" s="374" t="s">
        <v>274</v>
      </c>
      <c r="M17" s="374" t="s">
        <v>274</v>
      </c>
      <c r="N17" s="380"/>
      <c r="O17" s="18"/>
      <c r="P17" s="11" t="s">
        <v>274</v>
      </c>
      <c r="Q17" s="374" t="s">
        <v>274</v>
      </c>
      <c r="R17" s="380"/>
      <c r="S17" s="18"/>
      <c r="T17" s="11"/>
      <c r="U17" s="374">
        <v>4</v>
      </c>
      <c r="V17" s="380">
        <v>1</v>
      </c>
      <c r="W17" s="18" t="s">
        <v>239</v>
      </c>
      <c r="X17" s="11" t="s">
        <v>274</v>
      </c>
      <c r="Y17" s="374" t="s">
        <v>274</v>
      </c>
      <c r="Z17" s="380"/>
      <c r="AA17" s="18"/>
      <c r="AB17" s="11">
        <f t="shared" si="0"/>
        <v>0</v>
      </c>
      <c r="AC17" s="374">
        <f t="shared" si="1"/>
        <v>4</v>
      </c>
      <c r="AD17" s="11">
        <f t="shared" si="2"/>
        <v>1</v>
      </c>
      <c r="AE17" s="377">
        <f t="shared" si="3"/>
        <v>4</v>
      </c>
      <c r="AF17" s="690" t="s">
        <v>551</v>
      </c>
      <c r="AG17" s="690" t="s">
        <v>510</v>
      </c>
    </row>
    <row r="18" spans="1:33" ht="15" x14ac:dyDescent="0.2">
      <c r="A18" s="20" t="s">
        <v>423</v>
      </c>
      <c r="B18" s="15" t="s">
        <v>148</v>
      </c>
      <c r="C18" s="21" t="s">
        <v>424</v>
      </c>
      <c r="D18" s="374" t="s">
        <v>274</v>
      </c>
      <c r="E18" s="374" t="s">
        <v>274</v>
      </c>
      <c r="F18" s="380"/>
      <c r="G18" s="18"/>
      <c r="H18" s="11" t="s">
        <v>274</v>
      </c>
      <c r="I18" s="374" t="s">
        <v>274</v>
      </c>
      <c r="J18" s="380"/>
      <c r="K18" s="626"/>
      <c r="L18" s="374" t="s">
        <v>274</v>
      </c>
      <c r="M18" s="374" t="s">
        <v>274</v>
      </c>
      <c r="N18" s="380"/>
      <c r="O18" s="18"/>
      <c r="P18" s="11" t="s">
        <v>274</v>
      </c>
      <c r="Q18" s="374" t="s">
        <v>274</v>
      </c>
      <c r="R18" s="380"/>
      <c r="S18" s="18"/>
      <c r="T18" s="11" t="s">
        <v>274</v>
      </c>
      <c r="U18" s="374" t="s">
        <v>274</v>
      </c>
      <c r="V18" s="380"/>
      <c r="W18" s="18"/>
      <c r="X18" s="11">
        <v>4</v>
      </c>
      <c r="Y18" s="374">
        <v>4</v>
      </c>
      <c r="Z18" s="380">
        <v>1</v>
      </c>
      <c r="AA18" s="18" t="s">
        <v>262</v>
      </c>
      <c r="AB18" s="11">
        <f t="shared" si="0"/>
        <v>4</v>
      </c>
      <c r="AC18" s="374">
        <f t="shared" si="1"/>
        <v>4</v>
      </c>
      <c r="AD18" s="11">
        <f t="shared" si="2"/>
        <v>1</v>
      </c>
      <c r="AE18" s="377">
        <f t="shared" si="3"/>
        <v>8</v>
      </c>
      <c r="AF18" s="690" t="s">
        <v>551</v>
      </c>
      <c r="AG18" s="690" t="s">
        <v>510</v>
      </c>
    </row>
    <row r="19" spans="1:33" ht="15" x14ac:dyDescent="0.2">
      <c r="A19" s="20" t="s">
        <v>425</v>
      </c>
      <c r="B19" s="15" t="s">
        <v>148</v>
      </c>
      <c r="C19" s="360" t="s">
        <v>426</v>
      </c>
      <c r="D19" s="374"/>
      <c r="E19" s="374" t="s">
        <v>274</v>
      </c>
      <c r="F19" s="380"/>
      <c r="G19" s="18"/>
      <c r="H19" s="11" t="s">
        <v>274</v>
      </c>
      <c r="I19" s="374" t="s">
        <v>274</v>
      </c>
      <c r="J19" s="380"/>
      <c r="K19" s="626"/>
      <c r="L19" s="374">
        <v>4</v>
      </c>
      <c r="M19" s="374" t="s">
        <v>274</v>
      </c>
      <c r="N19" s="380">
        <v>1</v>
      </c>
      <c r="O19" s="18" t="s">
        <v>778</v>
      </c>
      <c r="P19" s="11" t="s">
        <v>274</v>
      </c>
      <c r="Q19" s="374" t="s">
        <v>274</v>
      </c>
      <c r="R19" s="380"/>
      <c r="S19" s="18"/>
      <c r="T19" s="11"/>
      <c r="U19" s="374"/>
      <c r="V19" s="380"/>
      <c r="W19" s="18"/>
      <c r="X19" s="11" t="s">
        <v>274</v>
      </c>
      <c r="Y19" s="374" t="s">
        <v>274</v>
      </c>
      <c r="Z19" s="380"/>
      <c r="AA19" s="18"/>
      <c r="AB19" s="11">
        <f t="shared" si="0"/>
        <v>4</v>
      </c>
      <c r="AC19" s="374">
        <f t="shared" si="1"/>
        <v>0</v>
      </c>
      <c r="AD19" s="11">
        <f t="shared" si="2"/>
        <v>1</v>
      </c>
      <c r="AE19" s="377">
        <f t="shared" si="3"/>
        <v>4</v>
      </c>
      <c r="AF19" s="690" t="s">
        <v>551</v>
      </c>
      <c r="AG19" s="690" t="s">
        <v>553</v>
      </c>
    </row>
    <row r="20" spans="1:33" ht="15" x14ac:dyDescent="0.2">
      <c r="A20" s="20" t="s">
        <v>427</v>
      </c>
      <c r="B20" s="15" t="s">
        <v>148</v>
      </c>
      <c r="C20" s="360" t="s">
        <v>428</v>
      </c>
      <c r="D20" s="374" t="s">
        <v>274</v>
      </c>
      <c r="E20" s="374" t="s">
        <v>274</v>
      </c>
      <c r="F20" s="380"/>
      <c r="G20" s="18"/>
      <c r="H20" s="11" t="s">
        <v>274</v>
      </c>
      <c r="I20" s="374" t="s">
        <v>274</v>
      </c>
      <c r="J20" s="380"/>
      <c r="K20" s="626"/>
      <c r="L20" s="374" t="s">
        <v>274</v>
      </c>
      <c r="M20" s="374" t="s">
        <v>274</v>
      </c>
      <c r="N20" s="380"/>
      <c r="O20" s="18"/>
      <c r="P20" s="11">
        <v>4</v>
      </c>
      <c r="Q20" s="374" t="s">
        <v>274</v>
      </c>
      <c r="R20" s="380">
        <v>1</v>
      </c>
      <c r="S20" s="18" t="s">
        <v>778</v>
      </c>
      <c r="T20" s="11" t="s">
        <v>274</v>
      </c>
      <c r="U20" s="374" t="s">
        <v>274</v>
      </c>
      <c r="V20" s="380"/>
      <c r="W20" s="18"/>
      <c r="X20" s="11"/>
      <c r="Y20" s="374"/>
      <c r="Z20" s="380"/>
      <c r="AA20" s="18"/>
      <c r="AB20" s="11">
        <f t="shared" si="0"/>
        <v>4</v>
      </c>
      <c r="AC20" s="374">
        <f t="shared" si="1"/>
        <v>0</v>
      </c>
      <c r="AD20" s="11">
        <f t="shared" si="2"/>
        <v>1</v>
      </c>
      <c r="AE20" s="377">
        <f t="shared" si="3"/>
        <v>4</v>
      </c>
      <c r="AF20" s="690" t="s">
        <v>551</v>
      </c>
      <c r="AG20" s="690" t="s">
        <v>553</v>
      </c>
    </row>
    <row r="21" spans="1:33" ht="15" x14ac:dyDescent="0.2">
      <c r="A21" s="20" t="s">
        <v>429</v>
      </c>
      <c r="B21" s="15" t="s">
        <v>148</v>
      </c>
      <c r="C21" s="360" t="s">
        <v>430</v>
      </c>
      <c r="D21" s="374" t="s">
        <v>274</v>
      </c>
      <c r="E21" s="374" t="s">
        <v>274</v>
      </c>
      <c r="F21" s="380"/>
      <c r="G21" s="18"/>
      <c r="H21" s="11" t="s">
        <v>274</v>
      </c>
      <c r="I21" s="374" t="s">
        <v>274</v>
      </c>
      <c r="J21" s="380"/>
      <c r="K21" s="626"/>
      <c r="L21" s="374" t="s">
        <v>274</v>
      </c>
      <c r="M21" s="374" t="s">
        <v>274</v>
      </c>
      <c r="N21" s="380"/>
      <c r="O21" s="18"/>
      <c r="P21" s="11" t="s">
        <v>274</v>
      </c>
      <c r="Q21" s="374" t="s">
        <v>274</v>
      </c>
      <c r="R21" s="380"/>
      <c r="S21" s="18"/>
      <c r="T21" s="11">
        <v>8</v>
      </c>
      <c r="U21" s="374"/>
      <c r="V21" s="380">
        <v>1</v>
      </c>
      <c r="W21" s="18" t="s">
        <v>777</v>
      </c>
      <c r="X21" s="11" t="s">
        <v>274</v>
      </c>
      <c r="Y21" s="374"/>
      <c r="Z21" s="380"/>
      <c r="AA21" s="18"/>
      <c r="AB21" s="11">
        <f t="shared" si="0"/>
        <v>8</v>
      </c>
      <c r="AC21" s="374">
        <f t="shared" si="1"/>
        <v>0</v>
      </c>
      <c r="AD21" s="11">
        <f t="shared" si="2"/>
        <v>1</v>
      </c>
      <c r="AE21" s="377">
        <f t="shared" si="3"/>
        <v>8</v>
      </c>
      <c r="AF21" s="690" t="s">
        <v>551</v>
      </c>
      <c r="AG21" s="690" t="s">
        <v>553</v>
      </c>
    </row>
    <row r="22" spans="1:33" ht="15" x14ac:dyDescent="0.2">
      <c r="A22" s="20" t="s">
        <v>431</v>
      </c>
      <c r="B22" s="15" t="s">
        <v>148</v>
      </c>
      <c r="C22" s="360" t="s">
        <v>432</v>
      </c>
      <c r="D22" s="374" t="s">
        <v>274</v>
      </c>
      <c r="E22" s="374" t="s">
        <v>274</v>
      </c>
      <c r="F22" s="380"/>
      <c r="G22" s="18"/>
      <c r="H22" s="11" t="s">
        <v>274</v>
      </c>
      <c r="I22" s="374" t="s">
        <v>274</v>
      </c>
      <c r="J22" s="380"/>
      <c r="K22" s="626"/>
      <c r="L22" s="374" t="s">
        <v>274</v>
      </c>
      <c r="M22" s="374" t="s">
        <v>274</v>
      </c>
      <c r="N22" s="380"/>
      <c r="O22" s="18"/>
      <c r="P22" s="11" t="s">
        <v>274</v>
      </c>
      <c r="Q22" s="374" t="s">
        <v>274</v>
      </c>
      <c r="R22" s="380"/>
      <c r="S22" s="18"/>
      <c r="T22" s="11" t="s">
        <v>274</v>
      </c>
      <c r="U22" s="374" t="s">
        <v>274</v>
      </c>
      <c r="V22" s="380"/>
      <c r="W22" s="626"/>
      <c r="X22" s="374">
        <v>8</v>
      </c>
      <c r="Y22" s="374"/>
      <c r="Z22" s="380">
        <v>1</v>
      </c>
      <c r="AA22" s="18" t="s">
        <v>262</v>
      </c>
      <c r="AB22" s="11">
        <f t="shared" si="0"/>
        <v>8</v>
      </c>
      <c r="AC22" s="374">
        <f t="shared" si="1"/>
        <v>0</v>
      </c>
      <c r="AD22" s="11">
        <f t="shared" si="2"/>
        <v>1</v>
      </c>
      <c r="AE22" s="377">
        <f t="shared" si="3"/>
        <v>8</v>
      </c>
      <c r="AF22" s="690" t="s">
        <v>551</v>
      </c>
      <c r="AG22" s="690" t="s">
        <v>554</v>
      </c>
    </row>
    <row r="23" spans="1:33" ht="15" x14ac:dyDescent="0.2">
      <c r="A23" s="358" t="s">
        <v>433</v>
      </c>
      <c r="B23" s="15" t="s">
        <v>148</v>
      </c>
      <c r="C23" s="360" t="s">
        <v>434</v>
      </c>
      <c r="D23" s="374" t="s">
        <v>274</v>
      </c>
      <c r="E23" s="374" t="s">
        <v>274</v>
      </c>
      <c r="F23" s="380"/>
      <c r="G23" s="18"/>
      <c r="H23" s="11">
        <v>4</v>
      </c>
      <c r="I23" s="374">
        <v>4</v>
      </c>
      <c r="J23" s="380">
        <v>3</v>
      </c>
      <c r="K23" s="626" t="s">
        <v>1</v>
      </c>
      <c r="L23" s="374" t="s">
        <v>274</v>
      </c>
      <c r="M23" s="374" t="s">
        <v>274</v>
      </c>
      <c r="N23" s="380"/>
      <c r="O23" s="18"/>
      <c r="P23" s="11" t="s">
        <v>274</v>
      </c>
      <c r="Q23" s="374" t="s">
        <v>274</v>
      </c>
      <c r="R23" s="380"/>
      <c r="S23" s="18"/>
      <c r="T23" s="11" t="s">
        <v>274</v>
      </c>
      <c r="U23" s="374" t="s">
        <v>274</v>
      </c>
      <c r="V23" s="380"/>
      <c r="W23" s="626"/>
      <c r="X23" s="374" t="s">
        <v>274</v>
      </c>
      <c r="Y23" s="374" t="s">
        <v>274</v>
      </c>
      <c r="Z23" s="380"/>
      <c r="AA23" s="18"/>
      <c r="AB23" s="11">
        <f t="shared" si="0"/>
        <v>4</v>
      </c>
      <c r="AC23" s="374">
        <f t="shared" si="1"/>
        <v>4</v>
      </c>
      <c r="AD23" s="11">
        <f t="shared" si="2"/>
        <v>3</v>
      </c>
      <c r="AE23" s="377">
        <f t="shared" si="3"/>
        <v>8</v>
      </c>
      <c r="AF23" s="690" t="s">
        <v>551</v>
      </c>
      <c r="AG23" s="690" t="s">
        <v>555</v>
      </c>
    </row>
    <row r="24" spans="1:33" ht="15" x14ac:dyDescent="0.2">
      <c r="A24" s="358" t="s">
        <v>435</v>
      </c>
      <c r="B24" s="15" t="s">
        <v>148</v>
      </c>
      <c r="C24" s="360" t="s">
        <v>436</v>
      </c>
      <c r="D24" s="374" t="s">
        <v>274</v>
      </c>
      <c r="E24" s="374" t="s">
        <v>274</v>
      </c>
      <c r="F24" s="380"/>
      <c r="G24" s="18"/>
      <c r="H24" s="11" t="s">
        <v>274</v>
      </c>
      <c r="I24" s="374" t="s">
        <v>274</v>
      </c>
      <c r="J24" s="380"/>
      <c r="K24" s="626"/>
      <c r="L24" s="374">
        <v>8</v>
      </c>
      <c r="M24" s="374">
        <v>4</v>
      </c>
      <c r="N24" s="380">
        <v>2</v>
      </c>
      <c r="O24" s="18" t="s">
        <v>264</v>
      </c>
      <c r="P24" s="11" t="s">
        <v>274</v>
      </c>
      <c r="Q24" s="374" t="s">
        <v>274</v>
      </c>
      <c r="R24" s="380"/>
      <c r="S24" s="18"/>
      <c r="T24" s="11"/>
      <c r="U24" s="374"/>
      <c r="V24" s="380"/>
      <c r="W24" s="626"/>
      <c r="X24" s="374" t="s">
        <v>274</v>
      </c>
      <c r="Y24" s="374" t="s">
        <v>274</v>
      </c>
      <c r="Z24" s="380"/>
      <c r="AA24" s="18"/>
      <c r="AB24" s="11">
        <f t="shared" si="0"/>
        <v>8</v>
      </c>
      <c r="AC24" s="374">
        <f t="shared" si="1"/>
        <v>4</v>
      </c>
      <c r="AD24" s="11">
        <f t="shared" si="2"/>
        <v>2</v>
      </c>
      <c r="AE24" s="377">
        <f t="shared" si="3"/>
        <v>12</v>
      </c>
      <c r="AF24" s="690" t="s">
        <v>551</v>
      </c>
      <c r="AG24" s="690" t="s">
        <v>555</v>
      </c>
    </row>
    <row r="25" spans="1:33" ht="15" x14ac:dyDescent="0.2">
      <c r="A25" s="358" t="s">
        <v>652</v>
      </c>
      <c r="B25" s="15" t="s">
        <v>148</v>
      </c>
      <c r="C25" s="19" t="s">
        <v>437</v>
      </c>
      <c r="D25" s="374" t="s">
        <v>274</v>
      </c>
      <c r="E25" s="374" t="s">
        <v>274</v>
      </c>
      <c r="F25" s="380"/>
      <c r="G25" s="18"/>
      <c r="H25" s="11" t="s">
        <v>274</v>
      </c>
      <c r="I25" s="374" t="s">
        <v>274</v>
      </c>
      <c r="J25" s="380"/>
      <c r="K25" s="626"/>
      <c r="L25" s="374" t="s">
        <v>274</v>
      </c>
      <c r="M25" s="374" t="s">
        <v>274</v>
      </c>
      <c r="N25" s="380"/>
      <c r="O25" s="18"/>
      <c r="P25" s="11">
        <v>4</v>
      </c>
      <c r="Q25" s="374">
        <v>4</v>
      </c>
      <c r="R25" s="627">
        <v>1</v>
      </c>
      <c r="S25" s="10" t="s">
        <v>1</v>
      </c>
      <c r="T25" s="11"/>
      <c r="U25" s="374"/>
      <c r="V25" s="627"/>
      <c r="W25" s="683"/>
      <c r="X25" s="374" t="s">
        <v>274</v>
      </c>
      <c r="Y25" s="374" t="s">
        <v>274</v>
      </c>
      <c r="Z25" s="380"/>
      <c r="AA25" s="18"/>
      <c r="AB25" s="11">
        <f t="shared" si="0"/>
        <v>4</v>
      </c>
      <c r="AC25" s="374">
        <f t="shared" si="1"/>
        <v>4</v>
      </c>
      <c r="AD25" s="11">
        <f t="shared" si="2"/>
        <v>1</v>
      </c>
      <c r="AE25" s="377">
        <f t="shared" si="3"/>
        <v>8</v>
      </c>
      <c r="AF25" s="690" t="s">
        <v>551</v>
      </c>
      <c r="AG25" s="690" t="s">
        <v>553</v>
      </c>
    </row>
    <row r="26" spans="1:33" ht="15" x14ac:dyDescent="0.2">
      <c r="A26" s="358" t="s">
        <v>653</v>
      </c>
      <c r="B26" s="15" t="s">
        <v>148</v>
      </c>
      <c r="C26" s="19" t="s">
        <v>438</v>
      </c>
      <c r="D26" s="374">
        <v>4</v>
      </c>
      <c r="E26" s="374"/>
      <c r="F26" s="380">
        <v>2</v>
      </c>
      <c r="G26" s="18" t="s">
        <v>176</v>
      </c>
      <c r="H26" s="11"/>
      <c r="I26" s="374"/>
      <c r="J26" s="380"/>
      <c r="K26" s="626"/>
      <c r="L26" s="374"/>
      <c r="M26" s="374"/>
      <c r="N26" s="380"/>
      <c r="O26" s="18"/>
      <c r="P26" s="11"/>
      <c r="Q26" s="374"/>
      <c r="R26" s="380"/>
      <c r="S26" s="18"/>
      <c r="T26" s="11"/>
      <c r="U26" s="374"/>
      <c r="V26" s="627"/>
      <c r="W26" s="683"/>
      <c r="X26" s="374"/>
      <c r="Y26" s="374"/>
      <c r="Z26" s="380"/>
      <c r="AA26" s="18"/>
      <c r="AB26" s="11">
        <f t="shared" si="0"/>
        <v>4</v>
      </c>
      <c r="AC26" s="374">
        <f t="shared" si="1"/>
        <v>0</v>
      </c>
      <c r="AD26" s="11">
        <f t="shared" si="2"/>
        <v>2</v>
      </c>
      <c r="AE26" s="377">
        <f t="shared" si="3"/>
        <v>4</v>
      </c>
      <c r="AF26" s="690" t="s">
        <v>551</v>
      </c>
      <c r="AG26" s="690" t="s">
        <v>556</v>
      </c>
    </row>
    <row r="27" spans="1:33" ht="15" x14ac:dyDescent="0.2">
      <c r="A27" s="358" t="s">
        <v>654</v>
      </c>
      <c r="B27" s="15" t="s">
        <v>148</v>
      </c>
      <c r="C27" s="19" t="s">
        <v>439</v>
      </c>
      <c r="D27" s="374"/>
      <c r="E27" s="374"/>
      <c r="F27" s="380"/>
      <c r="G27" s="18"/>
      <c r="H27" s="11">
        <v>4</v>
      </c>
      <c r="I27" s="374">
        <v>4</v>
      </c>
      <c r="J27" s="380">
        <v>3</v>
      </c>
      <c r="K27" s="626" t="s">
        <v>1</v>
      </c>
      <c r="L27" s="374"/>
      <c r="M27" s="374"/>
      <c r="N27" s="380"/>
      <c r="O27" s="18"/>
      <c r="P27" s="11"/>
      <c r="Q27" s="374"/>
      <c r="R27" s="380"/>
      <c r="S27" s="18"/>
      <c r="T27" s="11"/>
      <c r="U27" s="374"/>
      <c r="V27" s="627"/>
      <c r="W27" s="683"/>
      <c r="X27" s="374"/>
      <c r="Y27" s="374"/>
      <c r="Z27" s="380"/>
      <c r="AA27" s="18"/>
      <c r="AB27" s="11">
        <f t="shared" si="0"/>
        <v>4</v>
      </c>
      <c r="AC27" s="374">
        <f t="shared" si="1"/>
        <v>4</v>
      </c>
      <c r="AD27" s="11">
        <f t="shared" si="2"/>
        <v>3</v>
      </c>
      <c r="AE27" s="377">
        <f t="shared" si="3"/>
        <v>8</v>
      </c>
      <c r="AF27" s="690" t="s">
        <v>551</v>
      </c>
      <c r="AG27" s="690" t="s">
        <v>556</v>
      </c>
    </row>
    <row r="28" spans="1:33" ht="15" x14ac:dyDescent="0.2">
      <c r="A28" s="358" t="s">
        <v>440</v>
      </c>
      <c r="B28" s="15" t="s">
        <v>148</v>
      </c>
      <c r="C28" s="19" t="s">
        <v>441</v>
      </c>
      <c r="D28" s="374">
        <v>8</v>
      </c>
      <c r="E28" s="374"/>
      <c r="F28" s="380">
        <v>2</v>
      </c>
      <c r="G28" s="18" t="s">
        <v>238</v>
      </c>
      <c r="H28" s="11"/>
      <c r="I28" s="374"/>
      <c r="J28" s="380"/>
      <c r="K28" s="626"/>
      <c r="L28" s="374"/>
      <c r="M28" s="374"/>
      <c r="N28" s="380"/>
      <c r="O28" s="18"/>
      <c r="P28" s="11"/>
      <c r="Q28" s="374"/>
      <c r="R28" s="380"/>
      <c r="S28" s="18"/>
      <c r="T28" s="11"/>
      <c r="U28" s="374"/>
      <c r="V28" s="627"/>
      <c r="W28" s="683"/>
      <c r="X28" s="374"/>
      <c r="Y28" s="374"/>
      <c r="Z28" s="380"/>
      <c r="AA28" s="18"/>
      <c r="AB28" s="11">
        <f t="shared" si="0"/>
        <v>8</v>
      </c>
      <c r="AC28" s="374">
        <f t="shared" si="1"/>
        <v>0</v>
      </c>
      <c r="AD28" s="11">
        <f t="shared" si="2"/>
        <v>2</v>
      </c>
      <c r="AE28" s="377">
        <f t="shared" si="3"/>
        <v>8</v>
      </c>
      <c r="AF28" s="690" t="s">
        <v>551</v>
      </c>
      <c r="AG28" s="690" t="s">
        <v>553</v>
      </c>
    </row>
    <row r="29" spans="1:33" ht="15" x14ac:dyDescent="0.2">
      <c r="A29" s="358" t="s">
        <v>442</v>
      </c>
      <c r="B29" s="15" t="s">
        <v>148</v>
      </c>
      <c r="C29" s="19" t="s">
        <v>443</v>
      </c>
      <c r="D29" s="374"/>
      <c r="E29" s="374"/>
      <c r="F29" s="380"/>
      <c r="G29" s="18"/>
      <c r="H29" s="11"/>
      <c r="I29" s="374"/>
      <c r="J29" s="380"/>
      <c r="K29" s="626"/>
      <c r="L29" s="374"/>
      <c r="M29" s="374"/>
      <c r="N29" s="380"/>
      <c r="O29" s="18"/>
      <c r="P29" s="11">
        <v>8</v>
      </c>
      <c r="Q29" s="374"/>
      <c r="R29" s="380">
        <v>1</v>
      </c>
      <c r="S29" s="18" t="s">
        <v>238</v>
      </c>
      <c r="T29" s="11"/>
      <c r="U29" s="374"/>
      <c r="V29" s="627"/>
      <c r="W29" s="683"/>
      <c r="X29" s="374"/>
      <c r="Y29" s="374"/>
      <c r="Z29" s="380"/>
      <c r="AA29" s="18"/>
      <c r="AB29" s="11">
        <f t="shared" si="0"/>
        <v>8</v>
      </c>
      <c r="AC29" s="374">
        <f t="shared" si="1"/>
        <v>0</v>
      </c>
      <c r="AD29" s="11">
        <f t="shared" si="2"/>
        <v>1</v>
      </c>
      <c r="AE29" s="377">
        <f t="shared" si="3"/>
        <v>8</v>
      </c>
      <c r="AF29" s="690" t="s">
        <v>551</v>
      </c>
      <c r="AG29" s="690" t="s">
        <v>553</v>
      </c>
    </row>
    <row r="30" spans="1:33" ht="15" x14ac:dyDescent="0.2">
      <c r="A30" s="358" t="s">
        <v>444</v>
      </c>
      <c r="B30" s="15" t="s">
        <v>148</v>
      </c>
      <c r="C30" s="19" t="s">
        <v>445</v>
      </c>
      <c r="D30" s="374"/>
      <c r="E30" s="374"/>
      <c r="F30" s="380"/>
      <c r="G30" s="18"/>
      <c r="H30" s="11"/>
      <c r="I30" s="374"/>
      <c r="J30" s="380"/>
      <c r="K30" s="626"/>
      <c r="L30" s="374"/>
      <c r="M30" s="374">
        <v>4</v>
      </c>
      <c r="N30" s="380">
        <v>1</v>
      </c>
      <c r="O30" s="18" t="s">
        <v>239</v>
      </c>
      <c r="P30" s="11"/>
      <c r="Q30" s="374"/>
      <c r="R30" s="380"/>
      <c r="S30" s="18"/>
      <c r="T30" s="11"/>
      <c r="U30" s="374"/>
      <c r="V30" s="627"/>
      <c r="W30" s="683"/>
      <c r="X30" s="374"/>
      <c r="Y30" s="374"/>
      <c r="Z30" s="380"/>
      <c r="AA30" s="18"/>
      <c r="AB30" s="11">
        <f t="shared" si="0"/>
        <v>0</v>
      </c>
      <c r="AC30" s="374">
        <f t="shared" si="1"/>
        <v>4</v>
      </c>
      <c r="AD30" s="11">
        <f t="shared" si="2"/>
        <v>1</v>
      </c>
      <c r="AE30" s="377">
        <f t="shared" si="3"/>
        <v>4</v>
      </c>
      <c r="AF30" s="690" t="s">
        <v>551</v>
      </c>
      <c r="AG30" s="690" t="s">
        <v>555</v>
      </c>
    </row>
    <row r="31" spans="1:33" ht="15" x14ac:dyDescent="0.2">
      <c r="A31" s="358" t="s">
        <v>446</v>
      </c>
      <c r="B31" s="15" t="s">
        <v>148</v>
      </c>
      <c r="C31" s="19" t="s">
        <v>447</v>
      </c>
      <c r="D31" s="374"/>
      <c r="E31" s="374"/>
      <c r="F31" s="380"/>
      <c r="G31" s="18"/>
      <c r="H31" s="11"/>
      <c r="I31" s="374"/>
      <c r="J31" s="380"/>
      <c r="K31" s="626"/>
      <c r="L31" s="374"/>
      <c r="M31" s="374"/>
      <c r="N31" s="380"/>
      <c r="O31" s="18"/>
      <c r="P31" s="11"/>
      <c r="Q31" s="374"/>
      <c r="R31" s="380"/>
      <c r="S31" s="18"/>
      <c r="T31" s="11"/>
      <c r="U31" s="374"/>
      <c r="V31" s="627"/>
      <c r="W31" s="683"/>
      <c r="X31" s="374">
        <v>4</v>
      </c>
      <c r="Y31" s="374">
        <v>4</v>
      </c>
      <c r="Z31" s="380">
        <v>1</v>
      </c>
      <c r="AA31" s="18" t="s">
        <v>239</v>
      </c>
      <c r="AB31" s="11">
        <f t="shared" si="0"/>
        <v>4</v>
      </c>
      <c r="AC31" s="374">
        <f t="shared" si="1"/>
        <v>4</v>
      </c>
      <c r="AD31" s="11">
        <f t="shared" si="2"/>
        <v>1</v>
      </c>
      <c r="AE31" s="377">
        <f t="shared" si="3"/>
        <v>8</v>
      </c>
      <c r="AF31" s="690" t="s">
        <v>551</v>
      </c>
      <c r="AG31" s="690" t="s">
        <v>536</v>
      </c>
    </row>
    <row r="32" spans="1:33" ht="15" x14ac:dyDescent="0.2">
      <c r="A32" s="358" t="s">
        <v>448</v>
      </c>
      <c r="B32" s="15" t="s">
        <v>148</v>
      </c>
      <c r="C32" s="19" t="s">
        <v>449</v>
      </c>
      <c r="D32" s="374"/>
      <c r="E32" s="374"/>
      <c r="F32" s="380"/>
      <c r="G32" s="18"/>
      <c r="H32" s="11"/>
      <c r="I32" s="374"/>
      <c r="J32" s="380"/>
      <c r="K32" s="626"/>
      <c r="L32" s="374"/>
      <c r="M32" s="374"/>
      <c r="N32" s="380"/>
      <c r="O32" s="18"/>
      <c r="P32" s="11"/>
      <c r="Q32" s="374"/>
      <c r="R32" s="380"/>
      <c r="S32" s="18"/>
      <c r="T32" s="11"/>
      <c r="U32" s="374"/>
      <c r="V32" s="627"/>
      <c r="W32" s="683"/>
      <c r="X32" s="374">
        <v>8</v>
      </c>
      <c r="Y32" s="374"/>
      <c r="Z32" s="380">
        <v>1</v>
      </c>
      <c r="AA32" s="18" t="s">
        <v>238</v>
      </c>
      <c r="AB32" s="11">
        <f t="shared" si="0"/>
        <v>8</v>
      </c>
      <c r="AC32" s="374">
        <f t="shared" si="1"/>
        <v>0</v>
      </c>
      <c r="AD32" s="11">
        <f t="shared" si="2"/>
        <v>1</v>
      </c>
      <c r="AE32" s="377">
        <f t="shared" si="3"/>
        <v>8</v>
      </c>
      <c r="AF32" s="690" t="s">
        <v>551</v>
      </c>
      <c r="AG32" s="690" t="s">
        <v>535</v>
      </c>
    </row>
    <row r="33" spans="1:33" ht="17.25" thickBot="1" x14ac:dyDescent="0.3">
      <c r="A33" s="362"/>
      <c r="B33" s="30"/>
      <c r="C33" s="738" t="s">
        <v>366</v>
      </c>
      <c r="D33" s="633">
        <f>SUM(D12:D32)</f>
        <v>12</v>
      </c>
      <c r="E33" s="633">
        <f>SUM(E12:E32)</f>
        <v>0</v>
      </c>
      <c r="F33" s="633">
        <f>SUM(F12:F32)</f>
        <v>4</v>
      </c>
      <c r="G33" s="634" t="s">
        <v>22</v>
      </c>
      <c r="H33" s="632">
        <f>SUM(H12:H32)</f>
        <v>8</v>
      </c>
      <c r="I33" s="633">
        <f>SUM(I12:I32)</f>
        <v>8</v>
      </c>
      <c r="J33" s="633">
        <f>SUM(J12:J32)</f>
        <v>6</v>
      </c>
      <c r="K33" s="634" t="s">
        <v>22</v>
      </c>
      <c r="L33" s="633">
        <f>SUM(L12:L32)</f>
        <v>16</v>
      </c>
      <c r="M33" s="633">
        <f>SUM(M12:M32)</f>
        <v>8</v>
      </c>
      <c r="N33" s="633">
        <f>SUM(N12:N32)</f>
        <v>5</v>
      </c>
      <c r="O33" s="634" t="s">
        <v>22</v>
      </c>
      <c r="P33" s="632">
        <f>SUM(P12:P32)</f>
        <v>36</v>
      </c>
      <c r="Q33" s="633">
        <f>SUM(Q12:Q32)</f>
        <v>4</v>
      </c>
      <c r="R33" s="633">
        <f>SUM(R12:R32)</f>
        <v>7</v>
      </c>
      <c r="S33" s="634" t="s">
        <v>22</v>
      </c>
      <c r="T33" s="632">
        <f>SUM(T12:T32)</f>
        <v>12</v>
      </c>
      <c r="U33" s="633">
        <f>SUM(U12:U32)</f>
        <v>8</v>
      </c>
      <c r="V33" s="633">
        <f>SUM(V12:V32)</f>
        <v>4</v>
      </c>
      <c r="W33" s="634" t="s">
        <v>22</v>
      </c>
      <c r="X33" s="633">
        <f>SUM(X12:X32)</f>
        <v>24</v>
      </c>
      <c r="Y33" s="633">
        <f>SUM(Y12:Y32)</f>
        <v>12</v>
      </c>
      <c r="Z33" s="633">
        <f>SUM(Z12:Z32)</f>
        <v>5</v>
      </c>
      <c r="AA33" s="634" t="s">
        <v>22</v>
      </c>
      <c r="AB33" s="632">
        <f t="shared" ref="AB33:AE33" si="4">SUM(AB12:AB32)</f>
        <v>108</v>
      </c>
      <c r="AC33" s="633">
        <f t="shared" si="4"/>
        <v>40</v>
      </c>
      <c r="AD33" s="633">
        <f t="shared" si="4"/>
        <v>31</v>
      </c>
      <c r="AE33" s="633">
        <f t="shared" si="4"/>
        <v>148</v>
      </c>
      <c r="AF33" s="364"/>
      <c r="AG33" s="364"/>
    </row>
    <row r="34" spans="1:33" ht="17.25" thickBot="1" x14ac:dyDescent="0.3">
      <c r="A34" s="365"/>
      <c r="B34" s="366"/>
      <c r="C34" s="344" t="s">
        <v>367</v>
      </c>
      <c r="D34" s="345">
        <f>D10+D33</f>
        <v>94</v>
      </c>
      <c r="E34" s="345">
        <f>E10+E33</f>
        <v>94</v>
      </c>
      <c r="F34" s="345">
        <f>F10+F33</f>
        <v>28</v>
      </c>
      <c r="G34" s="367" t="s">
        <v>22</v>
      </c>
      <c r="H34" s="621">
        <f>H10+H33</f>
        <v>64</v>
      </c>
      <c r="I34" s="345">
        <f>I10+I33</f>
        <v>44</v>
      </c>
      <c r="J34" s="345">
        <f>J10+J33</f>
        <v>29</v>
      </c>
      <c r="K34" s="367" t="s">
        <v>22</v>
      </c>
      <c r="L34" s="345">
        <f>L10+L33</f>
        <v>68</v>
      </c>
      <c r="M34" s="345">
        <f>M10+M33</f>
        <v>56</v>
      </c>
      <c r="N34" s="345">
        <f>N10+N33</f>
        <v>29</v>
      </c>
      <c r="O34" s="367" t="s">
        <v>22</v>
      </c>
      <c r="P34" s="621">
        <f>P10+P33</f>
        <v>76</v>
      </c>
      <c r="Q34" s="345">
        <f>Q10+Q33</f>
        <v>60</v>
      </c>
      <c r="R34" s="345">
        <f>R10+R33</f>
        <v>33</v>
      </c>
      <c r="S34" s="367" t="s">
        <v>22</v>
      </c>
      <c r="T34" s="621">
        <f>T10+T33</f>
        <v>64</v>
      </c>
      <c r="U34" s="345">
        <f>U10+U33</f>
        <v>48</v>
      </c>
      <c r="V34" s="345">
        <f>V10+V33</f>
        <v>30</v>
      </c>
      <c r="W34" s="367" t="s">
        <v>22</v>
      </c>
      <c r="X34" s="345">
        <f>X10+X33</f>
        <v>50</v>
      </c>
      <c r="Y34" s="345">
        <f>Y10+Y33</f>
        <v>92</v>
      </c>
      <c r="Z34" s="345">
        <f>Z10+Z33</f>
        <v>30</v>
      </c>
      <c r="AA34" s="367" t="s">
        <v>22</v>
      </c>
      <c r="AB34" s="621">
        <f t="shared" ref="AB34:AE34" si="5">AB10+AB33</f>
        <v>410</v>
      </c>
      <c r="AC34" s="368">
        <f t="shared" si="5"/>
        <v>356</v>
      </c>
      <c r="AD34" s="368">
        <f t="shared" si="5"/>
        <v>180</v>
      </c>
      <c r="AE34" s="368">
        <f t="shared" si="5"/>
        <v>766</v>
      </c>
      <c r="AF34" s="364"/>
      <c r="AG34" s="364"/>
    </row>
    <row r="35" spans="1:33" ht="15.75" x14ac:dyDescent="0.25">
      <c r="A35" s="370"/>
      <c r="B35" s="371"/>
      <c r="C35" s="372" t="s">
        <v>9</v>
      </c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4"/>
      <c r="AC35" s="814"/>
      <c r="AD35" s="814"/>
      <c r="AE35" s="814"/>
      <c r="AF35" s="705"/>
      <c r="AG35" s="705"/>
    </row>
    <row r="36" spans="1:33" ht="15" x14ac:dyDescent="0.2">
      <c r="A36" s="358" t="s">
        <v>557</v>
      </c>
      <c r="B36" s="15" t="s">
        <v>150</v>
      </c>
      <c r="C36" s="360" t="s">
        <v>152</v>
      </c>
      <c r="D36" s="11"/>
      <c r="E36" s="374"/>
      <c r="F36" s="375"/>
      <c r="G36" s="376"/>
      <c r="H36" s="374">
        <v>4</v>
      </c>
      <c r="I36" s="374"/>
      <c r="J36" s="375" t="s">
        <v>22</v>
      </c>
      <c r="K36" s="376" t="s">
        <v>177</v>
      </c>
      <c r="L36" s="374"/>
      <c r="M36" s="374"/>
      <c r="N36" s="375"/>
      <c r="O36" s="376"/>
      <c r="P36" s="374"/>
      <c r="Q36" s="374"/>
      <c r="R36" s="375"/>
      <c r="S36" s="376"/>
      <c r="T36" s="374"/>
      <c r="U36" s="374"/>
      <c r="V36" s="375"/>
      <c r="W36" s="376"/>
      <c r="X36" s="374"/>
      <c r="Y36" s="374"/>
      <c r="Z36" s="375"/>
      <c r="AA36" s="739"/>
      <c r="AB36" s="11">
        <f>SUM(D36,H36,L36,P36,T36,X36)</f>
        <v>4</v>
      </c>
      <c r="AC36" s="374">
        <f>SUM(E36,I36,M36,Q36,U36,Y36)</f>
        <v>0</v>
      </c>
      <c r="AD36" s="375" t="s">
        <v>22</v>
      </c>
      <c r="AE36" s="377" t="s">
        <v>22</v>
      </c>
      <c r="AF36" s="378" t="s">
        <v>551</v>
      </c>
      <c r="AG36" s="378" t="s">
        <v>552</v>
      </c>
    </row>
    <row r="37" spans="1:33" ht="15" x14ac:dyDescent="0.2">
      <c r="A37" s="358" t="s">
        <v>147</v>
      </c>
      <c r="B37" s="15" t="s">
        <v>150</v>
      </c>
      <c r="C37" s="360" t="s">
        <v>149</v>
      </c>
      <c r="D37" s="11"/>
      <c r="E37" s="374"/>
      <c r="F37" s="375"/>
      <c r="G37" s="376"/>
      <c r="H37" s="374"/>
      <c r="I37" s="374"/>
      <c r="J37" s="375"/>
      <c r="K37" s="376"/>
      <c r="L37" s="374"/>
      <c r="M37" s="374"/>
      <c r="N37" s="375"/>
      <c r="O37" s="376"/>
      <c r="P37" s="374"/>
      <c r="Q37" s="374"/>
      <c r="R37" s="375"/>
      <c r="S37" s="379"/>
      <c r="T37" s="374"/>
      <c r="U37" s="374"/>
      <c r="V37" s="375"/>
      <c r="W37" s="376"/>
      <c r="X37" s="374">
        <v>4</v>
      </c>
      <c r="Y37" s="374"/>
      <c r="Z37" s="375" t="s">
        <v>22</v>
      </c>
      <c r="AA37" s="43" t="s">
        <v>177</v>
      </c>
      <c r="AB37" s="11">
        <f t="shared" ref="AB37:AB39" si="6">SUM(D37,H37,L37,P37,T37,X37)</f>
        <v>4</v>
      </c>
      <c r="AC37" s="374">
        <f t="shared" ref="AC37:AC39" si="7">SUM(E37,I37,M37,Q37,U37,Y37)</f>
        <v>0</v>
      </c>
      <c r="AD37" s="375" t="s">
        <v>22</v>
      </c>
      <c r="AE37" s="377" t="s">
        <v>22</v>
      </c>
      <c r="AF37" s="378" t="s">
        <v>493</v>
      </c>
      <c r="AG37" s="378" t="s">
        <v>544</v>
      </c>
    </row>
    <row r="38" spans="1:33" ht="16.5" x14ac:dyDescent="0.25">
      <c r="A38" s="7" t="s">
        <v>450</v>
      </c>
      <c r="B38" s="15" t="s">
        <v>1</v>
      </c>
      <c r="C38" s="8" t="s">
        <v>451</v>
      </c>
      <c r="D38" s="11"/>
      <c r="E38" s="374"/>
      <c r="F38" s="375"/>
      <c r="G38" s="376"/>
      <c r="H38" s="374"/>
      <c r="I38" s="374"/>
      <c r="J38" s="375"/>
      <c r="K38" s="376"/>
      <c r="L38" s="374"/>
      <c r="M38" s="374"/>
      <c r="N38" s="375"/>
      <c r="O38" s="376" t="s">
        <v>776</v>
      </c>
      <c r="P38" s="374"/>
      <c r="Q38" s="374"/>
      <c r="R38" s="375"/>
      <c r="S38" s="626"/>
      <c r="T38" s="374"/>
      <c r="U38" s="374"/>
      <c r="V38" s="375"/>
      <c r="W38" s="376"/>
      <c r="X38" s="374"/>
      <c r="Y38" s="374"/>
      <c r="Z38" s="375"/>
      <c r="AA38" s="694"/>
      <c r="AB38" s="11">
        <f t="shared" si="6"/>
        <v>0</v>
      </c>
      <c r="AC38" s="374">
        <f t="shared" si="7"/>
        <v>0</v>
      </c>
      <c r="AD38" s="375" t="s">
        <v>22</v>
      </c>
      <c r="AE38" s="377" t="s">
        <v>22</v>
      </c>
      <c r="AF38" s="364"/>
      <c r="AG38" s="364"/>
    </row>
    <row r="39" spans="1:33" ht="15.75" thickBot="1" x14ac:dyDescent="0.25">
      <c r="A39" s="358"/>
      <c r="B39" s="15" t="s">
        <v>1</v>
      </c>
      <c r="C39" s="359" t="s">
        <v>452</v>
      </c>
      <c r="D39" s="11" t="s">
        <v>274</v>
      </c>
      <c r="E39" s="374" t="s">
        <v>274</v>
      </c>
      <c r="F39" s="375" t="s">
        <v>22</v>
      </c>
      <c r="G39" s="376"/>
      <c r="H39" s="374" t="s">
        <v>274</v>
      </c>
      <c r="I39" s="374" t="s">
        <v>274</v>
      </c>
      <c r="J39" s="375" t="s">
        <v>22</v>
      </c>
      <c r="K39" s="376"/>
      <c r="L39" s="374" t="s">
        <v>274</v>
      </c>
      <c r="M39" s="374" t="s">
        <v>274</v>
      </c>
      <c r="N39" s="375" t="s">
        <v>22</v>
      </c>
      <c r="O39" s="376"/>
      <c r="P39" s="374" t="s">
        <v>274</v>
      </c>
      <c r="Q39" s="374" t="s">
        <v>274</v>
      </c>
      <c r="R39" s="375" t="s">
        <v>22</v>
      </c>
      <c r="S39" s="376"/>
      <c r="T39" s="374" t="s">
        <v>274</v>
      </c>
      <c r="U39" s="374" t="s">
        <v>274</v>
      </c>
      <c r="V39" s="375" t="s">
        <v>22</v>
      </c>
      <c r="W39" s="376"/>
      <c r="X39" s="374" t="s">
        <v>274</v>
      </c>
      <c r="Y39" s="374" t="s">
        <v>274</v>
      </c>
      <c r="Z39" s="375" t="s">
        <v>22</v>
      </c>
      <c r="AA39" s="18" t="s">
        <v>279</v>
      </c>
      <c r="AB39" s="11">
        <f t="shared" si="6"/>
        <v>0</v>
      </c>
      <c r="AC39" s="374">
        <f t="shared" si="7"/>
        <v>0</v>
      </c>
      <c r="AD39" s="375" t="s">
        <v>22</v>
      </c>
      <c r="AE39" s="381" t="s">
        <v>22</v>
      </c>
      <c r="AF39" s="690"/>
      <c r="AG39" s="690"/>
    </row>
    <row r="40" spans="1:33" ht="16.5" thickBot="1" x14ac:dyDescent="0.3">
      <c r="A40" s="382"/>
      <c r="B40" s="383"/>
      <c r="C40" s="384" t="s">
        <v>18</v>
      </c>
      <c r="D40" s="635">
        <f>SUM(D36:D39)</f>
        <v>0</v>
      </c>
      <c r="E40" s="385">
        <f>SUM(E36:E39)</f>
        <v>0</v>
      </c>
      <c r="F40" s="386" t="s">
        <v>22</v>
      </c>
      <c r="G40" s="387" t="s">
        <v>22</v>
      </c>
      <c r="H40" s="385">
        <f>SUM(H36:H39)</f>
        <v>4</v>
      </c>
      <c r="I40" s="385">
        <f>SUM(I36:I39)</f>
        <v>0</v>
      </c>
      <c r="J40" s="386" t="s">
        <v>22</v>
      </c>
      <c r="K40" s="387" t="s">
        <v>22</v>
      </c>
      <c r="L40" s="385">
        <f>SUM(L36:L39)</f>
        <v>0</v>
      </c>
      <c r="M40" s="385">
        <f>SUM(M36:M39)</f>
        <v>0</v>
      </c>
      <c r="N40" s="388" t="s">
        <v>22</v>
      </c>
      <c r="O40" s="387" t="s">
        <v>22</v>
      </c>
      <c r="P40" s="385">
        <f>SUM(P36:P39)</f>
        <v>0</v>
      </c>
      <c r="Q40" s="385">
        <f>SUM(Q36:Q39)</f>
        <v>0</v>
      </c>
      <c r="R40" s="386" t="s">
        <v>22</v>
      </c>
      <c r="S40" s="387" t="s">
        <v>22</v>
      </c>
      <c r="T40" s="385">
        <f>SUM(T36:T39)</f>
        <v>0</v>
      </c>
      <c r="U40" s="385">
        <f>SUM(U36:U39)</f>
        <v>0</v>
      </c>
      <c r="V40" s="386" t="s">
        <v>22</v>
      </c>
      <c r="W40" s="387" t="s">
        <v>22</v>
      </c>
      <c r="X40" s="385">
        <f>SUM(X36:X39)</f>
        <v>4</v>
      </c>
      <c r="Y40" s="385">
        <f>SUM(Y36:Y39)</f>
        <v>0</v>
      </c>
      <c r="Z40" s="386" t="s">
        <v>22</v>
      </c>
      <c r="AA40" s="387" t="s">
        <v>22</v>
      </c>
      <c r="AB40" s="636">
        <f>SUM(AB36:AB39)</f>
        <v>8</v>
      </c>
      <c r="AC40" s="390">
        <f>SUM(AC36:AC39)</f>
        <v>0</v>
      </c>
      <c r="AD40" s="386" t="s">
        <v>22</v>
      </c>
      <c r="AE40" s="391" t="s">
        <v>178</v>
      </c>
    </row>
    <row r="41" spans="1:33" ht="16.5" thickBot="1" x14ac:dyDescent="0.3">
      <c r="A41" s="392"/>
      <c r="B41" s="393"/>
      <c r="C41" s="637" t="s">
        <v>368</v>
      </c>
      <c r="D41" s="638">
        <f>SUM(D34,D40)</f>
        <v>94</v>
      </c>
      <c r="E41" s="394">
        <f>SUM(E34,E40)</f>
        <v>94</v>
      </c>
      <c r="F41" s="395" t="s">
        <v>22</v>
      </c>
      <c r="G41" s="396" t="s">
        <v>22</v>
      </c>
      <c r="H41" s="394">
        <f>SUM(H34,H40)</f>
        <v>68</v>
      </c>
      <c r="I41" s="394">
        <f>SUM(I34,I40)</f>
        <v>44</v>
      </c>
      <c r="J41" s="395" t="s">
        <v>22</v>
      </c>
      <c r="K41" s="396" t="s">
        <v>22</v>
      </c>
      <c r="L41" s="394">
        <f>SUM(L34,L40)</f>
        <v>68</v>
      </c>
      <c r="M41" s="394">
        <f>SUM(M34,M40)</f>
        <v>56</v>
      </c>
      <c r="N41" s="397" t="s">
        <v>22</v>
      </c>
      <c r="O41" s="396" t="s">
        <v>22</v>
      </c>
      <c r="P41" s="394">
        <f>SUM(P34,P40)</f>
        <v>76</v>
      </c>
      <c r="Q41" s="394">
        <f>SUM(Q34,Q40)</f>
        <v>60</v>
      </c>
      <c r="R41" s="395" t="s">
        <v>22</v>
      </c>
      <c r="S41" s="396" t="s">
        <v>22</v>
      </c>
      <c r="T41" s="394">
        <f>SUM(T34,T40)</f>
        <v>64</v>
      </c>
      <c r="U41" s="394">
        <f>SUM(U34,U40)</f>
        <v>48</v>
      </c>
      <c r="V41" s="395" t="s">
        <v>22</v>
      </c>
      <c r="W41" s="396" t="s">
        <v>22</v>
      </c>
      <c r="X41" s="394">
        <f>SUM(X34,X40)</f>
        <v>54</v>
      </c>
      <c r="Y41" s="394">
        <f>SUM(Y34,Y40)</f>
        <v>92</v>
      </c>
      <c r="Z41" s="395" t="s">
        <v>22</v>
      </c>
      <c r="AA41" s="396" t="s">
        <v>22</v>
      </c>
      <c r="AB41" s="639">
        <f>SUM(AB34,AB40)</f>
        <v>418</v>
      </c>
      <c r="AC41" s="56">
        <f>SUM(AC34,AC40)</f>
        <v>356</v>
      </c>
      <c r="AD41" s="395" t="s">
        <v>22</v>
      </c>
      <c r="AE41" s="640" t="s">
        <v>178</v>
      </c>
      <c r="AF41" s="746"/>
      <c r="AG41" s="746"/>
    </row>
    <row r="42" spans="1:33" ht="17.25" thickTop="1" thickBot="1" x14ac:dyDescent="0.3">
      <c r="A42" s="399"/>
      <c r="B42" s="400"/>
      <c r="C42" s="401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  <c r="U42" s="813"/>
      <c r="V42" s="813"/>
      <c r="W42" s="813"/>
      <c r="X42" s="813"/>
      <c r="Y42" s="813"/>
      <c r="Z42" s="813"/>
      <c r="AA42" s="813"/>
      <c r="AB42" s="814"/>
      <c r="AC42" s="814"/>
      <c r="AD42" s="814"/>
      <c r="AE42" s="814"/>
      <c r="AF42" s="746"/>
      <c r="AG42" s="746"/>
    </row>
    <row r="43" spans="1:33" ht="15.75" thickTop="1" x14ac:dyDescent="0.2">
      <c r="A43" s="403" t="s">
        <v>144</v>
      </c>
      <c r="B43" s="404" t="s">
        <v>1</v>
      </c>
      <c r="C43" s="405" t="s">
        <v>25</v>
      </c>
      <c r="D43" s="406"/>
      <c r="E43" s="406"/>
      <c r="F43" s="406"/>
      <c r="G43" s="406"/>
      <c r="H43" s="406"/>
      <c r="I43" s="407">
        <v>160</v>
      </c>
      <c r="J43" s="407" t="s">
        <v>22</v>
      </c>
      <c r="K43" s="407" t="s">
        <v>177</v>
      </c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8"/>
      <c r="AB43" s="410"/>
      <c r="AC43" s="410"/>
      <c r="AD43" s="410"/>
      <c r="AE43" s="410"/>
      <c r="AF43" s="746"/>
      <c r="AG43" s="746"/>
    </row>
    <row r="44" spans="1:33" ht="15" x14ac:dyDescent="0.2">
      <c r="A44" s="411" t="s">
        <v>145</v>
      </c>
      <c r="B44" s="412" t="s">
        <v>1</v>
      </c>
      <c r="C44" s="413" t="s">
        <v>26</v>
      </c>
      <c r="D44" s="414"/>
      <c r="E44" s="414"/>
      <c r="F44" s="415"/>
      <c r="G44" s="415"/>
      <c r="H44" s="414"/>
      <c r="I44" s="414"/>
      <c r="J44" s="415"/>
      <c r="K44" s="415"/>
      <c r="L44" s="414"/>
      <c r="M44" s="414"/>
      <c r="N44" s="415"/>
      <c r="O44" s="415"/>
      <c r="P44" s="414"/>
      <c r="Q44" s="416">
        <v>160</v>
      </c>
      <c r="R44" s="417" t="s">
        <v>22</v>
      </c>
      <c r="S44" s="417" t="s">
        <v>177</v>
      </c>
      <c r="T44" s="414"/>
      <c r="U44" s="414"/>
      <c r="V44" s="415"/>
      <c r="W44" s="415"/>
      <c r="X44" s="414"/>
      <c r="Y44" s="418"/>
      <c r="Z44" s="419"/>
      <c r="AA44" s="420"/>
      <c r="AB44" s="410"/>
      <c r="AC44" s="410"/>
      <c r="AD44" s="410"/>
      <c r="AE44" s="410"/>
      <c r="AF44" s="746"/>
      <c r="AG44" s="746"/>
    </row>
    <row r="45" spans="1:33" ht="15.75" thickBot="1" x14ac:dyDescent="0.25">
      <c r="A45" s="421" t="s">
        <v>146</v>
      </c>
      <c r="B45" s="422" t="s">
        <v>1</v>
      </c>
      <c r="C45" s="423" t="s">
        <v>129</v>
      </c>
      <c r="D45" s="424"/>
      <c r="E45" s="424"/>
      <c r="F45" s="425"/>
      <c r="G45" s="425"/>
      <c r="H45" s="424"/>
      <c r="I45" s="424"/>
      <c r="J45" s="425"/>
      <c r="K45" s="425"/>
      <c r="L45" s="424"/>
      <c r="M45" s="424"/>
      <c r="N45" s="425"/>
      <c r="O45" s="425"/>
      <c r="P45" s="424"/>
      <c r="Q45" s="424"/>
      <c r="R45" s="425"/>
      <c r="S45" s="425"/>
      <c r="T45" s="424"/>
      <c r="U45" s="424"/>
      <c r="V45" s="425"/>
      <c r="W45" s="425"/>
      <c r="X45" s="424"/>
      <c r="Y45" s="416">
        <v>80</v>
      </c>
      <c r="Z45" s="417" t="s">
        <v>22</v>
      </c>
      <c r="AA45" s="417" t="s">
        <v>177</v>
      </c>
      <c r="AB45" s="410"/>
      <c r="AC45" s="410"/>
      <c r="AD45" s="410"/>
      <c r="AE45" s="410"/>
      <c r="AF45" s="746"/>
      <c r="AG45" s="746"/>
    </row>
    <row r="46" spans="1:33" ht="15.75" thickTop="1" x14ac:dyDescent="0.2">
      <c r="A46" s="815"/>
      <c r="B46" s="816"/>
      <c r="C46" s="816"/>
      <c r="D46" s="816"/>
      <c r="E46" s="816"/>
      <c r="F46" s="816"/>
      <c r="G46" s="816"/>
      <c r="H46" s="816"/>
      <c r="I46" s="816"/>
      <c r="J46" s="816"/>
      <c r="K46" s="816"/>
      <c r="L46" s="816"/>
      <c r="M46" s="816"/>
      <c r="N46" s="816"/>
      <c r="O46" s="816"/>
      <c r="P46" s="816"/>
      <c r="Q46" s="816"/>
      <c r="R46" s="816"/>
      <c r="S46" s="816"/>
      <c r="T46" s="427"/>
      <c r="U46" s="427"/>
      <c r="V46" s="427"/>
      <c r="W46" s="427"/>
      <c r="X46" s="427"/>
      <c r="Y46" s="427"/>
      <c r="Z46" s="427"/>
      <c r="AA46" s="427"/>
      <c r="AB46" s="429"/>
      <c r="AC46" s="429"/>
      <c r="AD46" s="429"/>
      <c r="AE46" s="430"/>
      <c r="AF46" s="746"/>
      <c r="AG46" s="746"/>
    </row>
    <row r="47" spans="1:33" ht="15.75" x14ac:dyDescent="0.2">
      <c r="A47" s="865" t="s">
        <v>24</v>
      </c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431"/>
      <c r="U47" s="431"/>
      <c r="V47" s="431"/>
      <c r="W47" s="431"/>
      <c r="X47" s="431"/>
      <c r="Y47" s="431"/>
      <c r="Z47" s="431"/>
      <c r="AA47" s="431"/>
      <c r="AB47" s="429"/>
      <c r="AC47" s="429"/>
      <c r="AD47" s="429"/>
      <c r="AE47" s="430"/>
      <c r="AF47" s="747"/>
      <c r="AG47" s="747"/>
    </row>
    <row r="48" spans="1:33" ht="15.75" x14ac:dyDescent="0.25">
      <c r="A48" s="432"/>
      <c r="B48" s="57"/>
      <c r="C48" s="433" t="s">
        <v>19</v>
      </c>
      <c r="D48" s="434"/>
      <c r="E48" s="434"/>
      <c r="F48" s="17"/>
      <c r="G48" s="435" t="str">
        <f>IF(COUNTIF(G12:G45,"A")=0,"",COUNTIF(G12:G45,"A"))</f>
        <v/>
      </c>
      <c r="H48" s="434"/>
      <c r="I48" s="434"/>
      <c r="J48" s="17"/>
      <c r="K48" s="435">
        <f>IF(COUNTIF(K12:K45,"A")=0,"",COUNTIF(K12:K45,"A"))</f>
        <v>2</v>
      </c>
      <c r="L48" s="434"/>
      <c r="M48" s="434"/>
      <c r="N48" s="17"/>
      <c r="O48" s="435" t="str">
        <f>IF(COUNTIF(O12:O45,"A")=0,"",COUNTIF(O12:O45,"A"))</f>
        <v/>
      </c>
      <c r="P48" s="434"/>
      <c r="Q48" s="434"/>
      <c r="R48" s="17"/>
      <c r="S48" s="435">
        <f>IF(COUNTIF(S12:S45,"A")=0,"",COUNTIF(S12:S45,"A"))</f>
        <v>1</v>
      </c>
      <c r="T48" s="434"/>
      <c r="U48" s="434"/>
      <c r="V48" s="17"/>
      <c r="W48" s="435" t="str">
        <f>IF(COUNTIF(W12:W45,"A")=0,"",COUNTIF(W12:W45,"A"))</f>
        <v/>
      </c>
      <c r="X48" s="434"/>
      <c r="Y48" s="434"/>
      <c r="Z48" s="17"/>
      <c r="AA48" s="435">
        <f>IF(COUNTIF(AA12:AA45,"A")=0,"",COUNTIF(AA12:AA45,"A"))</f>
        <v>2</v>
      </c>
      <c r="AB48" s="434"/>
      <c r="AC48" s="434"/>
      <c r="AD48" s="17"/>
      <c r="AE48" s="752">
        <f t="shared" ref="AE48:AE60" si="8">IF(SUM(G48:AA48)=0,"",SUM(G48:AA48))</f>
        <v>5</v>
      </c>
      <c r="AF48" s="747"/>
      <c r="AG48" s="747"/>
    </row>
    <row r="49" spans="1:33" ht="15.75" x14ac:dyDescent="0.25">
      <c r="A49" s="432"/>
      <c r="B49" s="57"/>
      <c r="C49" s="433" t="s">
        <v>20</v>
      </c>
      <c r="D49" s="434"/>
      <c r="E49" s="434"/>
      <c r="F49" s="17"/>
      <c r="G49" s="435">
        <f>IF(COUNTIF(G12:G45,"B")=0,"",COUNTIF(G12:G45,"B"))</f>
        <v>1</v>
      </c>
      <c r="H49" s="434"/>
      <c r="I49" s="434"/>
      <c r="J49" s="17"/>
      <c r="K49" s="435" t="str">
        <f>IF(COUNTIF(K12:K45,"B")=0,"",COUNTIF(K12:K45,"B"))</f>
        <v/>
      </c>
      <c r="L49" s="434"/>
      <c r="M49" s="434"/>
      <c r="N49" s="17"/>
      <c r="O49" s="435" t="str">
        <f>IF(COUNTIF(O12:O45,"B")=0,"",COUNTIF(O12:O45,"B"))</f>
        <v/>
      </c>
      <c r="P49" s="434"/>
      <c r="Q49" s="434"/>
      <c r="R49" s="17"/>
      <c r="S49" s="435"/>
      <c r="T49" s="434"/>
      <c r="U49" s="434"/>
      <c r="V49" s="17"/>
      <c r="W49" s="435" t="str">
        <f>IF(COUNTIF(W12:W45,"B")=0,"",COUNTIF(W12:W45,"B"))</f>
        <v/>
      </c>
      <c r="X49" s="434"/>
      <c r="Y49" s="434"/>
      <c r="Z49" s="17"/>
      <c r="AA49" s="435" t="str">
        <f>IF(COUNTIF(AA12:AA45,"B")=0,"",COUNTIF(AA12:AA45,"B"))</f>
        <v/>
      </c>
      <c r="AB49" s="434"/>
      <c r="AC49" s="434"/>
      <c r="AD49" s="17"/>
      <c r="AE49" s="752">
        <f t="shared" si="8"/>
        <v>1</v>
      </c>
      <c r="AF49" s="747"/>
      <c r="AG49" s="747"/>
    </row>
    <row r="50" spans="1:33" ht="15.75" x14ac:dyDescent="0.25">
      <c r="A50" s="432"/>
      <c r="B50" s="57"/>
      <c r="C50" s="433" t="s">
        <v>356</v>
      </c>
      <c r="D50" s="434"/>
      <c r="E50" s="434"/>
      <c r="F50" s="17"/>
      <c r="G50" s="435">
        <f>IF(COUNTIF(G12:G45,"ÉÉ")=0,"",COUNTIF(G12:G45,"ÉÉ"))</f>
        <v>1</v>
      </c>
      <c r="H50" s="434"/>
      <c r="I50" s="434"/>
      <c r="J50" s="17"/>
      <c r="K50" s="435" t="str">
        <f>IF(COUNTIF(K12:K45,"ÉÉ")=0,"",COUNTIF(K12:K45,"ÉÉ"))</f>
        <v/>
      </c>
      <c r="L50" s="434"/>
      <c r="M50" s="434"/>
      <c r="N50" s="17"/>
      <c r="O50" s="435">
        <v>1</v>
      </c>
      <c r="P50" s="434"/>
      <c r="Q50" s="434"/>
      <c r="R50" s="17"/>
      <c r="S50" s="435">
        <v>1</v>
      </c>
      <c r="T50" s="434"/>
      <c r="U50" s="434"/>
      <c r="V50" s="17"/>
      <c r="W50" s="435" t="str">
        <f>IF(COUNTIF(W12:W45,"ÉÉ")=0,"",COUNTIF(W12:W45,"ÉÉ"))</f>
        <v/>
      </c>
      <c r="X50" s="434"/>
      <c r="Y50" s="434"/>
      <c r="Z50" s="17"/>
      <c r="AA50" s="435">
        <v>1</v>
      </c>
      <c r="AB50" s="434"/>
      <c r="AC50" s="434"/>
      <c r="AD50" s="17"/>
      <c r="AE50" s="752">
        <f t="shared" si="8"/>
        <v>4</v>
      </c>
      <c r="AF50" s="747"/>
      <c r="AG50" s="747"/>
    </row>
    <row r="51" spans="1:33" ht="15.75" x14ac:dyDescent="0.25">
      <c r="A51" s="432"/>
      <c r="B51" s="57"/>
      <c r="C51" s="433" t="s">
        <v>357</v>
      </c>
      <c r="D51" s="436"/>
      <c r="E51" s="436"/>
      <c r="F51" s="437"/>
      <c r="G51" s="435" t="str">
        <f>IF(COUNTIF(G12:G45,"ÉÉ(Z)")=0,"",COUNTIF(G12:G45,"ÉÉ(Z)"))</f>
        <v/>
      </c>
      <c r="H51" s="436"/>
      <c r="I51" s="436"/>
      <c r="J51" s="437"/>
      <c r="K51" s="435" t="str">
        <f>IF(COUNTIF(K12:K45,"ÉÉ(Z)")=0,"",COUNTIF(K12:K45,"ÉÉ(Z)"))</f>
        <v/>
      </c>
      <c r="L51" s="436"/>
      <c r="M51" s="436"/>
      <c r="N51" s="437"/>
      <c r="O51" s="435" t="str">
        <f>IF(COUNTIF(O12:O45,"ÉÉ(Z)")=0,"",COUNTIF(O12:O45,"ÉÉ(Z)"))</f>
        <v/>
      </c>
      <c r="P51" s="436"/>
      <c r="Q51" s="436"/>
      <c r="R51" s="437"/>
      <c r="S51" s="435">
        <f>IF(COUNTIF(S12:S45,"ÉÉ(Z)")=0,"",COUNTIF(S12:S45,"ÉÉ(Z)"))</f>
        <v>1</v>
      </c>
      <c r="T51" s="436"/>
      <c r="U51" s="436"/>
      <c r="V51" s="437"/>
      <c r="W51" s="435" t="str">
        <f>IF(COUNTIF(W12:W45,"ÉÉ(Z)")=0,"",COUNTIF(W12:W45,"ÉÉ(Z)"))</f>
        <v/>
      </c>
      <c r="X51" s="436"/>
      <c r="Y51" s="436"/>
      <c r="Z51" s="437"/>
      <c r="AA51" s="435">
        <f>IF(COUNTIF(AA12:AA45,"ÉÉ(Z)")=0,"",COUNTIF(AA12:AA45,"ÉÉ(Z)"))</f>
        <v>2</v>
      </c>
      <c r="AB51" s="436"/>
      <c r="AC51" s="436"/>
      <c r="AD51" s="437"/>
      <c r="AE51" s="752">
        <f t="shared" si="8"/>
        <v>3</v>
      </c>
      <c r="AF51" s="747"/>
      <c r="AG51" s="747"/>
    </row>
    <row r="52" spans="1:33" ht="15.75" x14ac:dyDescent="0.25">
      <c r="A52" s="432"/>
      <c r="B52" s="57"/>
      <c r="C52" s="433" t="s">
        <v>358</v>
      </c>
      <c r="D52" s="434"/>
      <c r="E52" s="434"/>
      <c r="F52" s="17"/>
      <c r="G52" s="435" t="str">
        <f>IF(COUNTIF(G12:G45,"GYJ")=0,"",COUNTIF(G12:G45,"GYJ"))</f>
        <v/>
      </c>
      <c r="H52" s="434"/>
      <c r="I52" s="434"/>
      <c r="J52" s="17"/>
      <c r="K52" s="435" t="str">
        <f>IF(COUNTIF(K12:K45,"GYJ")=0,"",COUNTIF(K12:K45,"GYJ"))</f>
        <v/>
      </c>
      <c r="L52" s="434"/>
      <c r="M52" s="434"/>
      <c r="N52" s="17"/>
      <c r="O52" s="435">
        <f>IF(COUNTIF(O12:O45,"GYJ")=0,"",COUNTIF(O12:O45,"GYJ"))</f>
        <v>1</v>
      </c>
      <c r="P52" s="434"/>
      <c r="Q52" s="434"/>
      <c r="R52" s="17"/>
      <c r="S52" s="435" t="str">
        <f>IF(COUNTIF(S12:S45,"GYJ")=0,"",COUNTIF(S12:S45,"GYJ"))</f>
        <v/>
      </c>
      <c r="T52" s="434"/>
      <c r="U52" s="434"/>
      <c r="V52" s="17"/>
      <c r="W52" s="435">
        <f>IF(COUNTIF(W12:W45,"GYJ")=0,"",COUNTIF(W12:W45,"GYJ"))</f>
        <v>1</v>
      </c>
      <c r="X52" s="434"/>
      <c r="Y52" s="434"/>
      <c r="Z52" s="17"/>
      <c r="AA52" s="435">
        <f>IF(COUNTIF(AA12:AA45,"GYJ")=0,"",COUNTIF(AA12:AA45,"GYJ"))</f>
        <v>2</v>
      </c>
      <c r="AB52" s="434"/>
      <c r="AC52" s="434"/>
      <c r="AD52" s="17"/>
      <c r="AE52" s="752">
        <f t="shared" si="8"/>
        <v>4</v>
      </c>
      <c r="AF52" s="747"/>
      <c r="AG52" s="747"/>
    </row>
    <row r="53" spans="1:33" ht="15.75" x14ac:dyDescent="0.25">
      <c r="A53" s="432"/>
      <c r="B53" s="438"/>
      <c r="C53" s="433" t="s">
        <v>359</v>
      </c>
      <c r="D53" s="434"/>
      <c r="E53" s="434"/>
      <c r="F53" s="17"/>
      <c r="G53" s="435" t="str">
        <f>IF(COUNTIF(G12:G45,"GYJ(Z)")=0,"",COUNTIF(G12:G45,"GYJ(Z)"))</f>
        <v/>
      </c>
      <c r="H53" s="434"/>
      <c r="I53" s="434"/>
      <c r="J53" s="17"/>
      <c r="K53" s="435" t="str">
        <f>IF(COUNTIF(K12:K45,"GYJ(Z)")=0,"",COUNTIF(K12:K45,"GYJ(Z)"))</f>
        <v/>
      </c>
      <c r="L53" s="434"/>
      <c r="M53" s="434"/>
      <c r="N53" s="17"/>
      <c r="O53" s="435" t="str">
        <f>IF(COUNTIF(O12:O45,"GYJ(Z)")=0,"",COUNTIF(O12:O45,"GYJ(Z)"))</f>
        <v/>
      </c>
      <c r="P53" s="434"/>
      <c r="Q53" s="434"/>
      <c r="R53" s="17"/>
      <c r="S53" s="435" t="str">
        <f>IF(COUNTIF(S12:S45,"GYJ(Z)")=0,"",COUNTIF(S12:S45,"GYJ(Z)"))</f>
        <v/>
      </c>
      <c r="T53" s="434"/>
      <c r="U53" s="434"/>
      <c r="V53" s="17"/>
      <c r="W53" s="435" t="str">
        <f>IF(COUNTIF(W12:W45,"GYJ(Z)")=0,"",COUNTIF(W12:W45,"GYJ(Z)"))</f>
        <v/>
      </c>
      <c r="X53" s="434"/>
      <c r="Y53" s="434"/>
      <c r="Z53" s="17"/>
      <c r="AA53" s="435" t="str">
        <f>IF(COUNTIF(AA12:AA45,"GYJ(Z)")=0,"",COUNTIF(AA12:AA45,"GYJ(Z)"))</f>
        <v/>
      </c>
      <c r="AB53" s="434"/>
      <c r="AC53" s="434"/>
      <c r="AD53" s="17"/>
      <c r="AE53" s="752" t="str">
        <f t="shared" si="8"/>
        <v/>
      </c>
      <c r="AF53" s="747"/>
      <c r="AG53" s="747"/>
    </row>
    <row r="54" spans="1:33" ht="15.75" x14ac:dyDescent="0.25">
      <c r="A54" s="432"/>
      <c r="B54" s="57"/>
      <c r="C54" s="439" t="s">
        <v>179</v>
      </c>
      <c r="D54" s="434"/>
      <c r="E54" s="434"/>
      <c r="F54" s="17"/>
      <c r="G54" s="435" t="str">
        <f>IF(COUNTIF(G12:G45,"K")=0,"",COUNTIF(G12:G45,"K"))</f>
        <v/>
      </c>
      <c r="H54" s="434"/>
      <c r="I54" s="434"/>
      <c r="J54" s="17"/>
      <c r="K54" s="435">
        <f>IF(COUNTIF(K12:K45,"K")=0,"",COUNTIF(K12:K45,"K"))</f>
        <v>2</v>
      </c>
      <c r="L54" s="434"/>
      <c r="M54" s="434"/>
      <c r="N54" s="17"/>
      <c r="O54" s="435" t="str">
        <f>IF(COUNTIF(O12:O45,"K")=0,"",COUNTIF(O12:O45,"K"))</f>
        <v/>
      </c>
      <c r="P54" s="434"/>
      <c r="Q54" s="434"/>
      <c r="R54" s="17"/>
      <c r="S54" s="435">
        <f>IF(COUNTIF(S12:S45,"K")=0,"",COUNTIF(S12:S45,"K"))</f>
        <v>2</v>
      </c>
      <c r="T54" s="434"/>
      <c r="U54" s="434"/>
      <c r="V54" s="17"/>
      <c r="W54" s="435">
        <f>IF(COUNTIF(W12:W45,"K")=0,"",COUNTIF(W12:W45,"K"))</f>
        <v>1</v>
      </c>
      <c r="X54" s="434"/>
      <c r="Y54" s="434"/>
      <c r="Z54" s="17"/>
      <c r="AA54" s="435" t="str">
        <f>IF(COUNTIF(AA12:AA45,"K")=0,"",COUNTIF(AA12:AA45,"K"))</f>
        <v/>
      </c>
      <c r="AB54" s="434"/>
      <c r="AC54" s="434"/>
      <c r="AD54" s="17"/>
      <c r="AE54" s="752">
        <f t="shared" si="8"/>
        <v>5</v>
      </c>
      <c r="AF54" s="747"/>
      <c r="AG54" s="747"/>
    </row>
    <row r="55" spans="1:33" ht="15.75" x14ac:dyDescent="0.25">
      <c r="A55" s="432"/>
      <c r="B55" s="57"/>
      <c r="C55" s="439" t="s">
        <v>180</v>
      </c>
      <c r="D55" s="434"/>
      <c r="E55" s="434"/>
      <c r="F55" s="17"/>
      <c r="G55" s="435" t="str">
        <f>IF(COUNTIF(G12:G45,"K(Z)")=0,"",COUNTIF(G12:G45,"K(Z)"))</f>
        <v/>
      </c>
      <c r="H55" s="434"/>
      <c r="I55" s="434"/>
      <c r="J55" s="17"/>
      <c r="K55" s="435" t="str">
        <f>IF(COUNTIF(K12:K45,"K(Z)")=0,"",COUNTIF(K12:K45,"K(Z)"))</f>
        <v/>
      </c>
      <c r="L55" s="434"/>
      <c r="M55" s="434"/>
      <c r="N55" s="17"/>
      <c r="O55" s="435">
        <f>IF(COUNTIF(O12:O45,"K(Z)")=0,"",COUNTIF(O12:O45,"K(Z)"))</f>
        <v>2</v>
      </c>
      <c r="P55" s="434"/>
      <c r="Q55" s="434"/>
      <c r="R55" s="17"/>
      <c r="S55" s="435">
        <f>IF(COUNTIF(S12:S45,"K(Z)")=0,"",COUNTIF(S12:S45,"K(Z)"))</f>
        <v>1</v>
      </c>
      <c r="T55" s="434"/>
      <c r="U55" s="434"/>
      <c r="V55" s="17"/>
      <c r="W55" s="435" t="str">
        <f>IF(COUNTIF(W12:W45,"K(Z)")=0,"",COUNTIF(W12:W45,"K(Z)"))</f>
        <v/>
      </c>
      <c r="X55" s="434"/>
      <c r="Y55" s="434"/>
      <c r="Z55" s="17"/>
      <c r="AA55" s="435" t="str">
        <f>IF(COUNTIF(AA12:AA45,"K(Z)")=0,"",COUNTIF(AA12:AA45,"K(Z)"))</f>
        <v/>
      </c>
      <c r="AB55" s="434"/>
      <c r="AC55" s="434"/>
      <c r="AD55" s="17"/>
      <c r="AE55" s="752">
        <f t="shared" si="8"/>
        <v>3</v>
      </c>
      <c r="AF55" s="747"/>
      <c r="AG55" s="747"/>
    </row>
    <row r="56" spans="1:33" ht="15.75" x14ac:dyDescent="0.25">
      <c r="A56" s="432"/>
      <c r="B56" s="57"/>
      <c r="C56" s="433" t="s">
        <v>21</v>
      </c>
      <c r="D56" s="434"/>
      <c r="E56" s="434"/>
      <c r="F56" s="17"/>
      <c r="G56" s="435" t="str">
        <f>IF(COUNTIF(G12:G45,"AV")=0,"",COUNTIF(G12:G45,"AV"))</f>
        <v/>
      </c>
      <c r="H56" s="434"/>
      <c r="I56" s="434"/>
      <c r="J56" s="17"/>
      <c r="K56" s="435" t="str">
        <f>IF(COUNTIF(K12:K45,"AV")=0,"",COUNTIF(K12:K45,"AV"))</f>
        <v/>
      </c>
      <c r="L56" s="434"/>
      <c r="M56" s="434"/>
      <c r="N56" s="17"/>
      <c r="O56" s="435" t="str">
        <f>IF(COUNTIF(O12:O45,"AV")=0,"",COUNTIF(O12:O45,"AV"))</f>
        <v/>
      </c>
      <c r="P56" s="434"/>
      <c r="Q56" s="434"/>
      <c r="R56" s="17"/>
      <c r="S56" s="435" t="str">
        <f>IF(COUNTIF(S12:S45,"AV")=0,"",COUNTIF(S12:S45,"AV"))</f>
        <v/>
      </c>
      <c r="T56" s="434"/>
      <c r="U56" s="434"/>
      <c r="V56" s="17"/>
      <c r="W56" s="435" t="str">
        <f>IF(COUNTIF(W12:W45,"AV")=0,"",COUNTIF(W12:W45,"AV"))</f>
        <v/>
      </c>
      <c r="X56" s="434"/>
      <c r="Y56" s="434"/>
      <c r="Z56" s="17"/>
      <c r="AA56" s="435" t="str">
        <f>IF(COUNTIF(AA12:AA45,"AV")=0,"",COUNTIF(AA12:AA45,"AV"))</f>
        <v/>
      </c>
      <c r="AB56" s="434"/>
      <c r="AC56" s="434"/>
      <c r="AD56" s="17"/>
      <c r="AE56" s="752" t="str">
        <f t="shared" si="8"/>
        <v/>
      </c>
      <c r="AF56" s="747"/>
      <c r="AG56" s="747"/>
    </row>
    <row r="57" spans="1:33" ht="15.75" x14ac:dyDescent="0.25">
      <c r="A57" s="432"/>
      <c r="B57" s="57"/>
      <c r="C57" s="433" t="s">
        <v>360</v>
      </c>
      <c r="D57" s="434"/>
      <c r="E57" s="434"/>
      <c r="F57" s="17"/>
      <c r="G57" s="435" t="str">
        <f>IF(COUNTIF(G12:G45,"KV")=0,"",COUNTIF(G12:G45,"KV"))</f>
        <v/>
      </c>
      <c r="H57" s="434"/>
      <c r="I57" s="434"/>
      <c r="J57" s="17"/>
      <c r="K57" s="435" t="str">
        <f>IF(COUNTIF(K12:K45,"KV")=0,"",COUNTIF(K12:K45,"KV"))</f>
        <v/>
      </c>
      <c r="L57" s="434"/>
      <c r="M57" s="434"/>
      <c r="N57" s="17"/>
      <c r="O57" s="435" t="str">
        <f>IF(COUNTIF(O12:O45,"KV")=0,"",COUNTIF(O12:O45,"KV"))</f>
        <v/>
      </c>
      <c r="P57" s="434"/>
      <c r="Q57" s="434"/>
      <c r="R57" s="17"/>
      <c r="S57" s="435" t="str">
        <f>IF(COUNTIF(S12:S45,"KV")=0,"",COUNTIF(S12:S45,"KV"))</f>
        <v/>
      </c>
      <c r="T57" s="434"/>
      <c r="U57" s="434"/>
      <c r="V57" s="17"/>
      <c r="W57" s="435" t="str">
        <f>IF(COUNTIF(W12:W45,"KV")=0,"",COUNTIF(W12:W45,"KV"))</f>
        <v/>
      </c>
      <c r="X57" s="434"/>
      <c r="Y57" s="434"/>
      <c r="Z57" s="17"/>
      <c r="AA57" s="435" t="str">
        <f>IF(COUNTIF(AA12:AA45,"KV")=0,"",COUNTIF(AA12:AA45,"KV"))</f>
        <v/>
      </c>
      <c r="AB57" s="434"/>
      <c r="AC57" s="434"/>
      <c r="AD57" s="17"/>
      <c r="AE57" s="752" t="str">
        <f t="shared" si="8"/>
        <v/>
      </c>
      <c r="AF57" s="747"/>
      <c r="AG57" s="747"/>
    </row>
    <row r="58" spans="1:33" ht="15.75" x14ac:dyDescent="0.25">
      <c r="A58" s="432"/>
      <c r="B58" s="57"/>
      <c r="C58" s="433" t="s">
        <v>361</v>
      </c>
      <c r="D58" s="440"/>
      <c r="E58" s="440"/>
      <c r="F58" s="441"/>
      <c r="G58" s="435" t="str">
        <f>IF(COUNTIF(G12:G45,"SZG")=0,"",COUNTIF(G12:G45,"SZG"))</f>
        <v/>
      </c>
      <c r="H58" s="440"/>
      <c r="I58" s="440"/>
      <c r="J58" s="441"/>
      <c r="K58" s="435" t="str">
        <f>IF(COUNTIF(K12:K45,"SZG")=0,"",COUNTIF(K12:K45,"SZG"))</f>
        <v/>
      </c>
      <c r="L58" s="440"/>
      <c r="M58" s="440"/>
      <c r="N58" s="441"/>
      <c r="O58" s="435">
        <f>IF(COUNTIF(O12:O45,"SZG")=0,"",COUNTIF(O12:O45,"SZG"))</f>
        <v>1</v>
      </c>
      <c r="P58" s="440"/>
      <c r="Q58" s="440"/>
      <c r="R58" s="441"/>
      <c r="S58" s="435" t="str">
        <f>IF(COUNTIF(S12:S45,"SZG")=0,"",COUNTIF(S12:S45,"SZG"))</f>
        <v/>
      </c>
      <c r="T58" s="440"/>
      <c r="U58" s="440"/>
      <c r="V58" s="441"/>
      <c r="W58" s="435" t="str">
        <f>IF(COUNTIF(W12:W45,"SZG")=0,"",COUNTIF(W12:W45,"SZG"))</f>
        <v/>
      </c>
      <c r="X58" s="440"/>
      <c r="Y58" s="440"/>
      <c r="Z58" s="441"/>
      <c r="AA58" s="435" t="str">
        <f>IF(COUNTIF(AA12:AA45,"SZG")=0,"",COUNTIF(AA12:AA45,"SZG"))</f>
        <v/>
      </c>
      <c r="AB58" s="434"/>
      <c r="AC58" s="434"/>
      <c r="AD58" s="17"/>
      <c r="AE58" s="752">
        <f t="shared" si="8"/>
        <v>1</v>
      </c>
      <c r="AF58" s="747"/>
      <c r="AG58" s="747"/>
    </row>
    <row r="59" spans="1:33" ht="15.75" x14ac:dyDescent="0.25">
      <c r="A59" s="432"/>
      <c r="B59" s="57"/>
      <c r="C59" s="433" t="s">
        <v>362</v>
      </c>
      <c r="D59" s="440"/>
      <c r="E59" s="440"/>
      <c r="F59" s="441"/>
      <c r="G59" s="435" t="str">
        <f>IF(COUNTIF(G12:G45,"ZV")=0,"",COUNTIF(G12:G45,"ZV"))</f>
        <v/>
      </c>
      <c r="H59" s="440"/>
      <c r="I59" s="440"/>
      <c r="J59" s="441"/>
      <c r="K59" s="435" t="str">
        <f>IF(COUNTIF(K12:K45,"ZV")=0,"",COUNTIF(K12:K45,"ZV"))</f>
        <v/>
      </c>
      <c r="L59" s="440"/>
      <c r="M59" s="440"/>
      <c r="N59" s="441"/>
      <c r="O59" s="435" t="str">
        <f>IF(COUNTIF(O12:O45,"ZV")=0,"",COUNTIF(O12:O45,"ZV"))</f>
        <v/>
      </c>
      <c r="P59" s="440"/>
      <c r="Q59" s="440"/>
      <c r="R59" s="441"/>
      <c r="S59" s="435" t="str">
        <f>IF(COUNTIF(S12:S45,"ZV")=0,"",COUNTIF(S12:S45,"ZV"))</f>
        <v/>
      </c>
      <c r="T59" s="440"/>
      <c r="U59" s="440"/>
      <c r="V59" s="441"/>
      <c r="W59" s="435" t="str">
        <f>IF(COUNTIF(W12:W45,"ZV")=0,"",COUNTIF(W12:W45,"ZV"))</f>
        <v/>
      </c>
      <c r="X59" s="440"/>
      <c r="Y59" s="440"/>
      <c r="Z59" s="441"/>
      <c r="AA59" s="435">
        <f>IF(COUNTIF(AA12:AA45,"ZV")=0,"",COUNTIF(AA12:AA45,"ZV"))</f>
        <v>1</v>
      </c>
      <c r="AB59" s="434"/>
      <c r="AC59" s="434"/>
      <c r="AD59" s="17"/>
      <c r="AE59" s="752">
        <f t="shared" si="8"/>
        <v>1</v>
      </c>
      <c r="AF59" s="747"/>
      <c r="AG59" s="747"/>
    </row>
    <row r="60" spans="1:33" ht="16.5" thickBot="1" x14ac:dyDescent="0.3">
      <c r="A60" s="641"/>
      <c r="B60" s="642"/>
      <c r="C60" s="643" t="s">
        <v>27</v>
      </c>
      <c r="D60" s="644"/>
      <c r="E60" s="644"/>
      <c r="F60" s="645"/>
      <c r="G60" s="646">
        <f>IF(SUM(G48:G59)=0,"",SUM(G48:G59))</f>
        <v>2</v>
      </c>
      <c r="H60" s="644"/>
      <c r="I60" s="644"/>
      <c r="J60" s="645"/>
      <c r="K60" s="646">
        <f>IF(SUM(K48:K59)=0,"",SUM(K48:K59))</f>
        <v>4</v>
      </c>
      <c r="L60" s="644"/>
      <c r="M60" s="644"/>
      <c r="N60" s="645"/>
      <c r="O60" s="646">
        <f>IF(SUM(O48:O59)=0,"",SUM(O48:O59))</f>
        <v>5</v>
      </c>
      <c r="P60" s="644"/>
      <c r="Q60" s="644"/>
      <c r="R60" s="645"/>
      <c r="S60" s="646">
        <f>IF(SUM(S48:S59)=0,"",SUM(S48:S59))</f>
        <v>6</v>
      </c>
      <c r="T60" s="644"/>
      <c r="U60" s="644"/>
      <c r="V60" s="645"/>
      <c r="W60" s="646">
        <f>IF(SUM(W48:W59)=0,"",SUM(W48:W59))</f>
        <v>2</v>
      </c>
      <c r="X60" s="644"/>
      <c r="Y60" s="644"/>
      <c r="Z60" s="645"/>
      <c r="AA60" s="646">
        <f>IF(SUM(AA48:AA59)=0,"",SUM(AA48:AA59))</f>
        <v>8</v>
      </c>
      <c r="AB60" s="644"/>
      <c r="AC60" s="644"/>
      <c r="AD60" s="645"/>
      <c r="AE60" s="752">
        <f t="shared" si="8"/>
        <v>27</v>
      </c>
      <c r="AF60" s="747"/>
      <c r="AG60" s="747"/>
    </row>
    <row r="61" spans="1:33" ht="13.5" thickTop="1" x14ac:dyDescent="0.2">
      <c r="AF61" s="747"/>
      <c r="AG61" s="747"/>
    </row>
    <row r="62" spans="1:33" x14ac:dyDescent="0.2">
      <c r="AF62" s="747"/>
      <c r="AG62" s="747"/>
    </row>
    <row r="63" spans="1:33" x14ac:dyDescent="0.2">
      <c r="AF63" s="747"/>
      <c r="AG63" s="747"/>
    </row>
    <row r="64" spans="1:33" x14ac:dyDescent="0.2">
      <c r="AF64" s="747"/>
      <c r="AG64" s="747"/>
    </row>
    <row r="65" spans="32:33" x14ac:dyDescent="0.2">
      <c r="AF65" s="747"/>
      <c r="AG65" s="747"/>
    </row>
    <row r="66" spans="32:33" x14ac:dyDescent="0.2">
      <c r="AF66" s="747"/>
      <c r="AG66" s="747"/>
    </row>
    <row r="67" spans="32:33" x14ac:dyDescent="0.2">
      <c r="AF67" s="747"/>
      <c r="AG67" s="747"/>
    </row>
    <row r="68" spans="32:33" x14ac:dyDescent="0.2">
      <c r="AF68" s="747"/>
      <c r="AG68" s="747"/>
    </row>
    <row r="69" spans="32:33" x14ac:dyDescent="0.2">
      <c r="AF69" s="747"/>
      <c r="AG69" s="747"/>
    </row>
    <row r="70" spans="32:33" x14ac:dyDescent="0.2">
      <c r="AF70" s="747"/>
      <c r="AG70" s="747"/>
    </row>
    <row r="71" spans="32:33" x14ac:dyDescent="0.2">
      <c r="AF71" s="747"/>
      <c r="AG71" s="747"/>
    </row>
    <row r="72" spans="32:33" x14ac:dyDescent="0.2">
      <c r="AF72" s="747"/>
      <c r="AG72" s="747"/>
    </row>
    <row r="73" spans="32:33" x14ac:dyDescent="0.2">
      <c r="AF73" s="747"/>
      <c r="AG73" s="747"/>
    </row>
    <row r="74" spans="32:33" x14ac:dyDescent="0.2">
      <c r="AF74" s="747"/>
      <c r="AG74" s="747"/>
    </row>
    <row r="75" spans="32:33" x14ac:dyDescent="0.2">
      <c r="AF75" s="747"/>
      <c r="AG75" s="747"/>
    </row>
    <row r="76" spans="32:33" x14ac:dyDescent="0.2">
      <c r="AF76" s="747"/>
      <c r="AG76" s="747"/>
    </row>
    <row r="77" spans="32:33" x14ac:dyDescent="0.2">
      <c r="AF77" s="747"/>
      <c r="AG77" s="747"/>
    </row>
    <row r="78" spans="32:33" x14ac:dyDescent="0.2">
      <c r="AF78" s="747"/>
      <c r="AG78" s="747"/>
    </row>
    <row r="79" spans="32:33" x14ac:dyDescent="0.2">
      <c r="AF79" s="747"/>
      <c r="AG79" s="747"/>
    </row>
    <row r="80" spans="32:33" x14ac:dyDescent="0.2">
      <c r="AF80" s="747"/>
      <c r="AG80" s="747"/>
    </row>
    <row r="81" spans="32:33" x14ac:dyDescent="0.2">
      <c r="AF81" s="747"/>
      <c r="AG81" s="747"/>
    </row>
    <row r="82" spans="32:33" x14ac:dyDescent="0.2">
      <c r="AF82" s="747"/>
      <c r="AG82" s="747"/>
    </row>
    <row r="83" spans="32:33" x14ac:dyDescent="0.2">
      <c r="AF83" s="747"/>
      <c r="AG83" s="747"/>
    </row>
    <row r="84" spans="32:33" x14ac:dyDescent="0.2">
      <c r="AF84" s="747"/>
      <c r="AG84" s="747"/>
    </row>
    <row r="85" spans="32:33" x14ac:dyDescent="0.2">
      <c r="AF85" s="747"/>
      <c r="AG85" s="747"/>
    </row>
    <row r="86" spans="32:33" x14ac:dyDescent="0.2">
      <c r="AF86" s="747"/>
      <c r="AG86" s="747"/>
    </row>
    <row r="87" spans="32:33" x14ac:dyDescent="0.2">
      <c r="AF87" s="747"/>
      <c r="AG87" s="747"/>
    </row>
    <row r="88" spans="32:33" x14ac:dyDescent="0.2">
      <c r="AF88" s="747"/>
      <c r="AG88" s="747"/>
    </row>
    <row r="89" spans="32:33" x14ac:dyDescent="0.2">
      <c r="AF89" s="747"/>
      <c r="AG89" s="747"/>
    </row>
    <row r="90" spans="32:33" x14ac:dyDescent="0.2">
      <c r="AF90" s="747"/>
      <c r="AG90" s="747"/>
    </row>
    <row r="91" spans="32:33" x14ac:dyDescent="0.2">
      <c r="AF91" s="747"/>
      <c r="AG91" s="747"/>
    </row>
    <row r="92" spans="32:33" x14ac:dyDescent="0.2">
      <c r="AF92" s="747"/>
      <c r="AG92" s="747"/>
    </row>
    <row r="93" spans="32:33" x14ac:dyDescent="0.2">
      <c r="AF93" s="747"/>
      <c r="AG93" s="747"/>
    </row>
    <row r="94" spans="32:33" x14ac:dyDescent="0.2">
      <c r="AF94" s="747"/>
      <c r="AG94" s="747"/>
    </row>
    <row r="95" spans="32:33" x14ac:dyDescent="0.2">
      <c r="AF95" s="747"/>
      <c r="AG95" s="747"/>
    </row>
    <row r="96" spans="32:33" x14ac:dyDescent="0.2">
      <c r="AF96" s="747"/>
      <c r="AG96" s="747"/>
    </row>
    <row r="97" spans="32:33" x14ac:dyDescent="0.2">
      <c r="AF97" s="747"/>
      <c r="AG97" s="747"/>
    </row>
    <row r="98" spans="32:33" x14ac:dyDescent="0.2">
      <c r="AF98" s="747"/>
      <c r="AG98" s="747"/>
    </row>
    <row r="99" spans="32:33" x14ac:dyDescent="0.2">
      <c r="AF99" s="747"/>
      <c r="AG99" s="747"/>
    </row>
    <row r="100" spans="32:33" x14ac:dyDescent="0.2">
      <c r="AF100" s="747"/>
      <c r="AG100" s="747"/>
    </row>
    <row r="101" spans="32:33" x14ac:dyDescent="0.2">
      <c r="AF101" s="747"/>
      <c r="AG101" s="747"/>
    </row>
    <row r="102" spans="32:33" x14ac:dyDescent="0.2">
      <c r="AF102" s="747"/>
      <c r="AG102" s="747"/>
    </row>
    <row r="103" spans="32:33" x14ac:dyDescent="0.2">
      <c r="AF103" s="747"/>
      <c r="AG103" s="747"/>
    </row>
    <row r="104" spans="32:33" x14ac:dyDescent="0.2">
      <c r="AF104" s="747"/>
      <c r="AG104" s="747"/>
    </row>
    <row r="105" spans="32:33" x14ac:dyDescent="0.2">
      <c r="AF105" s="747"/>
      <c r="AG105" s="747"/>
    </row>
    <row r="106" spans="32:33" x14ac:dyDescent="0.2">
      <c r="AF106" s="747"/>
      <c r="AG106" s="747"/>
    </row>
    <row r="107" spans="32:33" x14ac:dyDescent="0.2">
      <c r="AF107" s="747"/>
      <c r="AG107" s="747"/>
    </row>
    <row r="108" spans="32:33" x14ac:dyDescent="0.2">
      <c r="AF108" s="747"/>
      <c r="AG108" s="747"/>
    </row>
    <row r="109" spans="32:33" x14ac:dyDescent="0.2">
      <c r="AF109" s="747"/>
      <c r="AG109" s="747"/>
    </row>
    <row r="110" spans="32:33" x14ac:dyDescent="0.2">
      <c r="AF110" s="747"/>
      <c r="AG110" s="747"/>
    </row>
    <row r="111" spans="32:33" x14ac:dyDescent="0.2">
      <c r="AF111" s="747"/>
      <c r="AG111" s="747"/>
    </row>
    <row r="112" spans="32:33" x14ac:dyDescent="0.2">
      <c r="AF112" s="747"/>
      <c r="AG112" s="747"/>
    </row>
    <row r="113" spans="32:33" x14ac:dyDescent="0.2">
      <c r="AF113" s="747"/>
      <c r="AG113" s="747"/>
    </row>
    <row r="114" spans="32:33" x14ac:dyDescent="0.2">
      <c r="AF114" s="747"/>
      <c r="AG114" s="747"/>
    </row>
    <row r="115" spans="32:33" x14ac:dyDescent="0.2">
      <c r="AF115" s="747"/>
      <c r="AG115" s="747"/>
    </row>
    <row r="116" spans="32:33" x14ac:dyDescent="0.2">
      <c r="AF116" s="747"/>
      <c r="AG116" s="747"/>
    </row>
    <row r="117" spans="32:33" x14ac:dyDescent="0.2">
      <c r="AF117" s="747"/>
      <c r="AG117" s="747"/>
    </row>
    <row r="118" spans="32:33" x14ac:dyDescent="0.2">
      <c r="AF118" s="747"/>
      <c r="AG118" s="747"/>
    </row>
    <row r="119" spans="32:33" x14ac:dyDescent="0.2">
      <c r="AF119" s="747"/>
      <c r="AG119" s="747"/>
    </row>
    <row r="120" spans="32:33" x14ac:dyDescent="0.2">
      <c r="AF120" s="747"/>
      <c r="AG120" s="747"/>
    </row>
    <row r="121" spans="32:33" x14ac:dyDescent="0.2">
      <c r="AF121" s="747"/>
      <c r="AG121" s="747"/>
    </row>
    <row r="122" spans="32:33" x14ac:dyDescent="0.2">
      <c r="AF122" s="747"/>
      <c r="AG122" s="747"/>
    </row>
    <row r="123" spans="32:33" x14ac:dyDescent="0.2">
      <c r="AF123" s="747"/>
      <c r="AG123" s="747"/>
    </row>
    <row r="124" spans="32:33" x14ac:dyDescent="0.2">
      <c r="AF124" s="747"/>
      <c r="AG124" s="747"/>
    </row>
    <row r="125" spans="32:33" x14ac:dyDescent="0.2">
      <c r="AF125" s="747"/>
      <c r="AG125" s="747"/>
    </row>
    <row r="126" spans="32:33" x14ac:dyDescent="0.2">
      <c r="AF126" s="747"/>
      <c r="AG126" s="747"/>
    </row>
    <row r="127" spans="32:33" x14ac:dyDescent="0.2">
      <c r="AF127" s="747"/>
      <c r="AG127" s="747"/>
    </row>
    <row r="128" spans="32:33" x14ac:dyDescent="0.2">
      <c r="AF128" s="747"/>
      <c r="AG128" s="747"/>
    </row>
    <row r="129" spans="32:33" x14ac:dyDescent="0.2">
      <c r="AF129" s="747"/>
      <c r="AG129" s="747"/>
    </row>
    <row r="130" spans="32:33" x14ac:dyDescent="0.2">
      <c r="AF130" s="747"/>
      <c r="AG130" s="747"/>
    </row>
    <row r="131" spans="32:33" x14ac:dyDescent="0.2">
      <c r="AF131" s="747"/>
      <c r="AG131" s="747"/>
    </row>
    <row r="132" spans="32:33" x14ac:dyDescent="0.2">
      <c r="AF132" s="747"/>
      <c r="AG132" s="747"/>
    </row>
  </sheetData>
  <protectedRanges>
    <protectedRange sqref="C47" name="Tartomány4"/>
    <protectedRange sqref="C59:C60" name="Tartomány4_1"/>
    <protectedRange sqref="C19:C24" name="Tartomány1_2_1"/>
    <protectedRange sqref="C36:C39" name="Tartomány1_2_1_4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46:S46"/>
    <mergeCell ref="A47:S47"/>
    <mergeCell ref="AD8:AD9"/>
    <mergeCell ref="AE8:AE9"/>
    <mergeCell ref="D35:S35"/>
    <mergeCell ref="T35:AA35"/>
    <mergeCell ref="AB35:AE35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42:S42"/>
    <mergeCell ref="T42:AA42"/>
    <mergeCell ref="AB42:AE42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48"/>
  <sheetViews>
    <sheetView zoomScaleNormal="100" workbookViewId="0">
      <selection activeCell="K15" sqref="K15"/>
    </sheetView>
  </sheetViews>
  <sheetFormatPr defaultColWidth="10.6640625" defaultRowHeight="12.75" x14ac:dyDescent="0.2"/>
  <cols>
    <col min="1" max="1" width="12.5" style="748" customWidth="1"/>
    <col min="2" max="2" width="43.5" style="748" customWidth="1"/>
    <col min="3" max="3" width="12.33203125" style="748" bestFit="1" customWidth="1"/>
    <col min="4" max="4" width="49" style="748" bestFit="1" customWidth="1"/>
    <col min="5" max="16384" width="10.6640625" style="748"/>
  </cols>
  <sheetData>
    <row r="1" spans="1:4" x14ac:dyDescent="0.2">
      <c r="A1" s="887" t="s">
        <v>181</v>
      </c>
      <c r="B1" s="887"/>
      <c r="C1" s="887"/>
      <c r="D1" s="887"/>
    </row>
    <row r="2" spans="1:4" x14ac:dyDescent="0.2">
      <c r="A2" s="888" t="s">
        <v>10</v>
      </c>
      <c r="B2" s="888"/>
      <c r="C2" s="888"/>
      <c r="D2" s="888"/>
    </row>
    <row r="3" spans="1:4" x14ac:dyDescent="0.2">
      <c r="A3" s="889" t="s">
        <v>0</v>
      </c>
      <c r="B3" s="889" t="s">
        <v>8</v>
      </c>
      <c r="C3" s="889" t="s">
        <v>11</v>
      </c>
      <c r="D3" s="889"/>
    </row>
    <row r="4" spans="1:4" x14ac:dyDescent="0.2">
      <c r="A4" s="889"/>
      <c r="B4" s="889"/>
      <c r="C4" s="749" t="s">
        <v>0</v>
      </c>
      <c r="D4" s="749" t="s">
        <v>12</v>
      </c>
    </row>
    <row r="5" spans="1:4" x14ac:dyDescent="0.2">
      <c r="A5" s="750" t="s">
        <v>75</v>
      </c>
      <c r="B5" s="750" t="s">
        <v>76</v>
      </c>
      <c r="C5" s="750" t="s">
        <v>77</v>
      </c>
      <c r="D5" s="750" t="s">
        <v>78</v>
      </c>
    </row>
    <row r="6" spans="1:4" x14ac:dyDescent="0.2">
      <c r="A6" s="750" t="s">
        <v>69</v>
      </c>
      <c r="B6" s="750" t="s">
        <v>70</v>
      </c>
      <c r="C6" s="750"/>
      <c r="D6" s="750" t="s">
        <v>764</v>
      </c>
    </row>
    <row r="7" spans="1:4" x14ac:dyDescent="0.2">
      <c r="A7" s="750" t="s">
        <v>30</v>
      </c>
      <c r="B7" s="750" t="s">
        <v>31</v>
      </c>
      <c r="C7" s="750" t="s">
        <v>32</v>
      </c>
      <c r="D7" s="750" t="s">
        <v>33</v>
      </c>
    </row>
    <row r="8" spans="1:4" x14ac:dyDescent="0.2">
      <c r="A8" s="750" t="s">
        <v>34</v>
      </c>
      <c r="B8" s="750" t="s">
        <v>35</v>
      </c>
      <c r="C8" s="750" t="s">
        <v>30</v>
      </c>
      <c r="D8" s="750" t="s">
        <v>31</v>
      </c>
    </row>
    <row r="9" spans="1:4" x14ac:dyDescent="0.2">
      <c r="A9" s="750" t="s">
        <v>36</v>
      </c>
      <c r="B9" s="750" t="s">
        <v>37</v>
      </c>
      <c r="C9" s="750" t="s">
        <v>34</v>
      </c>
      <c r="D9" s="750" t="s">
        <v>35</v>
      </c>
    </row>
    <row r="10" spans="1:4" x14ac:dyDescent="0.2">
      <c r="A10" s="750" t="s">
        <v>38</v>
      </c>
      <c r="B10" s="750" t="s">
        <v>39</v>
      </c>
      <c r="C10" s="750" t="s">
        <v>36</v>
      </c>
      <c r="D10" s="750" t="s">
        <v>37</v>
      </c>
    </row>
    <row r="11" spans="1:4" x14ac:dyDescent="0.2">
      <c r="A11" s="750" t="s">
        <v>40</v>
      </c>
      <c r="B11" s="750" t="s">
        <v>41</v>
      </c>
      <c r="C11" s="750" t="s">
        <v>42</v>
      </c>
      <c r="D11" s="750" t="s">
        <v>43</v>
      </c>
    </row>
    <row r="12" spans="1:4" x14ac:dyDescent="0.2">
      <c r="A12" s="750" t="s">
        <v>621</v>
      </c>
      <c r="B12" s="750" t="s">
        <v>48</v>
      </c>
      <c r="C12" s="750" t="s">
        <v>265</v>
      </c>
      <c r="D12" s="750" t="s">
        <v>49</v>
      </c>
    </row>
    <row r="13" spans="1:4" x14ac:dyDescent="0.2">
      <c r="A13" s="750" t="s">
        <v>50</v>
      </c>
      <c r="B13" s="750" t="s">
        <v>51</v>
      </c>
      <c r="C13" s="750" t="s">
        <v>265</v>
      </c>
      <c r="D13" s="750" t="s">
        <v>182</v>
      </c>
    </row>
    <row r="14" spans="1:4" x14ac:dyDescent="0.2">
      <c r="A14" s="750" t="s">
        <v>52</v>
      </c>
      <c r="B14" s="750" t="s">
        <v>53</v>
      </c>
      <c r="C14" s="750" t="s">
        <v>54</v>
      </c>
      <c r="D14" s="750" t="s">
        <v>51</v>
      </c>
    </row>
    <row r="15" spans="1:4" x14ac:dyDescent="0.2">
      <c r="A15" s="750" t="s">
        <v>59</v>
      </c>
      <c r="B15" s="750" t="s">
        <v>128</v>
      </c>
      <c r="C15" s="750" t="s">
        <v>604</v>
      </c>
      <c r="D15" s="750" t="s">
        <v>261</v>
      </c>
    </row>
    <row r="16" spans="1:4" x14ac:dyDescent="0.2">
      <c r="A16" s="750" t="s">
        <v>60</v>
      </c>
      <c r="B16" s="750" t="s">
        <v>61</v>
      </c>
      <c r="C16" s="750" t="s">
        <v>59</v>
      </c>
      <c r="D16" s="750" t="s">
        <v>128</v>
      </c>
    </row>
    <row r="17" spans="1:4" x14ac:dyDescent="0.2">
      <c r="A17" s="885" t="s">
        <v>64</v>
      </c>
      <c r="B17" s="885" t="s">
        <v>65</v>
      </c>
      <c r="C17" s="750" t="s">
        <v>126</v>
      </c>
      <c r="D17" s="750" t="s">
        <v>127</v>
      </c>
    </row>
    <row r="18" spans="1:4" x14ac:dyDescent="0.2">
      <c r="A18" s="885"/>
      <c r="B18" s="885"/>
      <c r="C18" s="750" t="s">
        <v>601</v>
      </c>
      <c r="D18" s="750" t="s">
        <v>256</v>
      </c>
    </row>
    <row r="19" spans="1:4" x14ac:dyDescent="0.2">
      <c r="A19" s="750" t="s">
        <v>582</v>
      </c>
      <c r="B19" s="750" t="s">
        <v>560</v>
      </c>
      <c r="C19" s="750" t="s">
        <v>601</v>
      </c>
      <c r="D19" s="750" t="s">
        <v>256</v>
      </c>
    </row>
    <row r="20" spans="1:4" x14ac:dyDescent="0.2">
      <c r="A20" s="750" t="s">
        <v>62</v>
      </c>
      <c r="B20" s="750" t="s">
        <v>63</v>
      </c>
      <c r="C20" s="750" t="s">
        <v>64</v>
      </c>
      <c r="D20" s="750" t="s">
        <v>65</v>
      </c>
    </row>
    <row r="21" spans="1:4" ht="13.5" customHeight="1" x14ac:dyDescent="0.2">
      <c r="A21" s="886" t="s">
        <v>266</v>
      </c>
      <c r="B21" s="886" t="s">
        <v>267</v>
      </c>
      <c r="C21" s="750" t="s">
        <v>655</v>
      </c>
      <c r="D21" s="750" t="s">
        <v>656</v>
      </c>
    </row>
    <row r="22" spans="1:4" hidden="1" x14ac:dyDescent="0.2">
      <c r="A22" s="886"/>
      <c r="B22" s="886"/>
    </row>
    <row r="23" spans="1:4" x14ac:dyDescent="0.2">
      <c r="A23" s="750" t="s">
        <v>268</v>
      </c>
      <c r="B23" s="750" t="s">
        <v>269</v>
      </c>
      <c r="C23" s="750" t="s">
        <v>266</v>
      </c>
      <c r="D23" s="750" t="s">
        <v>267</v>
      </c>
    </row>
    <row r="24" spans="1:4" x14ac:dyDescent="0.2">
      <c r="A24" s="750" t="s">
        <v>605</v>
      </c>
      <c r="B24" s="750" t="s">
        <v>271</v>
      </c>
      <c r="C24" s="750" t="s">
        <v>775</v>
      </c>
      <c r="D24" s="750" t="s">
        <v>656</v>
      </c>
    </row>
    <row r="25" spans="1:4" ht="25.5" x14ac:dyDescent="0.2">
      <c r="A25" s="750" t="s">
        <v>606</v>
      </c>
      <c r="B25" s="750" t="s">
        <v>272</v>
      </c>
      <c r="C25" s="750" t="s">
        <v>775</v>
      </c>
      <c r="D25" s="750" t="s">
        <v>656</v>
      </c>
    </row>
    <row r="26" spans="1:4" x14ac:dyDescent="0.2">
      <c r="A26" s="750" t="s">
        <v>607</v>
      </c>
      <c r="B26" s="750" t="s">
        <v>765</v>
      </c>
      <c r="C26" s="750" t="s">
        <v>775</v>
      </c>
      <c r="D26" s="750" t="s">
        <v>656</v>
      </c>
    </row>
    <row r="27" spans="1:4" x14ac:dyDescent="0.2">
      <c r="A27" s="750" t="s">
        <v>92</v>
      </c>
      <c r="B27" s="750" t="s">
        <v>93</v>
      </c>
      <c r="C27" s="750" t="s">
        <v>90</v>
      </c>
      <c r="D27" s="750" t="s">
        <v>91</v>
      </c>
    </row>
    <row r="28" spans="1:4" x14ac:dyDescent="0.2">
      <c r="A28" s="750" t="s">
        <v>94</v>
      </c>
      <c r="B28" s="750" t="s">
        <v>95</v>
      </c>
      <c r="C28" s="750" t="s">
        <v>92</v>
      </c>
      <c r="D28" s="750" t="s">
        <v>93</v>
      </c>
    </row>
    <row r="29" spans="1:4" x14ac:dyDescent="0.2">
      <c r="A29" s="750" t="s">
        <v>67</v>
      </c>
      <c r="B29" s="750" t="s">
        <v>68</v>
      </c>
      <c r="C29" s="750" t="s">
        <v>69</v>
      </c>
      <c r="D29" s="750" t="s">
        <v>70</v>
      </c>
    </row>
    <row r="30" spans="1:4" x14ac:dyDescent="0.2">
      <c r="A30" s="750" t="s">
        <v>71</v>
      </c>
      <c r="B30" s="750" t="s">
        <v>72</v>
      </c>
      <c r="C30" s="750" t="s">
        <v>67</v>
      </c>
      <c r="D30" s="750" t="s">
        <v>68</v>
      </c>
    </row>
    <row r="31" spans="1:4" x14ac:dyDescent="0.2">
      <c r="A31" s="750" t="s">
        <v>73</v>
      </c>
      <c r="B31" s="750" t="s">
        <v>74</v>
      </c>
      <c r="C31" s="750" t="s">
        <v>71</v>
      </c>
      <c r="D31" s="750" t="s">
        <v>72</v>
      </c>
    </row>
    <row r="32" spans="1:4" x14ac:dyDescent="0.2">
      <c r="A32" s="750" t="s">
        <v>96</v>
      </c>
      <c r="B32" s="750" t="s">
        <v>97</v>
      </c>
      <c r="C32" s="750" t="s">
        <v>98</v>
      </c>
      <c r="D32" s="750" t="s">
        <v>99</v>
      </c>
    </row>
    <row r="33" spans="1:4" x14ac:dyDescent="0.2">
      <c r="A33" s="750" t="s">
        <v>100</v>
      </c>
      <c r="B33" s="750" t="s">
        <v>101</v>
      </c>
      <c r="C33" s="750" t="s">
        <v>96</v>
      </c>
      <c r="D33" s="750" t="s">
        <v>97</v>
      </c>
    </row>
    <row r="34" spans="1:4" x14ac:dyDescent="0.2">
      <c r="A34" s="750" t="s">
        <v>102</v>
      </c>
      <c r="B34" s="750" t="s">
        <v>103</v>
      </c>
      <c r="C34" s="750" t="s">
        <v>100</v>
      </c>
      <c r="D34" s="750" t="s">
        <v>101</v>
      </c>
    </row>
    <row r="35" spans="1:4" x14ac:dyDescent="0.2">
      <c r="A35" s="750" t="s">
        <v>104</v>
      </c>
      <c r="B35" s="750" t="s">
        <v>105</v>
      </c>
      <c r="C35" s="750" t="s">
        <v>102</v>
      </c>
      <c r="D35" s="750" t="s">
        <v>103</v>
      </c>
    </row>
    <row r="36" spans="1:4" x14ac:dyDescent="0.2">
      <c r="A36" s="750" t="s">
        <v>106</v>
      </c>
      <c r="B36" s="750" t="s">
        <v>107</v>
      </c>
      <c r="C36" s="750" t="s">
        <v>104</v>
      </c>
      <c r="D36" s="750" t="s">
        <v>105</v>
      </c>
    </row>
    <row r="37" spans="1:4" ht="15" customHeight="1" x14ac:dyDescent="0.2">
      <c r="A37" s="751" t="s">
        <v>108</v>
      </c>
      <c r="B37" s="751" t="s">
        <v>109</v>
      </c>
      <c r="C37" s="751" t="s">
        <v>110</v>
      </c>
      <c r="D37" s="751" t="s">
        <v>111</v>
      </c>
    </row>
    <row r="38" spans="1:4" x14ac:dyDescent="0.2">
      <c r="A38" s="751" t="s">
        <v>112</v>
      </c>
      <c r="B38" s="751" t="s">
        <v>113</v>
      </c>
      <c r="C38" s="751" t="s">
        <v>108</v>
      </c>
      <c r="D38" s="751" t="s">
        <v>109</v>
      </c>
    </row>
    <row r="39" spans="1:4" ht="12" customHeight="1" x14ac:dyDescent="0.2">
      <c r="A39" s="751" t="s">
        <v>114</v>
      </c>
      <c r="B39" s="751" t="s">
        <v>115</v>
      </c>
      <c r="C39" s="751" t="s">
        <v>116</v>
      </c>
      <c r="D39" s="751" t="s">
        <v>117</v>
      </c>
    </row>
    <row r="40" spans="1:4" x14ac:dyDescent="0.2">
      <c r="A40" s="751" t="s">
        <v>566</v>
      </c>
      <c r="B40" s="751" t="s">
        <v>382</v>
      </c>
      <c r="C40" s="751" t="s">
        <v>564</v>
      </c>
      <c r="D40" s="751" t="s">
        <v>381</v>
      </c>
    </row>
    <row r="41" spans="1:4" x14ac:dyDescent="0.2">
      <c r="A41" s="751" t="s">
        <v>568</v>
      </c>
      <c r="B41" s="751" t="s">
        <v>383</v>
      </c>
      <c r="C41" s="751" t="s">
        <v>566</v>
      </c>
      <c r="D41" s="751" t="s">
        <v>109</v>
      </c>
    </row>
    <row r="42" spans="1:4" ht="13.5" customHeight="1" x14ac:dyDescent="0.2">
      <c r="A42" s="751" t="s">
        <v>572</v>
      </c>
      <c r="B42" s="751" t="s">
        <v>766</v>
      </c>
      <c r="C42" s="751" t="s">
        <v>571</v>
      </c>
      <c r="D42" s="751" t="s">
        <v>378</v>
      </c>
    </row>
    <row r="43" spans="1:4" ht="14.25" customHeight="1" x14ac:dyDescent="0.2">
      <c r="A43" s="751" t="s">
        <v>573</v>
      </c>
      <c r="B43" s="751" t="s">
        <v>767</v>
      </c>
      <c r="C43" s="751" t="s">
        <v>572</v>
      </c>
      <c r="D43" s="751" t="s">
        <v>766</v>
      </c>
    </row>
    <row r="44" spans="1:4" ht="13.5" customHeight="1" x14ac:dyDescent="0.2">
      <c r="A44" s="751" t="s">
        <v>574</v>
      </c>
      <c r="B44" s="751" t="s">
        <v>768</v>
      </c>
      <c r="C44" s="751" t="s">
        <v>573</v>
      </c>
      <c r="D44" s="751" t="s">
        <v>767</v>
      </c>
    </row>
    <row r="45" spans="1:4" x14ac:dyDescent="0.2">
      <c r="A45" s="751" t="s">
        <v>576</v>
      </c>
      <c r="B45" s="751" t="s">
        <v>769</v>
      </c>
      <c r="C45" s="751" t="s">
        <v>575</v>
      </c>
      <c r="D45" s="751" t="s">
        <v>770</v>
      </c>
    </row>
    <row r="46" spans="1:4" x14ac:dyDescent="0.2">
      <c r="A46" s="751" t="s">
        <v>577</v>
      </c>
      <c r="B46" s="751" t="s">
        <v>771</v>
      </c>
      <c r="C46" s="751" t="s">
        <v>576</v>
      </c>
      <c r="D46" s="751" t="s">
        <v>769</v>
      </c>
    </row>
    <row r="47" spans="1:4" ht="25.5" x14ac:dyDescent="0.2">
      <c r="A47" s="751" t="s">
        <v>578</v>
      </c>
      <c r="B47" s="751" t="s">
        <v>772</v>
      </c>
      <c r="C47" s="751" t="s">
        <v>577</v>
      </c>
      <c r="D47" s="751" t="s">
        <v>771</v>
      </c>
    </row>
    <row r="48" spans="1:4" x14ac:dyDescent="0.2">
      <c r="A48" s="751" t="s">
        <v>632</v>
      </c>
      <c r="B48" s="751" t="s">
        <v>633</v>
      </c>
      <c r="C48" s="751" t="s">
        <v>564</v>
      </c>
      <c r="D48" s="751" t="s">
        <v>773</v>
      </c>
    </row>
  </sheetData>
  <sheetProtection selectLockedCells="1" selectUnlockedCells="1"/>
  <protectedRanges>
    <protectedRange sqref="D48" name="Tartomány1_2_1"/>
  </protectedRanges>
  <mergeCells count="9">
    <mergeCell ref="A17:A18"/>
    <mergeCell ref="B17:B18"/>
    <mergeCell ref="A21:A22"/>
    <mergeCell ref="B21:B22"/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6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BÜIGSZAK</vt:lpstr>
      <vt:lpstr>Bűnügyi nyomozó</vt:lpstr>
      <vt:lpstr>GV</vt:lpstr>
      <vt:lpstr>hírszerző</vt:lpstr>
      <vt:lpstr>info.</vt:lpstr>
      <vt:lpstr>pü.</vt:lpstr>
      <vt:lpstr>Előtanulmányi rend</vt:lpstr>
      <vt:lpstr>BÜIGSZAK!Nyomtatási_terület</vt:lpstr>
      <vt:lpstr>'Bűnügyi nyomozó'!Nyomtatási_terület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2020-10-15T07:55:07Z</cp:lastPrinted>
  <dcterms:created xsi:type="dcterms:W3CDTF">2011-10-11T07:28:39Z</dcterms:created>
  <dcterms:modified xsi:type="dcterms:W3CDTF">2022-02-03T07:53:49Z</dcterms:modified>
  <cp:category>munkaanyag</cp:category>
</cp:coreProperties>
</file>