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okumentumok\Tantervek\2018_2019-től\nappali_alap_vE-18\"/>
    </mc:Choice>
  </mc:AlternateContent>
  <bookViews>
    <workbookView xWindow="0" yWindow="1080" windowWidth="15480" windowHeight="7110"/>
  </bookViews>
  <sheets>
    <sheet name="szakon_közös" sheetId="7" r:id="rId1"/>
    <sheet name="határrendészeti" sheetId="23" r:id="rId2"/>
    <sheet name="igazgatásrendészeti" sheetId="12" r:id="rId3"/>
    <sheet name="közlekedésrendészeti" sheetId="13" r:id="rId4"/>
    <sheet name="közrendvédelmi" sheetId="14" r:id="rId5"/>
    <sheet name="vám-és pénzügyőri" sheetId="22" r:id="rId6"/>
    <sheet name="elotanulmanyi_rend" sheetId="9" r:id="rId7"/>
  </sheets>
  <definedNames>
    <definedName name="_1A83.2_1" localSheetId="1">#REF!</definedName>
    <definedName name="_1A83.2_1" localSheetId="2">#REF!</definedName>
    <definedName name="_1A83.2_1" localSheetId="3">#REF!</definedName>
    <definedName name="_1A83.2_1" localSheetId="4">#REF!</definedName>
    <definedName name="_1A83.2_1" localSheetId="5">#REF!</definedName>
    <definedName name="_1A83.2_1">#REF!</definedName>
    <definedName name="_2A83.2_2" localSheetId="1">#REF!</definedName>
    <definedName name="_2A83.2_2" localSheetId="2">#REF!</definedName>
    <definedName name="_2A83.2_2" localSheetId="3">#REF!</definedName>
    <definedName name="_2A83.2_2" localSheetId="4">#REF!</definedName>
    <definedName name="_2A83.2_2" localSheetId="5">#REF!</definedName>
    <definedName name="_2A83.2_2">#REF!</definedName>
    <definedName name="_3A83.2_3" localSheetId="1">#REF!</definedName>
    <definedName name="_3A83.2_3" localSheetId="2">#REF!</definedName>
    <definedName name="_3A83.2_3" localSheetId="3">#REF!</definedName>
    <definedName name="_3A83.2_3" localSheetId="4">#REF!</definedName>
    <definedName name="_3A83.2_3" localSheetId="5">#REF!</definedName>
    <definedName name="_3A83.2_3">#REF!</definedName>
    <definedName name="_4A83.2_4" localSheetId="1">#REF!</definedName>
    <definedName name="_4A83.2_4" localSheetId="2">#REF!</definedName>
    <definedName name="_4A83.2_4" localSheetId="3">#REF!</definedName>
    <definedName name="_4A83.2_4" localSheetId="4">#REF!</definedName>
    <definedName name="_4A83.2_4" localSheetId="5">#REF!</definedName>
    <definedName name="_4A83.2_4">#REF!</definedName>
    <definedName name="A83.2" localSheetId="6">#REF!</definedName>
    <definedName name="A83.2" localSheetId="1">#REF!</definedName>
    <definedName name="A83.2" localSheetId="2">#REF!</definedName>
    <definedName name="A83.2" localSheetId="3">#REF!</definedName>
    <definedName name="A83.2" localSheetId="4">#REF!</definedName>
    <definedName name="A83.2" localSheetId="5">#REF!</definedName>
    <definedName name="A83.2">#REF!</definedName>
    <definedName name="másol" localSheetId="1">#REF!</definedName>
    <definedName name="másol" localSheetId="2">#REF!</definedName>
    <definedName name="másol" localSheetId="3">#REF!</definedName>
    <definedName name="másol" localSheetId="4">#REF!</definedName>
    <definedName name="másol" localSheetId="5">#REF!</definedName>
    <definedName name="másol">#REF!</definedName>
    <definedName name="_xlnm.Print_Area" localSheetId="1">határrendészeti!$A$1:$BE$74</definedName>
    <definedName name="_xlnm.Print_Area" localSheetId="2">igazgatásrendészeti!$A$1:$BE$77</definedName>
    <definedName name="_xlnm.Print_Area" localSheetId="3">közlekedésrendészeti!$A$1:$BE$79</definedName>
    <definedName name="_xlnm.Print_Area" localSheetId="4">közrendvédelmi!$A$1:$BE$78</definedName>
    <definedName name="_xlnm.Print_Area" localSheetId="0">szakon_közös!$A$1:$BE$168</definedName>
    <definedName name="_xlnm.Print_Area" localSheetId="5">'vám-és pénzügyőri'!$A$1:$BE$77</definedName>
  </definedNames>
  <calcPr calcId="162913"/>
</workbook>
</file>

<file path=xl/calcChain.xml><?xml version="1.0" encoding="utf-8"?>
<calcChain xmlns="http://schemas.openxmlformats.org/spreadsheetml/2006/main">
  <c r="BE34" i="13" l="1"/>
  <c r="BD34" i="13"/>
  <c r="BC34" i="13"/>
  <c r="BB34" i="13"/>
  <c r="BA34" i="13"/>
  <c r="AZ34" i="13"/>
  <c r="AW123" i="7" l="1"/>
  <c r="AU123" i="7"/>
  <c r="AQ123" i="7"/>
  <c r="AO123" i="7"/>
  <c r="AK123" i="7"/>
  <c r="AI123" i="7"/>
  <c r="AE123" i="7"/>
  <c r="AC123" i="7"/>
  <c r="AW122" i="7"/>
  <c r="AU122" i="7"/>
  <c r="AQ122" i="7"/>
  <c r="AO122" i="7"/>
  <c r="AK122" i="7"/>
  <c r="AI122" i="7"/>
  <c r="AE122" i="7"/>
  <c r="AC122" i="7"/>
  <c r="AW121" i="7"/>
  <c r="AU121" i="7"/>
  <c r="AQ121" i="7"/>
  <c r="AO121" i="7"/>
  <c r="AK121" i="7"/>
  <c r="AI121" i="7"/>
  <c r="AE121" i="7"/>
  <c r="AC121" i="7"/>
  <c r="AW120" i="7"/>
  <c r="AU120" i="7"/>
  <c r="AQ120" i="7"/>
  <c r="AO120" i="7"/>
  <c r="AK120" i="7"/>
  <c r="AI120" i="7"/>
  <c r="AE120" i="7"/>
  <c r="AC120" i="7"/>
  <c r="AW119" i="7"/>
  <c r="AU119" i="7"/>
  <c r="AQ119" i="7"/>
  <c r="AO119" i="7"/>
  <c r="AK119" i="7"/>
  <c r="AI119" i="7"/>
  <c r="AE119" i="7"/>
  <c r="AC119" i="7"/>
  <c r="AW118" i="7"/>
  <c r="AU118" i="7"/>
  <c r="AQ118" i="7"/>
  <c r="AO118" i="7"/>
  <c r="AK118" i="7"/>
  <c r="AI118" i="7"/>
  <c r="AE118" i="7"/>
  <c r="AC118" i="7"/>
  <c r="Y118" i="7"/>
  <c r="W118" i="7"/>
  <c r="S118" i="7"/>
  <c r="Q118" i="7"/>
  <c r="M118" i="7"/>
  <c r="K118" i="7"/>
  <c r="G118" i="7"/>
  <c r="E118" i="7"/>
  <c r="AW117" i="7"/>
  <c r="AU117" i="7"/>
  <c r="AQ117" i="7"/>
  <c r="AO117" i="7"/>
  <c r="AK117" i="7"/>
  <c r="AI117" i="7"/>
  <c r="AE117" i="7"/>
  <c r="AC117" i="7"/>
  <c r="Y117" i="7"/>
  <c r="W117" i="7"/>
  <c r="S117" i="7"/>
  <c r="Q117" i="7"/>
  <c r="M117" i="7"/>
  <c r="K117" i="7"/>
  <c r="G117" i="7"/>
  <c r="E117" i="7"/>
  <c r="AW116" i="7"/>
  <c r="AU116" i="7"/>
  <c r="AQ116" i="7"/>
  <c r="AO116" i="7"/>
  <c r="AK116" i="7"/>
  <c r="AI116" i="7"/>
  <c r="AE116" i="7"/>
  <c r="AC116" i="7"/>
  <c r="Y116" i="7"/>
  <c r="W116" i="7"/>
  <c r="S116" i="7"/>
  <c r="Q116" i="7"/>
  <c r="M116" i="7"/>
  <c r="K116" i="7"/>
  <c r="G116" i="7"/>
  <c r="E116" i="7"/>
  <c r="AW115" i="7"/>
  <c r="AU115" i="7"/>
  <c r="AQ115" i="7"/>
  <c r="AO115" i="7"/>
  <c r="AK115" i="7"/>
  <c r="AI115" i="7"/>
  <c r="AE115" i="7"/>
  <c r="AC115" i="7"/>
  <c r="Y115" i="7"/>
  <c r="W115" i="7"/>
  <c r="S115" i="7"/>
  <c r="Q115" i="7"/>
  <c r="M115" i="7"/>
  <c r="K115" i="7"/>
  <c r="G115" i="7"/>
  <c r="E115" i="7"/>
  <c r="AW114" i="7"/>
  <c r="AU114" i="7"/>
  <c r="AQ114" i="7"/>
  <c r="AO114" i="7"/>
  <c r="AK114" i="7"/>
  <c r="AI114" i="7"/>
  <c r="AE114" i="7"/>
  <c r="AC114" i="7"/>
  <c r="Y114" i="7"/>
  <c r="W114" i="7"/>
  <c r="S114" i="7"/>
  <c r="Q114" i="7"/>
  <c r="M114" i="7"/>
  <c r="K114" i="7"/>
  <c r="G114" i="7"/>
  <c r="E114" i="7"/>
  <c r="AW113" i="7"/>
  <c r="AU113" i="7"/>
  <c r="AQ113" i="7"/>
  <c r="AO113" i="7"/>
  <c r="AK113" i="7"/>
  <c r="AI113" i="7"/>
  <c r="AE113" i="7"/>
  <c r="AC113" i="7"/>
  <c r="Y113" i="7"/>
  <c r="W113" i="7"/>
  <c r="S113" i="7"/>
  <c r="Q113" i="7"/>
  <c r="M113" i="7"/>
  <c r="K113" i="7"/>
  <c r="G113" i="7"/>
  <c r="E113" i="7"/>
  <c r="AW112" i="7"/>
  <c r="AU112" i="7"/>
  <c r="AQ112" i="7"/>
  <c r="AO112" i="7"/>
  <c r="AK112" i="7"/>
  <c r="AI112" i="7"/>
  <c r="AE112" i="7"/>
  <c r="AC112" i="7"/>
  <c r="Y112" i="7"/>
  <c r="W112" i="7"/>
  <c r="S112" i="7"/>
  <c r="Q112" i="7"/>
  <c r="M112" i="7"/>
  <c r="K112" i="7"/>
  <c r="G112" i="7"/>
  <c r="E112" i="7"/>
  <c r="AW111" i="7"/>
  <c r="AU111" i="7"/>
  <c r="AQ111" i="7"/>
  <c r="AO111" i="7"/>
  <c r="AK111" i="7"/>
  <c r="AI111" i="7"/>
  <c r="AE111" i="7"/>
  <c r="AC111" i="7"/>
  <c r="Y111" i="7"/>
  <c r="W111" i="7"/>
  <c r="S111" i="7"/>
  <c r="Q111" i="7"/>
  <c r="M111" i="7"/>
  <c r="K111" i="7"/>
  <c r="G111" i="7"/>
  <c r="E111" i="7"/>
  <c r="AW110" i="7"/>
  <c r="AU110" i="7"/>
  <c r="AQ110" i="7"/>
  <c r="AO110" i="7"/>
  <c r="AK110" i="7"/>
  <c r="AI110" i="7"/>
  <c r="AE110" i="7"/>
  <c r="AC110" i="7"/>
  <c r="Y110" i="7"/>
  <c r="W110" i="7"/>
  <c r="S110" i="7"/>
  <c r="Q110" i="7"/>
  <c r="M110" i="7"/>
  <c r="K110" i="7"/>
  <c r="G110" i="7"/>
  <c r="E110" i="7"/>
  <c r="AW109" i="7"/>
  <c r="AU109" i="7"/>
  <c r="AQ109" i="7"/>
  <c r="AO109" i="7"/>
  <c r="AK109" i="7"/>
  <c r="AI109" i="7"/>
  <c r="AE109" i="7"/>
  <c r="AC109" i="7"/>
  <c r="Y109" i="7"/>
  <c r="W109" i="7"/>
  <c r="S109" i="7"/>
  <c r="Q109" i="7"/>
  <c r="M109" i="7"/>
  <c r="K109" i="7"/>
  <c r="G109" i="7"/>
  <c r="E109" i="7"/>
  <c r="AW108" i="7"/>
  <c r="AU108" i="7"/>
  <c r="AQ108" i="7"/>
  <c r="AO108" i="7"/>
  <c r="AK108" i="7"/>
  <c r="AI108" i="7"/>
  <c r="AE108" i="7"/>
  <c r="AC108" i="7"/>
  <c r="Y108" i="7"/>
  <c r="W108" i="7"/>
  <c r="S108" i="7"/>
  <c r="Q108" i="7"/>
  <c r="M108" i="7"/>
  <c r="K108" i="7"/>
  <c r="G108" i="7"/>
  <c r="E108" i="7"/>
  <c r="AW107" i="7"/>
  <c r="AU107" i="7"/>
  <c r="AQ107" i="7"/>
  <c r="AO107" i="7"/>
  <c r="AK107" i="7"/>
  <c r="AI107" i="7"/>
  <c r="AE107" i="7"/>
  <c r="AC107" i="7"/>
  <c r="Y107" i="7"/>
  <c r="W107" i="7"/>
  <c r="S107" i="7"/>
  <c r="Q107" i="7"/>
  <c r="M107" i="7"/>
  <c r="K107" i="7"/>
  <c r="G107" i="7"/>
  <c r="E107" i="7"/>
  <c r="AW106" i="7"/>
  <c r="AU106" i="7"/>
  <c r="AQ106" i="7"/>
  <c r="AO106" i="7"/>
  <c r="AK106" i="7"/>
  <c r="AI106" i="7"/>
  <c r="AE106" i="7"/>
  <c r="AC106" i="7"/>
  <c r="Y106" i="7"/>
  <c r="W106" i="7"/>
  <c r="S106" i="7"/>
  <c r="Q106" i="7"/>
  <c r="M106" i="7"/>
  <c r="K106" i="7"/>
  <c r="G106" i="7"/>
  <c r="E106" i="7"/>
  <c r="AW105" i="7"/>
  <c r="AU105" i="7"/>
  <c r="AQ105" i="7"/>
  <c r="AO105" i="7"/>
  <c r="AK105" i="7"/>
  <c r="AI105" i="7"/>
  <c r="AE105" i="7"/>
  <c r="AC105" i="7"/>
  <c r="Y105" i="7"/>
  <c r="W105" i="7"/>
  <c r="S105" i="7"/>
  <c r="Q105" i="7"/>
  <c r="M105" i="7"/>
  <c r="K105" i="7"/>
  <c r="G105" i="7"/>
  <c r="E105" i="7"/>
  <c r="AW104" i="7"/>
  <c r="AU104" i="7"/>
  <c r="AQ104" i="7"/>
  <c r="AO104" i="7"/>
  <c r="AK104" i="7"/>
  <c r="AI104" i="7"/>
  <c r="AE104" i="7"/>
  <c r="AC104" i="7"/>
  <c r="Y104" i="7"/>
  <c r="W104" i="7"/>
  <c r="S104" i="7"/>
  <c r="Q104" i="7"/>
  <c r="M104" i="7"/>
  <c r="K104" i="7"/>
  <c r="G104" i="7"/>
  <c r="E104" i="7"/>
  <c r="AW103" i="7"/>
  <c r="AU103" i="7"/>
  <c r="AQ103" i="7"/>
  <c r="AO103" i="7"/>
  <c r="AK103" i="7"/>
  <c r="AI103" i="7"/>
  <c r="AE103" i="7"/>
  <c r="AC103" i="7"/>
  <c r="Y103" i="7"/>
  <c r="W103" i="7"/>
  <c r="S103" i="7"/>
  <c r="Q103" i="7"/>
  <c r="M103" i="7"/>
  <c r="K103" i="7"/>
  <c r="G103" i="7"/>
  <c r="E103" i="7"/>
  <c r="AW102" i="7"/>
  <c r="AU102" i="7"/>
  <c r="AQ102" i="7"/>
  <c r="AO102" i="7"/>
  <c r="AK102" i="7"/>
  <c r="AI102" i="7"/>
  <c r="AE102" i="7"/>
  <c r="AC102" i="7"/>
  <c r="Y102" i="7"/>
  <c r="W102" i="7"/>
  <c r="S102" i="7"/>
  <c r="Q102" i="7"/>
  <c r="M102" i="7"/>
  <c r="K102" i="7"/>
  <c r="G102" i="7"/>
  <c r="E102" i="7"/>
  <c r="AW101" i="7"/>
  <c r="AU101" i="7"/>
  <c r="AQ101" i="7"/>
  <c r="AO101" i="7"/>
  <c r="AK101" i="7"/>
  <c r="AI101" i="7"/>
  <c r="AE101" i="7"/>
  <c r="AC101" i="7"/>
  <c r="Y101" i="7"/>
  <c r="W101" i="7"/>
  <c r="S101" i="7"/>
  <c r="Q101" i="7"/>
  <c r="M101" i="7"/>
  <c r="K101" i="7"/>
  <c r="G101" i="7"/>
  <c r="E101" i="7"/>
  <c r="AW100" i="7"/>
  <c r="AU100" i="7"/>
  <c r="AQ100" i="7"/>
  <c r="AO100" i="7"/>
  <c r="AK100" i="7"/>
  <c r="AI100" i="7"/>
  <c r="AE100" i="7"/>
  <c r="AC100" i="7"/>
  <c r="Y100" i="7"/>
  <c r="W100" i="7"/>
  <c r="S100" i="7"/>
  <c r="Q100" i="7"/>
  <c r="M100" i="7"/>
  <c r="K100" i="7"/>
  <c r="G100" i="7"/>
  <c r="E100" i="7"/>
  <c r="AW99" i="7"/>
  <c r="AU99" i="7"/>
  <c r="AQ99" i="7"/>
  <c r="AO99" i="7"/>
  <c r="AK99" i="7"/>
  <c r="AI99" i="7"/>
  <c r="AE99" i="7"/>
  <c r="AC99" i="7"/>
  <c r="Y99" i="7"/>
  <c r="W99" i="7"/>
  <c r="S99" i="7"/>
  <c r="Q99" i="7"/>
  <c r="M99" i="7"/>
  <c r="K99" i="7"/>
  <c r="G99" i="7"/>
  <c r="E99" i="7"/>
  <c r="E95" i="7" l="1"/>
  <c r="G95" i="7"/>
  <c r="K95" i="7"/>
  <c r="M95" i="7"/>
  <c r="Q95" i="7"/>
  <c r="S95" i="7"/>
  <c r="W95" i="7"/>
  <c r="Y95" i="7"/>
  <c r="AC95" i="7"/>
  <c r="AE95" i="7"/>
  <c r="AI95" i="7"/>
  <c r="AK95" i="7"/>
  <c r="AO95" i="7"/>
  <c r="AQ95" i="7"/>
  <c r="AU95" i="7"/>
  <c r="AW95" i="7"/>
  <c r="BE33" i="14"/>
  <c r="BD33" i="14"/>
  <c r="BC33" i="14"/>
  <c r="BB33" i="14"/>
  <c r="BA33" i="14"/>
  <c r="AZ33" i="14"/>
  <c r="AW33" i="14"/>
  <c r="AU33" i="14"/>
  <c r="AQ33" i="14"/>
  <c r="AO33" i="14"/>
  <c r="AC33" i="14"/>
  <c r="Y33" i="14"/>
  <c r="W33" i="14"/>
  <c r="E33" i="14"/>
  <c r="BE32" i="14"/>
  <c r="BD32" i="14"/>
  <c r="BC32" i="14"/>
  <c r="BB32" i="14"/>
  <c r="BA32" i="14"/>
  <c r="AZ32" i="14"/>
  <c r="AW32" i="14"/>
  <c r="AU32" i="14"/>
  <c r="AQ32" i="14"/>
  <c r="AO32" i="14"/>
  <c r="AK32" i="14"/>
  <c r="AI32" i="14"/>
  <c r="AE32" i="14"/>
  <c r="AC32" i="14"/>
  <c r="Y32" i="14"/>
  <c r="W32" i="14"/>
  <c r="S32" i="14"/>
  <c r="Q32" i="14"/>
  <c r="M32" i="14"/>
  <c r="K32" i="14"/>
  <c r="G32" i="14"/>
  <c r="E32" i="14"/>
  <c r="BE31" i="14"/>
  <c r="BD31" i="14"/>
  <c r="BC31" i="14"/>
  <c r="BB31" i="14"/>
  <c r="BA31" i="14"/>
  <c r="AZ31" i="14"/>
  <c r="AW31" i="14"/>
  <c r="AU31" i="14"/>
  <c r="AQ31" i="14"/>
  <c r="AO31" i="14"/>
  <c r="AK31" i="14"/>
  <c r="AI31" i="14"/>
  <c r="AE31" i="14"/>
  <c r="AC31" i="14"/>
  <c r="Y31" i="14"/>
  <c r="W31" i="14"/>
  <c r="S31" i="14"/>
  <c r="Q31" i="14"/>
  <c r="M31" i="14"/>
  <c r="K31" i="14"/>
  <c r="G31" i="14"/>
  <c r="E31" i="14"/>
  <c r="BE30" i="14"/>
  <c r="BD30" i="14"/>
  <c r="BC30" i="14"/>
  <c r="BB30" i="14"/>
  <c r="BA30" i="14"/>
  <c r="AZ30" i="14"/>
  <c r="AW30" i="14"/>
  <c r="AU30" i="14"/>
  <c r="AQ30" i="14"/>
  <c r="AO30" i="14"/>
  <c r="AK30" i="14"/>
  <c r="AI30" i="14"/>
  <c r="AE30" i="14"/>
  <c r="AC30" i="14"/>
  <c r="Y30" i="14"/>
  <c r="W30" i="14"/>
  <c r="S30" i="14"/>
  <c r="Q30" i="14"/>
  <c r="M30" i="14"/>
  <c r="K30" i="14"/>
  <c r="G30" i="14"/>
  <c r="E30" i="14"/>
  <c r="BE29" i="14"/>
  <c r="BD29" i="14"/>
  <c r="BC29" i="14"/>
  <c r="BB29" i="14"/>
  <c r="BA29" i="14"/>
  <c r="AZ29" i="14"/>
  <c r="AW29" i="14"/>
  <c r="AU29" i="14"/>
  <c r="AQ29" i="14"/>
  <c r="AO29" i="14"/>
  <c r="AK29" i="14"/>
  <c r="AI29" i="14"/>
  <c r="AE29" i="14"/>
  <c r="AC29" i="14"/>
  <c r="Y29" i="14"/>
  <c r="W29" i="14"/>
  <c r="S29" i="14"/>
  <c r="Q29" i="14"/>
  <c r="M29" i="14"/>
  <c r="K29" i="14"/>
  <c r="G29" i="14"/>
  <c r="E29" i="14"/>
  <c r="BE28" i="14"/>
  <c r="BD28" i="14"/>
  <c r="BC28" i="14"/>
  <c r="BB28" i="14"/>
  <c r="BA28" i="14"/>
  <c r="AZ28" i="14"/>
  <c r="AW28" i="14"/>
  <c r="AU28" i="14"/>
  <c r="AQ28" i="14"/>
  <c r="AO28" i="14"/>
  <c r="AK28" i="14"/>
  <c r="AI28" i="14"/>
  <c r="AE28" i="14"/>
  <c r="AC28" i="14"/>
  <c r="Y28" i="14"/>
  <c r="W28" i="14"/>
  <c r="S28" i="14"/>
  <c r="Q28" i="14"/>
  <c r="M28" i="14"/>
  <c r="K28" i="14"/>
  <c r="G28" i="14"/>
  <c r="E28" i="14"/>
  <c r="BE27" i="14"/>
  <c r="BD27" i="14"/>
  <c r="BC27" i="14"/>
  <c r="BB27" i="14"/>
  <c r="BA27" i="14"/>
  <c r="AZ27" i="14"/>
  <c r="AW27" i="14"/>
  <c r="AU27" i="14"/>
  <c r="AQ27" i="14"/>
  <c r="AO27" i="14"/>
  <c r="AK27" i="14"/>
  <c r="AI27" i="14"/>
  <c r="AE27" i="14"/>
  <c r="AC27" i="14"/>
  <c r="Y27" i="14"/>
  <c r="W27" i="14"/>
  <c r="S27" i="14"/>
  <c r="Q27" i="14"/>
  <c r="G27" i="14"/>
  <c r="E27" i="14"/>
  <c r="BE26" i="14"/>
  <c r="BD26" i="14"/>
  <c r="BC26" i="14"/>
  <c r="BB26" i="14"/>
  <c r="BA26" i="14"/>
  <c r="AZ26" i="14"/>
  <c r="AW26" i="14"/>
  <c r="AU26" i="14"/>
  <c r="AQ26" i="14"/>
  <c r="AO26" i="14"/>
  <c r="AK26" i="14"/>
  <c r="AI26" i="14"/>
  <c r="AE26" i="14"/>
  <c r="AC26" i="14"/>
  <c r="Y26" i="14"/>
  <c r="W26" i="14"/>
  <c r="S26" i="14"/>
  <c r="Q26" i="14"/>
  <c r="M26" i="14"/>
  <c r="K26" i="14"/>
  <c r="G26" i="14"/>
  <c r="E26" i="14"/>
  <c r="BE25" i="14"/>
  <c r="BD25" i="14"/>
  <c r="BC25" i="14"/>
  <c r="BB25" i="14"/>
  <c r="BA25" i="14"/>
  <c r="AZ25" i="14"/>
  <c r="AW25" i="14"/>
  <c r="AU25" i="14"/>
  <c r="AQ25" i="14"/>
  <c r="AO25" i="14"/>
  <c r="AK25" i="14"/>
  <c r="AI25" i="14"/>
  <c r="AE25" i="14"/>
  <c r="AC25" i="14"/>
  <c r="Y25" i="14"/>
  <c r="W25" i="14"/>
  <c r="S25" i="14"/>
  <c r="Q25" i="14"/>
  <c r="M25" i="14"/>
  <c r="K25" i="14"/>
  <c r="G25" i="14"/>
  <c r="E25" i="14"/>
  <c r="BE24" i="14"/>
  <c r="BD24" i="14"/>
  <c r="BC24" i="14"/>
  <c r="BB24" i="14"/>
  <c r="BA24" i="14"/>
  <c r="AZ24" i="14"/>
  <c r="AW24" i="14"/>
  <c r="AU24" i="14"/>
  <c r="AQ24" i="14"/>
  <c r="AO24" i="14"/>
  <c r="AK24" i="14"/>
  <c r="AI24" i="14"/>
  <c r="AE24" i="14"/>
  <c r="AC24" i="14"/>
  <c r="Y24" i="14"/>
  <c r="W24" i="14"/>
  <c r="S24" i="14"/>
  <c r="Q24" i="14"/>
  <c r="M24" i="14"/>
  <c r="K24" i="14"/>
  <c r="G24" i="14"/>
  <c r="E24" i="14"/>
  <c r="BE23" i="14"/>
  <c r="BD23" i="14"/>
  <c r="BC23" i="14"/>
  <c r="BB23" i="14"/>
  <c r="BA23" i="14"/>
  <c r="AZ23" i="14"/>
  <c r="AW23" i="14"/>
  <c r="AU23" i="14"/>
  <c r="AQ23" i="14"/>
  <c r="AO23" i="14"/>
  <c r="AK23" i="14"/>
  <c r="AI23" i="14"/>
  <c r="AE23" i="14"/>
  <c r="AC23" i="14"/>
  <c r="Y23" i="14"/>
  <c r="W23" i="14"/>
  <c r="S23" i="14"/>
  <c r="Q23" i="14"/>
  <c r="M23" i="14"/>
  <c r="K23" i="14"/>
  <c r="G23" i="14"/>
  <c r="E23" i="14"/>
  <c r="BE22" i="14"/>
  <c r="BD22" i="14"/>
  <c r="BC22" i="14"/>
  <c r="BB22" i="14"/>
  <c r="BA22" i="14"/>
  <c r="AZ22" i="14"/>
  <c r="AW22" i="14"/>
  <c r="AU22" i="14"/>
  <c r="AQ22" i="14"/>
  <c r="AO22" i="14"/>
  <c r="AK22" i="14"/>
  <c r="AI22" i="14"/>
  <c r="AE22" i="14"/>
  <c r="AC22" i="14"/>
  <c r="Y22" i="14"/>
  <c r="W22" i="14"/>
  <c r="S22" i="14"/>
  <c r="Q22" i="14"/>
  <c r="M22" i="14"/>
  <c r="K22" i="14"/>
  <c r="G22" i="14"/>
  <c r="E22" i="14"/>
  <c r="BE21" i="14"/>
  <c r="BD21" i="14"/>
  <c r="BC21" i="14"/>
  <c r="BB21" i="14"/>
  <c r="BA21" i="14"/>
  <c r="AZ21" i="14"/>
  <c r="AW21" i="14"/>
  <c r="AU21" i="14"/>
  <c r="AQ21" i="14"/>
  <c r="AO21" i="14"/>
  <c r="AK21" i="14"/>
  <c r="AI21" i="14"/>
  <c r="AE21" i="14"/>
  <c r="AC21" i="14"/>
  <c r="Y21" i="14"/>
  <c r="W21" i="14"/>
  <c r="S21" i="14"/>
  <c r="Q21" i="14"/>
  <c r="M21" i="14"/>
  <c r="K21" i="14"/>
  <c r="G21" i="14"/>
  <c r="E21" i="14"/>
  <c r="BE20" i="14"/>
  <c r="BD20" i="14"/>
  <c r="BC20" i="14"/>
  <c r="BB20" i="14"/>
  <c r="BA20" i="14"/>
  <c r="AZ20" i="14"/>
  <c r="AW20" i="14"/>
  <c r="AU20" i="14"/>
  <c r="AQ20" i="14"/>
  <c r="AO20" i="14"/>
  <c r="AK20" i="14"/>
  <c r="AI20" i="14"/>
  <c r="AE20" i="14"/>
  <c r="AC20" i="14"/>
  <c r="Y20" i="14"/>
  <c r="W20" i="14"/>
  <c r="S20" i="14"/>
  <c r="Q20" i="14"/>
  <c r="M20" i="14"/>
  <c r="K20" i="14"/>
  <c r="G20" i="14"/>
  <c r="E20" i="14"/>
  <c r="BE19" i="14"/>
  <c r="BD19" i="14"/>
  <c r="BC19" i="14"/>
  <c r="BB19" i="14"/>
  <c r="BA19" i="14"/>
  <c r="AZ19" i="14"/>
  <c r="AW19" i="14"/>
  <c r="AU19" i="14"/>
  <c r="AQ19" i="14"/>
  <c r="AO19" i="14"/>
  <c r="AK19" i="14"/>
  <c r="AI19" i="14"/>
  <c r="AE19" i="14"/>
  <c r="AC19" i="14"/>
  <c r="Y19" i="14"/>
  <c r="W19" i="14"/>
  <c r="S19" i="14"/>
  <c r="Q19" i="14"/>
  <c r="M19" i="14"/>
  <c r="K19" i="14"/>
  <c r="G19" i="14"/>
  <c r="E19" i="14"/>
  <c r="BE18" i="14"/>
  <c r="BD18" i="14"/>
  <c r="BC18" i="14"/>
  <c r="BB18" i="14"/>
  <c r="BA18" i="14"/>
  <c r="AZ18" i="14"/>
  <c r="AW18" i="14"/>
  <c r="AU18" i="14"/>
  <c r="AQ18" i="14"/>
  <c r="AO18" i="14"/>
  <c r="AK18" i="14"/>
  <c r="AI18" i="14"/>
  <c r="AE18" i="14"/>
  <c r="AC18" i="14"/>
  <c r="Y18" i="14"/>
  <c r="W18" i="14"/>
  <c r="S18" i="14"/>
  <c r="Q18" i="14"/>
  <c r="M18" i="14"/>
  <c r="K18" i="14"/>
  <c r="G18" i="14"/>
  <c r="E18" i="14"/>
  <c r="BE17" i="14"/>
  <c r="BD17" i="14"/>
  <c r="BC17" i="14"/>
  <c r="BB17" i="14"/>
  <c r="BA17" i="14"/>
  <c r="AZ17" i="14"/>
  <c r="AW17" i="14"/>
  <c r="AU17" i="14"/>
  <c r="AQ17" i="14"/>
  <c r="AO17" i="14"/>
  <c r="AK17" i="14"/>
  <c r="AI17" i="14"/>
  <c r="AE17" i="14"/>
  <c r="AC17" i="14"/>
  <c r="Y17" i="14"/>
  <c r="W17" i="14"/>
  <c r="S17" i="14"/>
  <c r="Q17" i="14"/>
  <c r="M17" i="14"/>
  <c r="K17" i="14"/>
  <c r="G17" i="14"/>
  <c r="E17" i="14"/>
  <c r="BE16" i="14"/>
  <c r="BD16" i="14"/>
  <c r="BC16" i="14"/>
  <c r="BB16" i="14"/>
  <c r="BA16" i="14"/>
  <c r="AZ16" i="14"/>
  <c r="AW16" i="14"/>
  <c r="AU16" i="14"/>
  <c r="AQ16" i="14"/>
  <c r="AO16" i="14"/>
  <c r="AK16" i="14"/>
  <c r="AI16" i="14"/>
  <c r="AE16" i="14"/>
  <c r="AC16" i="14"/>
  <c r="Y16" i="14"/>
  <c r="W16" i="14"/>
  <c r="S16" i="14"/>
  <c r="Q16" i="14"/>
  <c r="M16" i="14"/>
  <c r="K16" i="14"/>
  <c r="G16" i="14"/>
  <c r="E16" i="14"/>
  <c r="BE15" i="14"/>
  <c r="BD15" i="14"/>
  <c r="BC15" i="14"/>
  <c r="BB15" i="14"/>
  <c r="BA15" i="14"/>
  <c r="AZ15" i="14"/>
  <c r="AW15" i="14"/>
  <c r="AU15" i="14"/>
  <c r="AQ15" i="14"/>
  <c r="AO15" i="14"/>
  <c r="AK15" i="14"/>
  <c r="AI15" i="14"/>
  <c r="AE15" i="14"/>
  <c r="AC15" i="14"/>
  <c r="Y15" i="14"/>
  <c r="W15" i="14"/>
  <c r="S15" i="14"/>
  <c r="Q15" i="14"/>
  <c r="M15" i="14"/>
  <c r="K15" i="14"/>
  <c r="G15" i="14"/>
  <c r="E15" i="14"/>
  <c r="BE14" i="14"/>
  <c r="BD14" i="14"/>
  <c r="BC14" i="14"/>
  <c r="BB14" i="14"/>
  <c r="BA14" i="14"/>
  <c r="AZ14" i="14"/>
  <c r="AW14" i="14"/>
  <c r="AU14" i="14"/>
  <c r="AQ14" i="14"/>
  <c r="AO14" i="14"/>
  <c r="AK14" i="14"/>
  <c r="AI14" i="14"/>
  <c r="AE14" i="14"/>
  <c r="AC14" i="14"/>
  <c r="Y14" i="14"/>
  <c r="W14" i="14"/>
  <c r="S14" i="14"/>
  <c r="Q14" i="14"/>
  <c r="M14" i="14"/>
  <c r="K14" i="14"/>
  <c r="G14" i="14"/>
  <c r="E14" i="14"/>
  <c r="BE13" i="14"/>
  <c r="BD13" i="14"/>
  <c r="BC13" i="14"/>
  <c r="BB13" i="14"/>
  <c r="BA13" i="14"/>
  <c r="AZ13" i="14"/>
  <c r="AW13" i="14"/>
  <c r="AU13" i="14"/>
  <c r="AQ13" i="14"/>
  <c r="AO13" i="14"/>
  <c r="AK13" i="14"/>
  <c r="AI13" i="14"/>
  <c r="AE13" i="14"/>
  <c r="AC13" i="14"/>
  <c r="Y13" i="14"/>
  <c r="W13" i="14"/>
  <c r="S13" i="14"/>
  <c r="Q13" i="14"/>
  <c r="BE12" i="14"/>
  <c r="BD12" i="14"/>
  <c r="BC12" i="14"/>
  <c r="BB12" i="14"/>
  <c r="BA12" i="14"/>
  <c r="AZ12" i="14"/>
  <c r="AW12" i="14"/>
  <c r="AU12" i="14"/>
  <c r="AQ12" i="14"/>
  <c r="AO12" i="14"/>
  <c r="AK12" i="14"/>
  <c r="AI12" i="14"/>
  <c r="AE12" i="14"/>
  <c r="AC12" i="14"/>
  <c r="Y12" i="14"/>
  <c r="W12" i="14"/>
  <c r="S12" i="14"/>
  <c r="Q12" i="14"/>
  <c r="M12" i="14"/>
  <c r="K12" i="14"/>
  <c r="BE33" i="13"/>
  <c r="BD33" i="13"/>
  <c r="BC33" i="13"/>
  <c r="BB33" i="13"/>
  <c r="BA33" i="13"/>
  <c r="AZ33" i="13"/>
  <c r="AW33" i="13"/>
  <c r="AU33" i="13"/>
  <c r="AQ33" i="13"/>
  <c r="AO33" i="13"/>
  <c r="AC33" i="13"/>
  <c r="Y33" i="13"/>
  <c r="W33" i="13"/>
  <c r="E33" i="13"/>
  <c r="BE32" i="13"/>
  <c r="BD32" i="13"/>
  <c r="BC32" i="13"/>
  <c r="BB32" i="13"/>
  <c r="BA32" i="13"/>
  <c r="AZ32" i="13"/>
  <c r="AW32" i="13"/>
  <c r="AU32" i="13"/>
  <c r="AQ32" i="13"/>
  <c r="AO32" i="13"/>
  <c r="AK32" i="13"/>
  <c r="AI32" i="13"/>
  <c r="AE32" i="13"/>
  <c r="AC32" i="13"/>
  <c r="Y32" i="13"/>
  <c r="W32" i="13"/>
  <c r="S32" i="13"/>
  <c r="Q32" i="13"/>
  <c r="M32" i="13"/>
  <c r="K32" i="13"/>
  <c r="G32" i="13"/>
  <c r="E32" i="13"/>
  <c r="BE31" i="13"/>
  <c r="BD31" i="13"/>
  <c r="BC31" i="13"/>
  <c r="BB31" i="13"/>
  <c r="BA31" i="13"/>
  <c r="AZ31" i="13"/>
  <c r="AW31" i="13"/>
  <c r="AU31" i="13"/>
  <c r="AQ31" i="13"/>
  <c r="AO31" i="13"/>
  <c r="AK31" i="13"/>
  <c r="AI31" i="13"/>
  <c r="AE31" i="13"/>
  <c r="AC31" i="13"/>
  <c r="Y31" i="13"/>
  <c r="W31" i="13"/>
  <c r="S31" i="13"/>
  <c r="Q31" i="13"/>
  <c r="M31" i="13"/>
  <c r="K31" i="13"/>
  <c r="G31" i="13"/>
  <c r="E31" i="13"/>
  <c r="BE30" i="13"/>
  <c r="BD30" i="13"/>
  <c r="BC30" i="13"/>
  <c r="BB30" i="13"/>
  <c r="BA30" i="13"/>
  <c r="AZ30" i="13"/>
  <c r="AW30" i="13"/>
  <c r="AU30" i="13"/>
  <c r="AQ30" i="13"/>
  <c r="AO30" i="13"/>
  <c r="AK30" i="13"/>
  <c r="AI30" i="13"/>
  <c r="AE30" i="13"/>
  <c r="AC30" i="13"/>
  <c r="Y30" i="13"/>
  <c r="W30" i="13"/>
  <c r="S30" i="13"/>
  <c r="Q30" i="13"/>
  <c r="M30" i="13"/>
  <c r="K30" i="13"/>
  <c r="G30" i="13"/>
  <c r="E30" i="13"/>
  <c r="BE29" i="13"/>
  <c r="BD29" i="13"/>
  <c r="BC29" i="13"/>
  <c r="BB29" i="13"/>
  <c r="BA29" i="13"/>
  <c r="AZ29" i="13"/>
  <c r="AW29" i="13"/>
  <c r="AU29" i="13"/>
  <c r="AQ29" i="13"/>
  <c r="AO29" i="13"/>
  <c r="AK29" i="13"/>
  <c r="AI29" i="13"/>
  <c r="AE29" i="13"/>
  <c r="AC29" i="13"/>
  <c r="Y29" i="13"/>
  <c r="W29" i="13"/>
  <c r="S29" i="13"/>
  <c r="Q29" i="13"/>
  <c r="M29" i="13"/>
  <c r="K29" i="13"/>
  <c r="G29" i="13"/>
  <c r="E29" i="13"/>
  <c r="BE28" i="13"/>
  <c r="BD28" i="13"/>
  <c r="BC28" i="13"/>
  <c r="BB28" i="13"/>
  <c r="BA28" i="13"/>
  <c r="AZ28" i="13"/>
  <c r="AW28" i="13"/>
  <c r="AU28" i="13"/>
  <c r="AQ28" i="13"/>
  <c r="AO28" i="13"/>
  <c r="AK28" i="13"/>
  <c r="AI28" i="13"/>
  <c r="AE28" i="13"/>
  <c r="AC28" i="13"/>
  <c r="Y28" i="13"/>
  <c r="W28" i="13"/>
  <c r="S28" i="13"/>
  <c r="Q28" i="13"/>
  <c r="M28" i="13"/>
  <c r="K28" i="13"/>
  <c r="G28" i="13"/>
  <c r="E28" i="13"/>
  <c r="BE27" i="13"/>
  <c r="BD27" i="13"/>
  <c r="BC27" i="13"/>
  <c r="BB27" i="13"/>
  <c r="BA27" i="13"/>
  <c r="AZ27" i="13"/>
  <c r="AW27" i="13"/>
  <c r="AU27" i="13"/>
  <c r="AQ27" i="13"/>
  <c r="AO27" i="13"/>
  <c r="AK27" i="13"/>
  <c r="AI27" i="13"/>
  <c r="AE27" i="13"/>
  <c r="AC27" i="13"/>
  <c r="Y27" i="13"/>
  <c r="W27" i="13"/>
  <c r="S27" i="13"/>
  <c r="Q27" i="13"/>
  <c r="G27" i="13"/>
  <c r="E27" i="13"/>
  <c r="BE26" i="13"/>
  <c r="BD26" i="13"/>
  <c r="BC26" i="13"/>
  <c r="BB26" i="13"/>
  <c r="BA26" i="13"/>
  <c r="AZ26" i="13"/>
  <c r="AW26" i="13"/>
  <c r="AU26" i="13"/>
  <c r="AQ26" i="13"/>
  <c r="AO26" i="13"/>
  <c r="AK26" i="13"/>
  <c r="AI26" i="13"/>
  <c r="AE26" i="13"/>
  <c r="AC26" i="13"/>
  <c r="Y26" i="13"/>
  <c r="W26" i="13"/>
  <c r="S26" i="13"/>
  <c r="Q26" i="13"/>
  <c r="M26" i="13"/>
  <c r="K26" i="13"/>
  <c r="G26" i="13"/>
  <c r="E26" i="13"/>
  <c r="BE25" i="13"/>
  <c r="BD25" i="13"/>
  <c r="BC25" i="13"/>
  <c r="BB25" i="13"/>
  <c r="BA25" i="13"/>
  <c r="AZ25" i="13"/>
  <c r="AW25" i="13"/>
  <c r="AU25" i="13"/>
  <c r="AQ25" i="13"/>
  <c r="AO25" i="13"/>
  <c r="AK25" i="13"/>
  <c r="AI25" i="13"/>
  <c r="AE25" i="13"/>
  <c r="AC25" i="13"/>
  <c r="Y25" i="13"/>
  <c r="W25" i="13"/>
  <c r="S25" i="13"/>
  <c r="Q25" i="13"/>
  <c r="M25" i="13"/>
  <c r="K25" i="13"/>
  <c r="G25" i="13"/>
  <c r="E25" i="13"/>
  <c r="BE24" i="13"/>
  <c r="BD24" i="13"/>
  <c r="BC24" i="13"/>
  <c r="BB24" i="13"/>
  <c r="BA24" i="13"/>
  <c r="AZ24" i="13"/>
  <c r="AW24" i="13"/>
  <c r="AU24" i="13"/>
  <c r="AQ24" i="13"/>
  <c r="AO24" i="13"/>
  <c r="AK24" i="13"/>
  <c r="AI24" i="13"/>
  <c r="AE24" i="13"/>
  <c r="AC24" i="13"/>
  <c r="Y24" i="13"/>
  <c r="W24" i="13"/>
  <c r="S24" i="13"/>
  <c r="Q24" i="13"/>
  <c r="M24" i="13"/>
  <c r="K24" i="13"/>
  <c r="G24" i="13"/>
  <c r="E24" i="13"/>
  <c r="BE23" i="13"/>
  <c r="BD23" i="13"/>
  <c r="BC23" i="13"/>
  <c r="BB23" i="13"/>
  <c r="BA23" i="13"/>
  <c r="AZ23" i="13"/>
  <c r="AW23" i="13"/>
  <c r="AU23" i="13"/>
  <c r="AQ23" i="13"/>
  <c r="AO23" i="13"/>
  <c r="AK23" i="13"/>
  <c r="AI23" i="13"/>
  <c r="AE23" i="13"/>
  <c r="AC23" i="13"/>
  <c r="Y23" i="13"/>
  <c r="W23" i="13"/>
  <c r="S23" i="13"/>
  <c r="Q23" i="13"/>
  <c r="M23" i="13"/>
  <c r="K23" i="13"/>
  <c r="G23" i="13"/>
  <c r="E23" i="13"/>
  <c r="BE22" i="13"/>
  <c r="BD22" i="13"/>
  <c r="BC22" i="13"/>
  <c r="BB22" i="13"/>
  <c r="BA22" i="13"/>
  <c r="AZ22" i="13"/>
  <c r="AW22" i="13"/>
  <c r="AU22" i="13"/>
  <c r="AQ22" i="13"/>
  <c r="AO22" i="13"/>
  <c r="AK22" i="13"/>
  <c r="AI22" i="13"/>
  <c r="AE22" i="13"/>
  <c r="AC22" i="13"/>
  <c r="Y22" i="13"/>
  <c r="W22" i="13"/>
  <c r="S22" i="13"/>
  <c r="Q22" i="13"/>
  <c r="M22" i="13"/>
  <c r="K22" i="13"/>
  <c r="G22" i="13"/>
  <c r="E22" i="13"/>
  <c r="BE21" i="13"/>
  <c r="BD21" i="13"/>
  <c r="BC21" i="13"/>
  <c r="BB21" i="13"/>
  <c r="BA21" i="13"/>
  <c r="AZ21" i="13"/>
  <c r="AW21" i="13"/>
  <c r="AU21" i="13"/>
  <c r="AQ21" i="13"/>
  <c r="AO21" i="13"/>
  <c r="AK21" i="13"/>
  <c r="AI21" i="13"/>
  <c r="AE21" i="13"/>
  <c r="AC21" i="13"/>
  <c r="Y21" i="13"/>
  <c r="W21" i="13"/>
  <c r="S21" i="13"/>
  <c r="Q21" i="13"/>
  <c r="M21" i="13"/>
  <c r="K21" i="13"/>
  <c r="G21" i="13"/>
  <c r="E21" i="13"/>
  <c r="BE20" i="13"/>
  <c r="BD20" i="13"/>
  <c r="BC20" i="13"/>
  <c r="BB20" i="13"/>
  <c r="BA20" i="13"/>
  <c r="AZ20" i="13"/>
  <c r="AW20" i="13"/>
  <c r="AU20" i="13"/>
  <c r="AQ20" i="13"/>
  <c r="AO20" i="13"/>
  <c r="AK20" i="13"/>
  <c r="AI20" i="13"/>
  <c r="AE20" i="13"/>
  <c r="AC20" i="13"/>
  <c r="Y20" i="13"/>
  <c r="W20" i="13"/>
  <c r="S20" i="13"/>
  <c r="Q20" i="13"/>
  <c r="M20" i="13"/>
  <c r="K20" i="13"/>
  <c r="G20" i="13"/>
  <c r="E20" i="13"/>
  <c r="BE19" i="13"/>
  <c r="BD19" i="13"/>
  <c r="BC19" i="13"/>
  <c r="BB19" i="13"/>
  <c r="BA19" i="13"/>
  <c r="AZ19" i="13"/>
  <c r="AW19" i="13"/>
  <c r="AU19" i="13"/>
  <c r="AQ19" i="13"/>
  <c r="AO19" i="13"/>
  <c r="AK19" i="13"/>
  <c r="AI19" i="13"/>
  <c r="AE19" i="13"/>
  <c r="AC19" i="13"/>
  <c r="Y19" i="13"/>
  <c r="W19" i="13"/>
  <c r="S19" i="13"/>
  <c r="Q19" i="13"/>
  <c r="M19" i="13"/>
  <c r="K19" i="13"/>
  <c r="G19" i="13"/>
  <c r="E19" i="13"/>
  <c r="BE18" i="13"/>
  <c r="BD18" i="13"/>
  <c r="BC18" i="13"/>
  <c r="BB18" i="13"/>
  <c r="BA18" i="13"/>
  <c r="AZ18" i="13"/>
  <c r="AW18" i="13"/>
  <c r="AU18" i="13"/>
  <c r="AQ18" i="13"/>
  <c r="AO18" i="13"/>
  <c r="AK18" i="13"/>
  <c r="AI18" i="13"/>
  <c r="AE18" i="13"/>
  <c r="AC18" i="13"/>
  <c r="Y18" i="13"/>
  <c r="W18" i="13"/>
  <c r="S18" i="13"/>
  <c r="Q18" i="13"/>
  <c r="M18" i="13"/>
  <c r="K18" i="13"/>
  <c r="G18" i="13"/>
  <c r="E18" i="13"/>
  <c r="BE17" i="13"/>
  <c r="BD17" i="13"/>
  <c r="BC17" i="13"/>
  <c r="BB17" i="13"/>
  <c r="BA17" i="13"/>
  <c r="AZ17" i="13"/>
  <c r="AW17" i="13"/>
  <c r="AU17" i="13"/>
  <c r="AQ17" i="13"/>
  <c r="AO17" i="13"/>
  <c r="AK17" i="13"/>
  <c r="AI17" i="13"/>
  <c r="AE17" i="13"/>
  <c r="AC17" i="13"/>
  <c r="Y17" i="13"/>
  <c r="W17" i="13"/>
  <c r="S17" i="13"/>
  <c r="Q17" i="13"/>
  <c r="M17" i="13"/>
  <c r="K17" i="13"/>
  <c r="G17" i="13"/>
  <c r="E17" i="13"/>
  <c r="BE16" i="13"/>
  <c r="BD16" i="13"/>
  <c r="BC16" i="13"/>
  <c r="BB16" i="13"/>
  <c r="BA16" i="13"/>
  <c r="AZ16" i="13"/>
  <c r="AW16" i="13"/>
  <c r="AU16" i="13"/>
  <c r="AQ16" i="13"/>
  <c r="AO16" i="13"/>
  <c r="AK16" i="13"/>
  <c r="AI16" i="13"/>
  <c r="AE16" i="13"/>
  <c r="AC16" i="13"/>
  <c r="Y16" i="13"/>
  <c r="W16" i="13"/>
  <c r="S16" i="13"/>
  <c r="Q16" i="13"/>
  <c r="M16" i="13"/>
  <c r="K16" i="13"/>
  <c r="G16" i="13"/>
  <c r="E16" i="13"/>
  <c r="BE15" i="13"/>
  <c r="BD15" i="13"/>
  <c r="BC15" i="13"/>
  <c r="BB15" i="13"/>
  <c r="BA15" i="13"/>
  <c r="AZ15" i="13"/>
  <c r="AW15" i="13"/>
  <c r="AU15" i="13"/>
  <c r="AQ15" i="13"/>
  <c r="AO15" i="13"/>
  <c r="AK15" i="13"/>
  <c r="AI15" i="13"/>
  <c r="AE15" i="13"/>
  <c r="AC15" i="13"/>
  <c r="Y15" i="13"/>
  <c r="W15" i="13"/>
  <c r="S15" i="13"/>
  <c r="Q15" i="13"/>
  <c r="M15" i="13"/>
  <c r="K15" i="13"/>
  <c r="G15" i="13"/>
  <c r="E15" i="13"/>
  <c r="BE14" i="13"/>
  <c r="BD14" i="13"/>
  <c r="BC14" i="13"/>
  <c r="BB14" i="13"/>
  <c r="BA14" i="13"/>
  <c r="AZ14" i="13"/>
  <c r="AW14" i="13"/>
  <c r="AU14" i="13"/>
  <c r="AQ14" i="13"/>
  <c r="AO14" i="13"/>
  <c r="AK14" i="13"/>
  <c r="AI14" i="13"/>
  <c r="AE14" i="13"/>
  <c r="AC14" i="13"/>
  <c r="Y14" i="13"/>
  <c r="W14" i="13"/>
  <c r="S14" i="13"/>
  <c r="Q14" i="13"/>
  <c r="M14" i="13"/>
  <c r="K14" i="13"/>
  <c r="G14" i="13"/>
  <c r="E14" i="13"/>
  <c r="BE13" i="13"/>
  <c r="BD13" i="13"/>
  <c r="BC13" i="13"/>
  <c r="BB13" i="13"/>
  <c r="BA13" i="13"/>
  <c r="AZ13" i="13"/>
  <c r="AW13" i="13"/>
  <c r="AU13" i="13"/>
  <c r="AQ13" i="13"/>
  <c r="AO13" i="13"/>
  <c r="AK13" i="13"/>
  <c r="AI13" i="13"/>
  <c r="AE13" i="13"/>
  <c r="AC13" i="13"/>
  <c r="Y13" i="13"/>
  <c r="W13" i="13"/>
  <c r="S13" i="13"/>
  <c r="Q13" i="13"/>
  <c r="BE33" i="12"/>
  <c r="BD33" i="12"/>
  <c r="BC33" i="12"/>
  <c r="BB33" i="12"/>
  <c r="BA33" i="12"/>
  <c r="AZ33" i="12"/>
  <c r="AW33" i="12"/>
  <c r="AU33" i="12"/>
  <c r="AQ33" i="12"/>
  <c r="AO33" i="12"/>
  <c r="AC33" i="12"/>
  <c r="Y33" i="12"/>
  <c r="W33" i="12"/>
  <c r="E33" i="12"/>
  <c r="BE32" i="12"/>
  <c r="BD32" i="12"/>
  <c r="BC32" i="12"/>
  <c r="BB32" i="12"/>
  <c r="BA32" i="12"/>
  <c r="AZ32" i="12"/>
  <c r="AW32" i="12"/>
  <c r="AU32" i="12"/>
  <c r="AQ32" i="12"/>
  <c r="AO32" i="12"/>
  <c r="AK32" i="12"/>
  <c r="AI32" i="12"/>
  <c r="AE32" i="12"/>
  <c r="AC32" i="12"/>
  <c r="Y32" i="12"/>
  <c r="W32" i="12"/>
  <c r="S32" i="12"/>
  <c r="Q32" i="12"/>
  <c r="M32" i="12"/>
  <c r="K32" i="12"/>
  <c r="G32" i="12"/>
  <c r="E32" i="12"/>
  <c r="BE31" i="12"/>
  <c r="BD31" i="12"/>
  <c r="BC31" i="12"/>
  <c r="BB31" i="12"/>
  <c r="BA31" i="12"/>
  <c r="AZ31" i="12"/>
  <c r="AW31" i="12"/>
  <c r="AU31" i="12"/>
  <c r="AQ31" i="12"/>
  <c r="AO31" i="12"/>
  <c r="AK31" i="12"/>
  <c r="AI31" i="12"/>
  <c r="AE31" i="12"/>
  <c r="AC31" i="12"/>
  <c r="Y31" i="12"/>
  <c r="W31" i="12"/>
  <c r="S31" i="12"/>
  <c r="Q31" i="12"/>
  <c r="M31" i="12"/>
  <c r="K31" i="12"/>
  <c r="G31" i="12"/>
  <c r="E31" i="12"/>
  <c r="BE30" i="12"/>
  <c r="BD30" i="12"/>
  <c r="BC30" i="12"/>
  <c r="BB30" i="12"/>
  <c r="BA30" i="12"/>
  <c r="AZ30" i="12"/>
  <c r="AW30" i="12"/>
  <c r="AU30" i="12"/>
  <c r="AQ30" i="12"/>
  <c r="AO30" i="12"/>
  <c r="AK30" i="12"/>
  <c r="AI30" i="12"/>
  <c r="AE30" i="12"/>
  <c r="AC30" i="12"/>
  <c r="Y30" i="12"/>
  <c r="W30" i="12"/>
  <c r="S30" i="12"/>
  <c r="Q30" i="12"/>
  <c r="M30" i="12"/>
  <c r="K30" i="12"/>
  <c r="G30" i="12"/>
  <c r="E30" i="12"/>
  <c r="BE29" i="12"/>
  <c r="BD29" i="12"/>
  <c r="BC29" i="12"/>
  <c r="BB29" i="12"/>
  <c r="BA29" i="12"/>
  <c r="AZ29" i="12"/>
  <c r="AW29" i="12"/>
  <c r="AU29" i="12"/>
  <c r="AQ29" i="12"/>
  <c r="AO29" i="12"/>
  <c r="AK29" i="12"/>
  <c r="AI29" i="12"/>
  <c r="AE29" i="12"/>
  <c r="AC29" i="12"/>
  <c r="Y29" i="12"/>
  <c r="W29" i="12"/>
  <c r="S29" i="12"/>
  <c r="Q29" i="12"/>
  <c r="M29" i="12"/>
  <c r="K29" i="12"/>
  <c r="G29" i="12"/>
  <c r="E29" i="12"/>
  <c r="BE28" i="12"/>
  <c r="BD28" i="12"/>
  <c r="BC28" i="12"/>
  <c r="BB28" i="12"/>
  <c r="BA28" i="12"/>
  <c r="AZ28" i="12"/>
  <c r="AW28" i="12"/>
  <c r="AU28" i="12"/>
  <c r="AQ28" i="12"/>
  <c r="AO28" i="12"/>
  <c r="AK28" i="12"/>
  <c r="AI28" i="12"/>
  <c r="AE28" i="12"/>
  <c r="AC28" i="12"/>
  <c r="Y28" i="12"/>
  <c r="W28" i="12"/>
  <c r="S28" i="12"/>
  <c r="Q28" i="12"/>
  <c r="M28" i="12"/>
  <c r="K28" i="12"/>
  <c r="G28" i="12"/>
  <c r="E28" i="12"/>
  <c r="BE27" i="12"/>
  <c r="BD27" i="12"/>
  <c r="BC27" i="12"/>
  <c r="BB27" i="12"/>
  <c r="BA27" i="12"/>
  <c r="AZ27" i="12"/>
  <c r="AW27" i="12"/>
  <c r="AU27" i="12"/>
  <c r="AQ27" i="12"/>
  <c r="AO27" i="12"/>
  <c r="AK27" i="12"/>
  <c r="AI27" i="12"/>
  <c r="AE27" i="12"/>
  <c r="AC27" i="12"/>
  <c r="Y27" i="12"/>
  <c r="W27" i="12"/>
  <c r="S27" i="12"/>
  <c r="Q27" i="12"/>
  <c r="G27" i="12"/>
  <c r="E27" i="12"/>
  <c r="BE26" i="12"/>
  <c r="BD26" i="12"/>
  <c r="BC26" i="12"/>
  <c r="BB26" i="12"/>
  <c r="BA26" i="12"/>
  <c r="AZ26" i="12"/>
  <c r="AW26" i="12"/>
  <c r="AU26" i="12"/>
  <c r="AQ26" i="12"/>
  <c r="AO26" i="12"/>
  <c r="AK26" i="12"/>
  <c r="AI26" i="12"/>
  <c r="AE26" i="12"/>
  <c r="AC26" i="12"/>
  <c r="Y26" i="12"/>
  <c r="W26" i="12"/>
  <c r="S26" i="12"/>
  <c r="Q26" i="12"/>
  <c r="M26" i="12"/>
  <c r="K26" i="12"/>
  <c r="G26" i="12"/>
  <c r="E26" i="12"/>
  <c r="BE25" i="12"/>
  <c r="BD25" i="12"/>
  <c r="BC25" i="12"/>
  <c r="BB25" i="12"/>
  <c r="BA25" i="12"/>
  <c r="AZ25" i="12"/>
  <c r="AW25" i="12"/>
  <c r="AU25" i="12"/>
  <c r="AQ25" i="12"/>
  <c r="AO25" i="12"/>
  <c r="AK25" i="12"/>
  <c r="AI25" i="12"/>
  <c r="AE25" i="12"/>
  <c r="AC25" i="12"/>
  <c r="Y25" i="12"/>
  <c r="W25" i="12"/>
  <c r="S25" i="12"/>
  <c r="Q25" i="12"/>
  <c r="M25" i="12"/>
  <c r="K25" i="12"/>
  <c r="G25" i="12"/>
  <c r="E25" i="12"/>
  <c r="BE24" i="12"/>
  <c r="BD24" i="12"/>
  <c r="BC24" i="12"/>
  <c r="BB24" i="12"/>
  <c r="BA24" i="12"/>
  <c r="AZ24" i="12"/>
  <c r="AW24" i="12"/>
  <c r="AU24" i="12"/>
  <c r="AQ24" i="12"/>
  <c r="AO24" i="12"/>
  <c r="AK24" i="12"/>
  <c r="AI24" i="12"/>
  <c r="AE24" i="12"/>
  <c r="AC24" i="12"/>
  <c r="Y24" i="12"/>
  <c r="W24" i="12"/>
  <c r="S24" i="12"/>
  <c r="Q24" i="12"/>
  <c r="M24" i="12"/>
  <c r="K24" i="12"/>
  <c r="G24" i="12"/>
  <c r="E24" i="12"/>
  <c r="BE23" i="12"/>
  <c r="BD23" i="12"/>
  <c r="BC23" i="12"/>
  <c r="BB23" i="12"/>
  <c r="BA23" i="12"/>
  <c r="AZ23" i="12"/>
  <c r="AW23" i="12"/>
  <c r="AU23" i="12"/>
  <c r="AQ23" i="12"/>
  <c r="AO23" i="12"/>
  <c r="AK23" i="12"/>
  <c r="AI23" i="12"/>
  <c r="AE23" i="12"/>
  <c r="AC23" i="12"/>
  <c r="Y23" i="12"/>
  <c r="W23" i="12"/>
  <c r="S23" i="12"/>
  <c r="Q23" i="12"/>
  <c r="M23" i="12"/>
  <c r="K23" i="12"/>
  <c r="G23" i="12"/>
  <c r="E23" i="12"/>
  <c r="BE22" i="12"/>
  <c r="BD22" i="12"/>
  <c r="BC22" i="12"/>
  <c r="BB22" i="12"/>
  <c r="BA22" i="12"/>
  <c r="AZ22" i="12"/>
  <c r="AW22" i="12"/>
  <c r="AU22" i="12"/>
  <c r="AQ22" i="12"/>
  <c r="AO22" i="12"/>
  <c r="AK22" i="12"/>
  <c r="AI22" i="12"/>
  <c r="AE22" i="12"/>
  <c r="AC22" i="12"/>
  <c r="Y22" i="12"/>
  <c r="W22" i="12"/>
  <c r="S22" i="12"/>
  <c r="Q22" i="12"/>
  <c r="M22" i="12"/>
  <c r="K22" i="12"/>
  <c r="G22" i="12"/>
  <c r="E22" i="12"/>
  <c r="BE21" i="12"/>
  <c r="BD21" i="12"/>
  <c r="BC21" i="12"/>
  <c r="BB21" i="12"/>
  <c r="BA21" i="12"/>
  <c r="AZ21" i="12"/>
  <c r="AW21" i="12"/>
  <c r="AU21" i="12"/>
  <c r="AQ21" i="12"/>
  <c r="AO21" i="12"/>
  <c r="AK21" i="12"/>
  <c r="AI21" i="12"/>
  <c r="AE21" i="12"/>
  <c r="AC21" i="12"/>
  <c r="Y21" i="12"/>
  <c r="W21" i="12"/>
  <c r="S21" i="12"/>
  <c r="Q21" i="12"/>
  <c r="M21" i="12"/>
  <c r="K21" i="12"/>
  <c r="G21" i="12"/>
  <c r="E21" i="12"/>
  <c r="BE20" i="12"/>
  <c r="BD20" i="12"/>
  <c r="BC20" i="12"/>
  <c r="BB20" i="12"/>
  <c r="BA20" i="12"/>
  <c r="AZ20" i="12"/>
  <c r="AW20" i="12"/>
  <c r="AU20" i="12"/>
  <c r="AQ20" i="12"/>
  <c r="AO20" i="12"/>
  <c r="AK20" i="12"/>
  <c r="AI20" i="12"/>
  <c r="AE20" i="12"/>
  <c r="AC20" i="12"/>
  <c r="Y20" i="12"/>
  <c r="W20" i="12"/>
  <c r="S20" i="12"/>
  <c r="Q20" i="12"/>
  <c r="M20" i="12"/>
  <c r="K20" i="12"/>
  <c r="G20" i="12"/>
  <c r="E20" i="12"/>
  <c r="BE19" i="12"/>
  <c r="BD19" i="12"/>
  <c r="BC19" i="12"/>
  <c r="BB19" i="12"/>
  <c r="BA19" i="12"/>
  <c r="AZ19" i="12"/>
  <c r="AW19" i="12"/>
  <c r="AU19" i="12"/>
  <c r="AQ19" i="12"/>
  <c r="AO19" i="12"/>
  <c r="AK19" i="12"/>
  <c r="AI19" i="12"/>
  <c r="AE19" i="12"/>
  <c r="AC19" i="12"/>
  <c r="Y19" i="12"/>
  <c r="W19" i="12"/>
  <c r="S19" i="12"/>
  <c r="Q19" i="12"/>
  <c r="M19" i="12"/>
  <c r="K19" i="12"/>
  <c r="G19" i="12"/>
  <c r="E19" i="12"/>
  <c r="BE18" i="12"/>
  <c r="BD18" i="12"/>
  <c r="BC18" i="12"/>
  <c r="BB18" i="12"/>
  <c r="BA18" i="12"/>
  <c r="AZ18" i="12"/>
  <c r="AW18" i="12"/>
  <c r="AU18" i="12"/>
  <c r="AQ18" i="12"/>
  <c r="AO18" i="12"/>
  <c r="AK18" i="12"/>
  <c r="AI18" i="12"/>
  <c r="AE18" i="12"/>
  <c r="AC18" i="12"/>
  <c r="Y18" i="12"/>
  <c r="W18" i="12"/>
  <c r="S18" i="12"/>
  <c r="Q18" i="12"/>
  <c r="M18" i="12"/>
  <c r="K18" i="12"/>
  <c r="G18" i="12"/>
  <c r="E18" i="12"/>
  <c r="BE17" i="12"/>
  <c r="BD17" i="12"/>
  <c r="BC17" i="12"/>
  <c r="BB17" i="12"/>
  <c r="BA17" i="12"/>
  <c r="AZ17" i="12"/>
  <c r="AW17" i="12"/>
  <c r="AU17" i="12"/>
  <c r="AQ17" i="12"/>
  <c r="AO17" i="12"/>
  <c r="AK17" i="12"/>
  <c r="AI17" i="12"/>
  <c r="AE17" i="12"/>
  <c r="AC17" i="12"/>
  <c r="Y17" i="12"/>
  <c r="W17" i="12"/>
  <c r="S17" i="12"/>
  <c r="Q17" i="12"/>
  <c r="M17" i="12"/>
  <c r="K17" i="12"/>
  <c r="G17" i="12"/>
  <c r="E17" i="12"/>
  <c r="BE16" i="12"/>
  <c r="BD16" i="12"/>
  <c r="BC16" i="12"/>
  <c r="BB16" i="12"/>
  <c r="BA16" i="12"/>
  <c r="AZ16" i="12"/>
  <c r="AW16" i="12"/>
  <c r="AU16" i="12"/>
  <c r="AQ16" i="12"/>
  <c r="AO16" i="12"/>
  <c r="AK16" i="12"/>
  <c r="AI16" i="12"/>
  <c r="AE16" i="12"/>
  <c r="AC16" i="12"/>
  <c r="Y16" i="12"/>
  <c r="W16" i="12"/>
  <c r="S16" i="12"/>
  <c r="Q16" i="12"/>
  <c r="M16" i="12"/>
  <c r="K16" i="12"/>
  <c r="G16" i="12"/>
  <c r="E16" i="12"/>
  <c r="BE15" i="12"/>
  <c r="BD15" i="12"/>
  <c r="BC15" i="12"/>
  <c r="BB15" i="12"/>
  <c r="BA15" i="12"/>
  <c r="AZ15" i="12"/>
  <c r="AW15" i="12"/>
  <c r="AU15" i="12"/>
  <c r="AQ15" i="12"/>
  <c r="AO15" i="12"/>
  <c r="AK15" i="12"/>
  <c r="AI15" i="12"/>
  <c r="AE15" i="12"/>
  <c r="AC15" i="12"/>
  <c r="Y15" i="12"/>
  <c r="W15" i="12"/>
  <c r="S15" i="12"/>
  <c r="Q15" i="12"/>
  <c r="M15" i="12"/>
  <c r="K15" i="12"/>
  <c r="G15" i="12"/>
  <c r="E15" i="12"/>
  <c r="BE14" i="12"/>
  <c r="BD14" i="12"/>
  <c r="BC14" i="12"/>
  <c r="BB14" i="12"/>
  <c r="BA14" i="12"/>
  <c r="AZ14" i="12"/>
  <c r="AW14" i="12"/>
  <c r="AU14" i="12"/>
  <c r="AQ14" i="12"/>
  <c r="AO14" i="12"/>
  <c r="AK14" i="12"/>
  <c r="AI14" i="12"/>
  <c r="AE14" i="12"/>
  <c r="AC14" i="12"/>
  <c r="Y14" i="12"/>
  <c r="W14" i="12"/>
  <c r="S14" i="12"/>
  <c r="Q14" i="12"/>
  <c r="M14" i="12"/>
  <c r="K14" i="12"/>
  <c r="G14" i="12"/>
  <c r="E14" i="12"/>
  <c r="BE13" i="12"/>
  <c r="BD13" i="12"/>
  <c r="BC13" i="12"/>
  <c r="BB13" i="12"/>
  <c r="BA13" i="12"/>
  <c r="AZ13" i="12"/>
  <c r="AW13" i="12"/>
  <c r="AU13" i="12"/>
  <c r="AQ13" i="12"/>
  <c r="AO13" i="12"/>
  <c r="AK13" i="12"/>
  <c r="AI13" i="12"/>
  <c r="AE13" i="12"/>
  <c r="AC13" i="12"/>
  <c r="Y13" i="12"/>
  <c r="W13" i="12"/>
  <c r="S13" i="12"/>
  <c r="Q13" i="12"/>
  <c r="BE12" i="12"/>
  <c r="BD12" i="12"/>
  <c r="BC12" i="12"/>
  <c r="BB12" i="12"/>
  <c r="BA12" i="12"/>
  <c r="AZ12" i="12"/>
  <c r="AW12" i="12"/>
  <c r="AU12" i="12"/>
  <c r="AQ12" i="12"/>
  <c r="AO12" i="12"/>
  <c r="AK12" i="12"/>
  <c r="AI12" i="12"/>
  <c r="AE12" i="12"/>
  <c r="AC12" i="12"/>
  <c r="Y12" i="12"/>
  <c r="W12" i="12"/>
  <c r="S12" i="12"/>
  <c r="Q12" i="12"/>
  <c r="M12" i="12"/>
  <c r="K12" i="12"/>
  <c r="E57" i="22" l="1"/>
  <c r="G57" i="22"/>
  <c r="K57" i="22"/>
  <c r="M57" i="22"/>
  <c r="Q57" i="22"/>
  <c r="S57" i="22"/>
  <c r="W57" i="22"/>
  <c r="Y57" i="22"/>
  <c r="AC57" i="22"/>
  <c r="AE57" i="22"/>
  <c r="AI57" i="22"/>
  <c r="AK57" i="22"/>
  <c r="AO57" i="22"/>
  <c r="AQ57" i="22"/>
  <c r="AU57" i="22"/>
  <c r="AW57" i="22"/>
  <c r="AZ57" i="22"/>
  <c r="BA57" i="22"/>
  <c r="BB57" i="22"/>
  <c r="BC57" i="22"/>
  <c r="BD57" i="22"/>
  <c r="E54" i="23"/>
  <c r="G54" i="23"/>
  <c r="K54" i="23"/>
  <c r="M54" i="23"/>
  <c r="Q54" i="23"/>
  <c r="S54" i="23"/>
  <c r="W54" i="23"/>
  <c r="Y54" i="23"/>
  <c r="AC54" i="23"/>
  <c r="AE54" i="23"/>
  <c r="AI54" i="23"/>
  <c r="AK54" i="23"/>
  <c r="AO54" i="23"/>
  <c r="AQ54" i="23"/>
  <c r="AU54" i="23"/>
  <c r="AW54" i="23"/>
  <c r="AZ54" i="23"/>
  <c r="BA54" i="23"/>
  <c r="BB54" i="23"/>
  <c r="BC54" i="23"/>
  <c r="BD54" i="23"/>
  <c r="BE32" i="23" l="1"/>
  <c r="BD32" i="23"/>
  <c r="BC32" i="23"/>
  <c r="BB32" i="23"/>
  <c r="BA32" i="23"/>
  <c r="AZ32" i="23"/>
  <c r="AW32" i="23"/>
  <c r="AU32" i="23"/>
  <c r="AQ32" i="23"/>
  <c r="AO32" i="23"/>
  <c r="AK32" i="23"/>
  <c r="AI32" i="23"/>
  <c r="AE32" i="23"/>
  <c r="AC32" i="23"/>
  <c r="Y32" i="23"/>
  <c r="W32" i="23"/>
  <c r="S32" i="23"/>
  <c r="Q32" i="23"/>
  <c r="M32" i="23"/>
  <c r="K32" i="23"/>
  <c r="G32" i="23"/>
  <c r="E32" i="23"/>
  <c r="BE30" i="23"/>
  <c r="BD30" i="23"/>
  <c r="BC30" i="23"/>
  <c r="BB30" i="23"/>
  <c r="BA30" i="23"/>
  <c r="AZ30" i="23"/>
  <c r="AW30" i="23"/>
  <c r="AU30" i="23"/>
  <c r="AQ30" i="23"/>
  <c r="AO30" i="23"/>
  <c r="AK30" i="23"/>
  <c r="AI30" i="23"/>
  <c r="AE30" i="23"/>
  <c r="AC30" i="23"/>
  <c r="Y30" i="23"/>
  <c r="W30" i="23"/>
  <c r="S30" i="23"/>
  <c r="Q30" i="23"/>
  <c r="M30" i="23"/>
  <c r="K30" i="23"/>
  <c r="G30" i="23"/>
  <c r="E30" i="23"/>
  <c r="BE28" i="23"/>
  <c r="BD28" i="23"/>
  <c r="BC28" i="23"/>
  <c r="BB28" i="23"/>
  <c r="BA28" i="23"/>
  <c r="AZ28" i="23"/>
  <c r="AW28" i="23"/>
  <c r="AU28" i="23"/>
  <c r="AQ28" i="23"/>
  <c r="AO28" i="23"/>
  <c r="AK28" i="23"/>
  <c r="AI28" i="23"/>
  <c r="AE28" i="23"/>
  <c r="AC28" i="23"/>
  <c r="Y28" i="23"/>
  <c r="W28" i="23"/>
  <c r="S28" i="23"/>
  <c r="Q28" i="23"/>
  <c r="M28" i="23"/>
  <c r="K28" i="23"/>
  <c r="G28" i="23"/>
  <c r="E28" i="23"/>
  <c r="BE27" i="23"/>
  <c r="BD27" i="23"/>
  <c r="BC27" i="23"/>
  <c r="BB27" i="23"/>
  <c r="BA27" i="23"/>
  <c r="AZ27" i="23"/>
  <c r="AW27" i="23"/>
  <c r="AU27" i="23"/>
  <c r="AQ27" i="23"/>
  <c r="AO27" i="23"/>
  <c r="AK27" i="23"/>
  <c r="AI27" i="23"/>
  <c r="AE27" i="23"/>
  <c r="AC27" i="23"/>
  <c r="Y27" i="23"/>
  <c r="W27" i="23"/>
  <c r="S27" i="23"/>
  <c r="Q27" i="23"/>
  <c r="G27" i="23"/>
  <c r="E27" i="23"/>
  <c r="BE26" i="23"/>
  <c r="BD26" i="23"/>
  <c r="BC26" i="23"/>
  <c r="BB26" i="23"/>
  <c r="BA26" i="23"/>
  <c r="AZ26" i="23"/>
  <c r="AW26" i="23"/>
  <c r="AU26" i="23"/>
  <c r="AQ26" i="23"/>
  <c r="AO26" i="23"/>
  <c r="AK26" i="23"/>
  <c r="AI26" i="23"/>
  <c r="AE26" i="23"/>
  <c r="AC26" i="23"/>
  <c r="Y26" i="23"/>
  <c r="W26" i="23"/>
  <c r="S26" i="23"/>
  <c r="Q26" i="23"/>
  <c r="M26" i="23"/>
  <c r="K26" i="23"/>
  <c r="G26" i="23"/>
  <c r="E26" i="23"/>
  <c r="BE25" i="23"/>
  <c r="BD25" i="23"/>
  <c r="BC25" i="23"/>
  <c r="BB25" i="23"/>
  <c r="BA25" i="23"/>
  <c r="AZ25" i="23"/>
  <c r="AW25" i="23"/>
  <c r="AU25" i="23"/>
  <c r="AQ25" i="23"/>
  <c r="AO25" i="23"/>
  <c r="AK25" i="23"/>
  <c r="AI25" i="23"/>
  <c r="AE25" i="23"/>
  <c r="AC25" i="23"/>
  <c r="Y25" i="23"/>
  <c r="W25" i="23"/>
  <c r="S25" i="23"/>
  <c r="Q25" i="23"/>
  <c r="M25" i="23"/>
  <c r="K25" i="23"/>
  <c r="G25" i="23"/>
  <c r="E25" i="23"/>
  <c r="BE23" i="23"/>
  <c r="BD23" i="23"/>
  <c r="BC23" i="23"/>
  <c r="BB23" i="23"/>
  <c r="BA23" i="23"/>
  <c r="AZ23" i="23"/>
  <c r="AW23" i="23"/>
  <c r="AU23" i="23"/>
  <c r="AQ23" i="23"/>
  <c r="AO23" i="23"/>
  <c r="AK23" i="23"/>
  <c r="AI23" i="23"/>
  <c r="AE23" i="23"/>
  <c r="AC23" i="23"/>
  <c r="Y23" i="23"/>
  <c r="W23" i="23"/>
  <c r="S23" i="23"/>
  <c r="Q23" i="23"/>
  <c r="M23" i="23"/>
  <c r="K23" i="23"/>
  <c r="G23" i="23"/>
  <c r="E23" i="23"/>
  <c r="BE22" i="23"/>
  <c r="BD22" i="23"/>
  <c r="BC22" i="23"/>
  <c r="BB22" i="23"/>
  <c r="BA22" i="23"/>
  <c r="AZ22" i="23"/>
  <c r="AW22" i="23"/>
  <c r="AU22" i="23"/>
  <c r="AQ22" i="23"/>
  <c r="AO22" i="23"/>
  <c r="AK22" i="23"/>
  <c r="AI22" i="23"/>
  <c r="AE22" i="23"/>
  <c r="AC22" i="23"/>
  <c r="Y22" i="23"/>
  <c r="W22" i="23"/>
  <c r="S22" i="23"/>
  <c r="Q22" i="23"/>
  <c r="M22" i="23"/>
  <c r="K22" i="23"/>
  <c r="G22" i="23"/>
  <c r="E22" i="23"/>
  <c r="BE21" i="23"/>
  <c r="BD21" i="23"/>
  <c r="BC21" i="23"/>
  <c r="BB21" i="23"/>
  <c r="BA21" i="23"/>
  <c r="AZ21" i="23"/>
  <c r="AW21" i="23"/>
  <c r="AU21" i="23"/>
  <c r="AQ21" i="23"/>
  <c r="AO21" i="23"/>
  <c r="AK21" i="23"/>
  <c r="AI21" i="23"/>
  <c r="AE21" i="23"/>
  <c r="AC21" i="23"/>
  <c r="Y21" i="23"/>
  <c r="W21" i="23"/>
  <c r="S21" i="23"/>
  <c r="Q21" i="23"/>
  <c r="M21" i="23"/>
  <c r="K21" i="23"/>
  <c r="G21" i="23"/>
  <c r="E21" i="23"/>
  <c r="BE20" i="23"/>
  <c r="BD20" i="23"/>
  <c r="BC20" i="23"/>
  <c r="BB20" i="23"/>
  <c r="BA20" i="23"/>
  <c r="AZ20" i="23"/>
  <c r="AW20" i="23"/>
  <c r="AU20" i="23"/>
  <c r="AQ20" i="23"/>
  <c r="AO20" i="23"/>
  <c r="AK20" i="23"/>
  <c r="AI20" i="23"/>
  <c r="AE20" i="23"/>
  <c r="AC20" i="23"/>
  <c r="Y20" i="23"/>
  <c r="W20" i="23"/>
  <c r="S20" i="23"/>
  <c r="Q20" i="23"/>
  <c r="M20" i="23"/>
  <c r="K20" i="23"/>
  <c r="G20" i="23"/>
  <c r="E20" i="23"/>
  <c r="BE19" i="23"/>
  <c r="BD19" i="23"/>
  <c r="BC19" i="23"/>
  <c r="BB19" i="23"/>
  <c r="BA19" i="23"/>
  <c r="AZ19" i="23"/>
  <c r="AW19" i="23"/>
  <c r="AU19" i="23"/>
  <c r="AQ19" i="23"/>
  <c r="AO19" i="23"/>
  <c r="AK19" i="23"/>
  <c r="AI19" i="23"/>
  <c r="AE19" i="23"/>
  <c r="AC19" i="23"/>
  <c r="Y19" i="23"/>
  <c r="W19" i="23"/>
  <c r="S19" i="23"/>
  <c r="Q19" i="23"/>
  <c r="M19" i="23"/>
  <c r="K19" i="23"/>
  <c r="G19" i="23"/>
  <c r="E19" i="23"/>
  <c r="BE18" i="23"/>
  <c r="BD18" i="23"/>
  <c r="BC18" i="23"/>
  <c r="BB18" i="23"/>
  <c r="BA18" i="23"/>
  <c r="AZ18" i="23"/>
  <c r="AW18" i="23"/>
  <c r="AU18" i="23"/>
  <c r="AQ18" i="23"/>
  <c r="AO18" i="23"/>
  <c r="AK18" i="23"/>
  <c r="AI18" i="23"/>
  <c r="AE18" i="23"/>
  <c r="AC18" i="23"/>
  <c r="Y18" i="23"/>
  <c r="W18" i="23"/>
  <c r="S18" i="23"/>
  <c r="Q18" i="23"/>
  <c r="M18" i="23"/>
  <c r="K18" i="23"/>
  <c r="G18" i="23"/>
  <c r="E18" i="23"/>
  <c r="BE17" i="23"/>
  <c r="BD17" i="23"/>
  <c r="BC17" i="23"/>
  <c r="BB17" i="23"/>
  <c r="BA17" i="23"/>
  <c r="AZ17" i="23"/>
  <c r="AW17" i="23"/>
  <c r="AU17" i="23"/>
  <c r="AQ17" i="23"/>
  <c r="AO17" i="23"/>
  <c r="AK17" i="23"/>
  <c r="AI17" i="23"/>
  <c r="AE17" i="23"/>
  <c r="AC17" i="23"/>
  <c r="Y17" i="23"/>
  <c r="W17" i="23"/>
  <c r="S17" i="23"/>
  <c r="Q17" i="23"/>
  <c r="M17" i="23"/>
  <c r="K17" i="23"/>
  <c r="G17" i="23"/>
  <c r="E17" i="23"/>
  <c r="BE16" i="23"/>
  <c r="BD16" i="23"/>
  <c r="BC16" i="23"/>
  <c r="BB16" i="23"/>
  <c r="BA16" i="23"/>
  <c r="AZ16" i="23"/>
  <c r="AW16" i="23"/>
  <c r="AU16" i="23"/>
  <c r="AQ16" i="23"/>
  <c r="AO16" i="23"/>
  <c r="AK16" i="23"/>
  <c r="AI16" i="23"/>
  <c r="AE16" i="23"/>
  <c r="AC16" i="23"/>
  <c r="Y16" i="23"/>
  <c r="W16" i="23"/>
  <c r="S16" i="23"/>
  <c r="Q16" i="23"/>
  <c r="M16" i="23"/>
  <c r="K16" i="23"/>
  <c r="G16" i="23"/>
  <c r="E16" i="23"/>
  <c r="BE15" i="23"/>
  <c r="BD15" i="23"/>
  <c r="BC15" i="23"/>
  <c r="BB15" i="23"/>
  <c r="BA15" i="23"/>
  <c r="AZ15" i="23"/>
  <c r="AW15" i="23"/>
  <c r="AU15" i="23"/>
  <c r="AQ15" i="23"/>
  <c r="AO15" i="23"/>
  <c r="AK15" i="23"/>
  <c r="AI15" i="23"/>
  <c r="AE15" i="23"/>
  <c r="AC15" i="23"/>
  <c r="Y15" i="23"/>
  <c r="W15" i="23"/>
  <c r="S15" i="23"/>
  <c r="Q15" i="23"/>
  <c r="M15" i="23"/>
  <c r="K15" i="23"/>
  <c r="G15" i="23"/>
  <c r="E15" i="23"/>
  <c r="BE12" i="13"/>
  <c r="BD12" i="13"/>
  <c r="BC12" i="13"/>
  <c r="BB12" i="13"/>
  <c r="BA12" i="13"/>
  <c r="AZ12" i="13"/>
  <c r="AW12" i="13"/>
  <c r="AU12" i="13"/>
  <c r="AQ12" i="13"/>
  <c r="AO12" i="13"/>
  <c r="AK12" i="13"/>
  <c r="AI12" i="13"/>
  <c r="AE12" i="13"/>
  <c r="AC12" i="13"/>
  <c r="Y12" i="13"/>
  <c r="W12" i="13"/>
  <c r="S12" i="13"/>
  <c r="Q12" i="13"/>
  <c r="M12" i="13"/>
  <c r="K12" i="13"/>
  <c r="BE14" i="23"/>
  <c r="BD14" i="23"/>
  <c r="BC14" i="23"/>
  <c r="BB14" i="23"/>
  <c r="BA14" i="23"/>
  <c r="AZ14" i="23"/>
  <c r="AW14" i="23"/>
  <c r="AU14" i="23"/>
  <c r="AQ14" i="23"/>
  <c r="AO14" i="23"/>
  <c r="AK14" i="23"/>
  <c r="AI14" i="23"/>
  <c r="AE14" i="23"/>
  <c r="AC14" i="23"/>
  <c r="Y14" i="23"/>
  <c r="W14" i="23"/>
  <c r="S14" i="23"/>
  <c r="Q14" i="23"/>
  <c r="M14" i="23"/>
  <c r="K14" i="23"/>
  <c r="G14" i="23"/>
  <c r="E14" i="23"/>
  <c r="BE13" i="23"/>
  <c r="BD13" i="23"/>
  <c r="BC13" i="23"/>
  <c r="BB13" i="23"/>
  <c r="BA13" i="23"/>
  <c r="AZ13" i="23"/>
  <c r="AW13" i="23"/>
  <c r="AU13" i="23"/>
  <c r="AQ13" i="23"/>
  <c r="AO13" i="23"/>
  <c r="AK13" i="23"/>
  <c r="AI13" i="23"/>
  <c r="AE13" i="23"/>
  <c r="AC13" i="23"/>
  <c r="Y13" i="23"/>
  <c r="W13" i="23"/>
  <c r="S13" i="23"/>
  <c r="Q13" i="23"/>
  <c r="BE12" i="23"/>
  <c r="BD12" i="23"/>
  <c r="BC12" i="23"/>
  <c r="BB12" i="23"/>
  <c r="BA12" i="23"/>
  <c r="AZ12" i="23"/>
  <c r="AW12" i="23"/>
  <c r="AU12" i="23"/>
  <c r="AQ12" i="23"/>
  <c r="AO12" i="23"/>
  <c r="AK12" i="23"/>
  <c r="AI12" i="23"/>
  <c r="AE12" i="23"/>
  <c r="AC12" i="23"/>
  <c r="Y12" i="23"/>
  <c r="W12" i="23"/>
  <c r="S12" i="23"/>
  <c r="Q12" i="23"/>
  <c r="M12" i="23"/>
  <c r="K12" i="23"/>
  <c r="BE80" i="7"/>
  <c r="BD80" i="7"/>
  <c r="BC80" i="7"/>
  <c r="BB80" i="7"/>
  <c r="BA80" i="7"/>
  <c r="AZ80" i="7"/>
  <c r="AW80" i="7"/>
  <c r="AU80" i="7"/>
  <c r="AQ80" i="7"/>
  <c r="AO80" i="7"/>
  <c r="AK80" i="7"/>
  <c r="AI80" i="7"/>
  <c r="AE80" i="7"/>
  <c r="AC80" i="7"/>
  <c r="Y80" i="7"/>
  <c r="W80" i="7"/>
  <c r="S80" i="7"/>
  <c r="Q80" i="7"/>
  <c r="M80" i="7"/>
  <c r="K80" i="7"/>
  <c r="G80" i="7"/>
  <c r="E80" i="7"/>
  <c r="BE79" i="7"/>
  <c r="BD79" i="7"/>
  <c r="BC79" i="7"/>
  <c r="BB79" i="7"/>
  <c r="BA79" i="7"/>
  <c r="AZ79" i="7"/>
  <c r="AW79" i="7"/>
  <c r="AU79" i="7"/>
  <c r="AQ79" i="7"/>
  <c r="AO79" i="7"/>
  <c r="AK79" i="7"/>
  <c r="AI79" i="7"/>
  <c r="AE79" i="7"/>
  <c r="AC79" i="7"/>
  <c r="Y79" i="7"/>
  <c r="W79" i="7"/>
  <c r="S79" i="7"/>
  <c r="Q79" i="7"/>
  <c r="M79" i="7"/>
  <c r="K79" i="7"/>
  <c r="G79" i="7"/>
  <c r="E79" i="7"/>
  <c r="BE78" i="7"/>
  <c r="BD78" i="7"/>
  <c r="BC78" i="7"/>
  <c r="BB78" i="7"/>
  <c r="BA78" i="7"/>
  <c r="AZ78" i="7"/>
  <c r="AW78" i="7"/>
  <c r="AU78" i="7"/>
  <c r="AQ78" i="7"/>
  <c r="AO78" i="7"/>
  <c r="AK78" i="7"/>
  <c r="AI78" i="7"/>
  <c r="AE78" i="7"/>
  <c r="AC78" i="7"/>
  <c r="Y78" i="7"/>
  <c r="W78" i="7"/>
  <c r="S78" i="7"/>
  <c r="Q78" i="7"/>
  <c r="M78" i="7"/>
  <c r="K78" i="7"/>
  <c r="G78" i="7"/>
  <c r="E78" i="7"/>
  <c r="BE77" i="7"/>
  <c r="BD77" i="7"/>
  <c r="BC77" i="7"/>
  <c r="BB77" i="7"/>
  <c r="BA77" i="7"/>
  <c r="AZ77" i="7"/>
  <c r="AW77" i="7"/>
  <c r="AU77" i="7"/>
  <c r="AQ77" i="7"/>
  <c r="AO77" i="7"/>
  <c r="AK77" i="7"/>
  <c r="AI77" i="7"/>
  <c r="AE77" i="7"/>
  <c r="AC77" i="7"/>
  <c r="Y77" i="7"/>
  <c r="W77" i="7"/>
  <c r="S77" i="7"/>
  <c r="Q77" i="7"/>
  <c r="M77" i="7"/>
  <c r="K77" i="7"/>
  <c r="G77" i="7"/>
  <c r="E77" i="7"/>
  <c r="BE76" i="7"/>
  <c r="BD76" i="7"/>
  <c r="BC76" i="7"/>
  <c r="BB76" i="7"/>
  <c r="BA76" i="7"/>
  <c r="AZ76" i="7"/>
  <c r="AW76" i="7"/>
  <c r="AU76" i="7"/>
  <c r="AQ76" i="7"/>
  <c r="AO76" i="7"/>
  <c r="AK76" i="7"/>
  <c r="AI76" i="7"/>
  <c r="AE76" i="7"/>
  <c r="AC76" i="7"/>
  <c r="Y76" i="7"/>
  <c r="W76" i="7"/>
  <c r="S76" i="7"/>
  <c r="Q76" i="7"/>
  <c r="M76" i="7"/>
  <c r="K76" i="7"/>
  <c r="G76" i="7"/>
  <c r="E76" i="7"/>
  <c r="BE75" i="7"/>
  <c r="BD75" i="7"/>
  <c r="BC75" i="7"/>
  <c r="BB75" i="7"/>
  <c r="BA75" i="7"/>
  <c r="AZ75" i="7"/>
  <c r="AW75" i="7"/>
  <c r="AU75" i="7"/>
  <c r="AQ75" i="7"/>
  <c r="AO75" i="7"/>
  <c r="AK75" i="7"/>
  <c r="AI75" i="7"/>
  <c r="AE75" i="7"/>
  <c r="AC75" i="7"/>
  <c r="Y75" i="7"/>
  <c r="W75" i="7"/>
  <c r="S75" i="7"/>
  <c r="Q75" i="7"/>
  <c r="M75" i="7"/>
  <c r="K75" i="7"/>
  <c r="G75" i="7"/>
  <c r="E75" i="7"/>
  <c r="BE74" i="7"/>
  <c r="BD74" i="7"/>
  <c r="BC74" i="7"/>
  <c r="BB74" i="7"/>
  <c r="BA74" i="7"/>
  <c r="AZ74" i="7"/>
  <c r="AW74" i="7"/>
  <c r="AU74" i="7"/>
  <c r="AQ74" i="7"/>
  <c r="AO74" i="7"/>
  <c r="AK74" i="7"/>
  <c r="AI74" i="7"/>
  <c r="AE74" i="7"/>
  <c r="AC74" i="7"/>
  <c r="Y74" i="7"/>
  <c r="W74" i="7"/>
  <c r="S74" i="7"/>
  <c r="Q74" i="7"/>
  <c r="M74" i="7"/>
  <c r="K74" i="7"/>
  <c r="G74" i="7"/>
  <c r="E74" i="7"/>
  <c r="BE73" i="7"/>
  <c r="BD73" i="7"/>
  <c r="BC73" i="7"/>
  <c r="BB73" i="7"/>
  <c r="BA73" i="7"/>
  <c r="AZ73" i="7"/>
  <c r="AW73" i="7"/>
  <c r="AU73" i="7"/>
  <c r="AQ73" i="7"/>
  <c r="AO73" i="7"/>
  <c r="AK73" i="7"/>
  <c r="AI73" i="7"/>
  <c r="AE73" i="7"/>
  <c r="AC73" i="7"/>
  <c r="Y73" i="7"/>
  <c r="W73" i="7"/>
  <c r="S73" i="7"/>
  <c r="Q73" i="7"/>
  <c r="M73" i="7"/>
  <c r="K73" i="7"/>
  <c r="G73" i="7"/>
  <c r="E73" i="7"/>
  <c r="BE72" i="7"/>
  <c r="BD72" i="7"/>
  <c r="BC72" i="7"/>
  <c r="BB72" i="7"/>
  <c r="BA72" i="7"/>
  <c r="AZ72" i="7"/>
  <c r="AW72" i="7"/>
  <c r="AU72" i="7"/>
  <c r="AQ72" i="7"/>
  <c r="AO72" i="7"/>
  <c r="AK72" i="7"/>
  <c r="AI72" i="7"/>
  <c r="AE72" i="7"/>
  <c r="AC72" i="7"/>
  <c r="Y72" i="7"/>
  <c r="W72" i="7"/>
  <c r="S72" i="7"/>
  <c r="Q72" i="7"/>
  <c r="M72" i="7"/>
  <c r="K72" i="7"/>
  <c r="G72" i="7"/>
  <c r="E72" i="7"/>
  <c r="BE71" i="7"/>
  <c r="BD71" i="7"/>
  <c r="BC71" i="7"/>
  <c r="BB71" i="7"/>
  <c r="BA71" i="7"/>
  <c r="AZ71" i="7"/>
  <c r="AW71" i="7"/>
  <c r="AU71" i="7"/>
  <c r="AQ71" i="7"/>
  <c r="AO71" i="7"/>
  <c r="AK71" i="7"/>
  <c r="AI71" i="7"/>
  <c r="AE71" i="7"/>
  <c r="AC71" i="7"/>
  <c r="Y71" i="7"/>
  <c r="W71" i="7"/>
  <c r="S71" i="7"/>
  <c r="Q71" i="7"/>
  <c r="M71" i="7"/>
  <c r="K71" i="7"/>
  <c r="G71" i="7"/>
  <c r="E71" i="7"/>
  <c r="BE70" i="7"/>
  <c r="BD70" i="7"/>
  <c r="BC70" i="7"/>
  <c r="BB70" i="7"/>
  <c r="BA70" i="7"/>
  <c r="AZ70" i="7"/>
  <c r="AW70" i="7"/>
  <c r="AU70" i="7"/>
  <c r="AQ70" i="7"/>
  <c r="AO70" i="7"/>
  <c r="AK70" i="7"/>
  <c r="AI70" i="7"/>
  <c r="AE70" i="7"/>
  <c r="AC70" i="7"/>
  <c r="Y70" i="7"/>
  <c r="W70" i="7"/>
  <c r="S70" i="7"/>
  <c r="Q70" i="7"/>
  <c r="M70" i="7"/>
  <c r="K70" i="7"/>
  <c r="G70" i="7"/>
  <c r="E70" i="7"/>
  <c r="BE69" i="7"/>
  <c r="BD69" i="7"/>
  <c r="BC69" i="7"/>
  <c r="BB69" i="7"/>
  <c r="BA69" i="7"/>
  <c r="AZ69" i="7"/>
  <c r="AW69" i="7"/>
  <c r="AU69" i="7"/>
  <c r="AQ69" i="7"/>
  <c r="AO69" i="7"/>
  <c r="AK69" i="7"/>
  <c r="AI69" i="7"/>
  <c r="AE69" i="7"/>
  <c r="AC69" i="7"/>
  <c r="Y69" i="7"/>
  <c r="W69" i="7"/>
  <c r="S69" i="7"/>
  <c r="Q69" i="7"/>
  <c r="M69" i="7"/>
  <c r="K69" i="7"/>
  <c r="G69" i="7"/>
  <c r="E69" i="7"/>
  <c r="BE68" i="7"/>
  <c r="BD68" i="7"/>
  <c r="BC68" i="7"/>
  <c r="BB68" i="7"/>
  <c r="BA68" i="7"/>
  <c r="AZ68" i="7"/>
  <c r="AW68" i="7"/>
  <c r="AU68" i="7"/>
  <c r="AQ68" i="7"/>
  <c r="AO68" i="7"/>
  <c r="AK68" i="7"/>
  <c r="AI68" i="7"/>
  <c r="AE68" i="7"/>
  <c r="AC68" i="7"/>
  <c r="Y68" i="7"/>
  <c r="W68" i="7"/>
  <c r="S68" i="7"/>
  <c r="Q68" i="7"/>
  <c r="M68" i="7"/>
  <c r="K68" i="7"/>
  <c r="G68" i="7"/>
  <c r="E68" i="7"/>
  <c r="BE67" i="7"/>
  <c r="BD67" i="7"/>
  <c r="BC67" i="7"/>
  <c r="BB67" i="7"/>
  <c r="BA67" i="7"/>
  <c r="AZ67" i="7"/>
  <c r="AW67" i="7"/>
  <c r="AU67" i="7"/>
  <c r="AQ67" i="7"/>
  <c r="AO67" i="7"/>
  <c r="AK67" i="7"/>
  <c r="AI67" i="7"/>
  <c r="AE67" i="7"/>
  <c r="AC67" i="7"/>
  <c r="Y67" i="7"/>
  <c r="W67" i="7"/>
  <c r="S67" i="7"/>
  <c r="Q67" i="7"/>
  <c r="M67" i="7"/>
  <c r="K67" i="7"/>
  <c r="G67" i="7"/>
  <c r="E67" i="7"/>
  <c r="BE66" i="7"/>
  <c r="BD66" i="7"/>
  <c r="BC66" i="7"/>
  <c r="BB66" i="7"/>
  <c r="BA66" i="7"/>
  <c r="AZ66" i="7"/>
  <c r="AW66" i="7"/>
  <c r="AU66" i="7"/>
  <c r="AQ66" i="7"/>
  <c r="AO66" i="7"/>
  <c r="AK66" i="7"/>
  <c r="AI66" i="7"/>
  <c r="AE66" i="7"/>
  <c r="AC66" i="7"/>
  <c r="Y66" i="7"/>
  <c r="W66" i="7"/>
  <c r="S66" i="7"/>
  <c r="Q66" i="7"/>
  <c r="M66" i="7"/>
  <c r="K66" i="7"/>
  <c r="G66" i="7"/>
  <c r="E66" i="7"/>
  <c r="BE65" i="7"/>
  <c r="BD65" i="7"/>
  <c r="BC65" i="7"/>
  <c r="BB65" i="7"/>
  <c r="BA65" i="7"/>
  <c r="AZ65" i="7"/>
  <c r="AW65" i="7"/>
  <c r="AU65" i="7"/>
  <c r="AQ65" i="7"/>
  <c r="AO65" i="7"/>
  <c r="AK65" i="7"/>
  <c r="AI65" i="7"/>
  <c r="AE65" i="7"/>
  <c r="AC65" i="7"/>
  <c r="Y65" i="7"/>
  <c r="W65" i="7"/>
  <c r="S65" i="7"/>
  <c r="Q65" i="7"/>
  <c r="M65" i="7"/>
  <c r="K65" i="7"/>
  <c r="G65" i="7"/>
  <c r="E65" i="7"/>
  <c r="BE64" i="7"/>
  <c r="BD64" i="7"/>
  <c r="BC64" i="7"/>
  <c r="BB64" i="7"/>
  <c r="BA64" i="7"/>
  <c r="AZ64" i="7"/>
  <c r="AW64" i="7"/>
  <c r="AU64" i="7"/>
  <c r="AQ64" i="7"/>
  <c r="AO64" i="7"/>
  <c r="AK64" i="7"/>
  <c r="AI64" i="7"/>
  <c r="AE64" i="7"/>
  <c r="AC64" i="7"/>
  <c r="Y64" i="7"/>
  <c r="W64" i="7"/>
  <c r="S64" i="7"/>
  <c r="Q64" i="7"/>
  <c r="M64" i="7"/>
  <c r="K64" i="7"/>
  <c r="G64" i="7"/>
  <c r="E64" i="7"/>
  <c r="BE63" i="7"/>
  <c r="BD63" i="7"/>
  <c r="BC63" i="7"/>
  <c r="BB63" i="7"/>
  <c r="BA63" i="7"/>
  <c r="AZ63" i="7"/>
  <c r="AW63" i="7"/>
  <c r="AU63" i="7"/>
  <c r="AQ63" i="7"/>
  <c r="AO63" i="7"/>
  <c r="AK63" i="7"/>
  <c r="AI63" i="7"/>
  <c r="AE63" i="7"/>
  <c r="AC63" i="7"/>
  <c r="Y63" i="7"/>
  <c r="W63" i="7"/>
  <c r="S63" i="7"/>
  <c r="Q63" i="7"/>
  <c r="M63" i="7"/>
  <c r="K63" i="7"/>
  <c r="G63" i="7"/>
  <c r="E63" i="7"/>
  <c r="BE62" i="7"/>
  <c r="BD62" i="7"/>
  <c r="BC62" i="7"/>
  <c r="BB62" i="7"/>
  <c r="BA62" i="7"/>
  <c r="AZ62" i="7"/>
  <c r="AW62" i="7"/>
  <c r="AU62" i="7"/>
  <c r="AQ62" i="7"/>
  <c r="AO62" i="7"/>
  <c r="AK62" i="7"/>
  <c r="AI62" i="7"/>
  <c r="AE62" i="7"/>
  <c r="AC62" i="7"/>
  <c r="Y62" i="7"/>
  <c r="W62" i="7"/>
  <c r="S62" i="7"/>
  <c r="Q62" i="7"/>
  <c r="M62" i="7"/>
  <c r="K62" i="7"/>
  <c r="G62" i="7"/>
  <c r="E62" i="7"/>
  <c r="BE61" i="7"/>
  <c r="BD61" i="7"/>
  <c r="BC61" i="7"/>
  <c r="BB61" i="7"/>
  <c r="BA61" i="7"/>
  <c r="AZ61" i="7"/>
  <c r="AW61" i="7"/>
  <c r="AU61" i="7"/>
  <c r="AQ61" i="7"/>
  <c r="AO61" i="7"/>
  <c r="AK61" i="7"/>
  <c r="AI61" i="7"/>
  <c r="AE61" i="7"/>
  <c r="AC61" i="7"/>
  <c r="Y61" i="7"/>
  <c r="W61" i="7"/>
  <c r="S61" i="7"/>
  <c r="Q61" i="7"/>
  <c r="M61" i="7"/>
  <c r="K61" i="7"/>
  <c r="G61" i="7"/>
  <c r="E61" i="7"/>
  <c r="BE60" i="7"/>
  <c r="BD60" i="7"/>
  <c r="BC60" i="7"/>
  <c r="BB60" i="7"/>
  <c r="BA60" i="7"/>
  <c r="AZ60" i="7"/>
  <c r="AW60" i="7"/>
  <c r="AU60" i="7"/>
  <c r="AQ60" i="7"/>
  <c r="AO60" i="7"/>
  <c r="AK60" i="7"/>
  <c r="AI60" i="7"/>
  <c r="AE60" i="7"/>
  <c r="AC60" i="7"/>
  <c r="Y60" i="7"/>
  <c r="W60" i="7"/>
  <c r="S60" i="7"/>
  <c r="Q60" i="7"/>
  <c r="M60" i="7"/>
  <c r="K60" i="7"/>
  <c r="G60" i="7"/>
  <c r="E60" i="7"/>
  <c r="BE59" i="7"/>
  <c r="BD59" i="7"/>
  <c r="BC59" i="7"/>
  <c r="BB59" i="7"/>
  <c r="BA59" i="7"/>
  <c r="AZ59" i="7"/>
  <c r="AW59" i="7"/>
  <c r="AU59" i="7"/>
  <c r="AQ59" i="7"/>
  <c r="AO59" i="7"/>
  <c r="AK59" i="7"/>
  <c r="AI59" i="7"/>
  <c r="AE59" i="7"/>
  <c r="AC59" i="7"/>
  <c r="Y59" i="7"/>
  <c r="W59" i="7"/>
  <c r="S59" i="7"/>
  <c r="Q59" i="7"/>
  <c r="M59" i="7"/>
  <c r="K59" i="7"/>
  <c r="G59" i="7"/>
  <c r="E59" i="7"/>
  <c r="BE58" i="7"/>
  <c r="BD58" i="7"/>
  <c r="BC58" i="7"/>
  <c r="BB58" i="7"/>
  <c r="BA58" i="7"/>
  <c r="AZ58" i="7"/>
  <c r="AW58" i="7"/>
  <c r="AU58" i="7"/>
  <c r="AQ58" i="7"/>
  <c r="AO58" i="7"/>
  <c r="AI58" i="7"/>
  <c r="AE58" i="7"/>
  <c r="AC58" i="7"/>
  <c r="Y58" i="7"/>
  <c r="W58" i="7"/>
  <c r="S58" i="7"/>
  <c r="Q58" i="7"/>
  <c r="M58" i="7"/>
  <c r="K58" i="7"/>
  <c r="G58" i="7"/>
  <c r="E58" i="7"/>
  <c r="BE57" i="7"/>
  <c r="BD57" i="7"/>
  <c r="BC57" i="7"/>
  <c r="BB57" i="7"/>
  <c r="BA57" i="7"/>
  <c r="AZ57" i="7"/>
  <c r="AW57" i="7"/>
  <c r="AU57" i="7"/>
  <c r="AQ57" i="7"/>
  <c r="AO57" i="7"/>
  <c r="AK57" i="7"/>
  <c r="AI57" i="7"/>
  <c r="AE57" i="7"/>
  <c r="AC57" i="7"/>
  <c r="Y57" i="7"/>
  <c r="W57" i="7"/>
  <c r="S57" i="7"/>
  <c r="Q57" i="7"/>
  <c r="M57" i="7"/>
  <c r="K57" i="7"/>
  <c r="G57" i="7"/>
  <c r="E57" i="7"/>
  <c r="BE56" i="7"/>
  <c r="BD56" i="7"/>
  <c r="BC56" i="7"/>
  <c r="BB56" i="7"/>
  <c r="BA56" i="7"/>
  <c r="AZ56" i="7"/>
  <c r="AW56" i="7"/>
  <c r="AU56" i="7"/>
  <c r="AQ56" i="7"/>
  <c r="AO56" i="7"/>
  <c r="AK56" i="7"/>
  <c r="AI56" i="7"/>
  <c r="AE56" i="7"/>
  <c r="AC56" i="7"/>
  <c r="Y56" i="7"/>
  <c r="W56" i="7"/>
  <c r="S56" i="7"/>
  <c r="Q56" i="7"/>
  <c r="M56" i="7"/>
  <c r="K56" i="7"/>
  <c r="G56" i="7"/>
  <c r="E56" i="7"/>
  <c r="BE55" i="7"/>
  <c r="BD55" i="7"/>
  <c r="BC55" i="7"/>
  <c r="BB55" i="7"/>
  <c r="BA55" i="7"/>
  <c r="AZ55" i="7"/>
  <c r="AW55" i="7"/>
  <c r="AU55" i="7"/>
  <c r="AQ55" i="7"/>
  <c r="AO55" i="7"/>
  <c r="AK55" i="7"/>
  <c r="AI55" i="7"/>
  <c r="AE55" i="7"/>
  <c r="AC55" i="7"/>
  <c r="Y55" i="7"/>
  <c r="W55" i="7"/>
  <c r="S55" i="7"/>
  <c r="Q55" i="7"/>
  <c r="M55" i="7"/>
  <c r="K55" i="7"/>
  <c r="G55" i="7"/>
  <c r="E55" i="7"/>
  <c r="BE54" i="7"/>
  <c r="BD54" i="7"/>
  <c r="BC54" i="7"/>
  <c r="BB54" i="7"/>
  <c r="BA54" i="7"/>
  <c r="AZ54" i="7"/>
  <c r="AW54" i="7"/>
  <c r="AU54" i="7"/>
  <c r="AQ54" i="7"/>
  <c r="AO54" i="7"/>
  <c r="AK54" i="7"/>
  <c r="AI54" i="7"/>
  <c r="AE54" i="7"/>
  <c r="AC54" i="7"/>
  <c r="Y54" i="7"/>
  <c r="W54" i="7"/>
  <c r="S54" i="7"/>
  <c r="Q54" i="7"/>
  <c r="M54" i="7"/>
  <c r="K54" i="7"/>
  <c r="G54" i="7"/>
  <c r="E54" i="7"/>
  <c r="BE53" i="7"/>
  <c r="BD53" i="7"/>
  <c r="BC53" i="7"/>
  <c r="BB53" i="7"/>
  <c r="BA53" i="7"/>
  <c r="AZ53" i="7"/>
  <c r="AW53" i="7"/>
  <c r="AU53" i="7"/>
  <c r="AQ53" i="7"/>
  <c r="AO53" i="7"/>
  <c r="AK53" i="7"/>
  <c r="AI53" i="7"/>
  <c r="AE53" i="7"/>
  <c r="AC53" i="7"/>
  <c r="Y53" i="7"/>
  <c r="W53" i="7"/>
  <c r="S53" i="7"/>
  <c r="Q53" i="7"/>
  <c r="M53" i="7"/>
  <c r="K53" i="7"/>
  <c r="G53" i="7"/>
  <c r="E53" i="7"/>
  <c r="BE52" i="7"/>
  <c r="BD52" i="7"/>
  <c r="BC52" i="7"/>
  <c r="BB52" i="7"/>
  <c r="BA52" i="7"/>
  <c r="AZ52" i="7"/>
  <c r="AW52" i="7"/>
  <c r="AU52" i="7"/>
  <c r="AQ52" i="7"/>
  <c r="AO52" i="7"/>
  <c r="AK52" i="7"/>
  <c r="AI52" i="7"/>
  <c r="AE52" i="7"/>
  <c r="AC52" i="7"/>
  <c r="Y52" i="7"/>
  <c r="W52" i="7"/>
  <c r="S52" i="7"/>
  <c r="Q52" i="7"/>
  <c r="M52" i="7"/>
  <c r="K52" i="7"/>
  <c r="G52" i="7"/>
  <c r="E52" i="7"/>
  <c r="BE51" i="7"/>
  <c r="BD51" i="7"/>
  <c r="BC51" i="7"/>
  <c r="BB51" i="7"/>
  <c r="BA51" i="7"/>
  <c r="AZ51" i="7"/>
  <c r="AW51" i="7"/>
  <c r="AU51" i="7"/>
  <c r="AQ51" i="7"/>
  <c r="AO51" i="7"/>
  <c r="AE51" i="7"/>
  <c r="AC51" i="7"/>
  <c r="Y51" i="7"/>
  <c r="W51" i="7"/>
  <c r="S51" i="7"/>
  <c r="Q51" i="7"/>
  <c r="M51" i="7"/>
  <c r="K51" i="7"/>
  <c r="G51" i="7"/>
  <c r="E51" i="7"/>
  <c r="BE50" i="7"/>
  <c r="BD50" i="7"/>
  <c r="BC50" i="7"/>
  <c r="BB50" i="7"/>
  <c r="BA50" i="7"/>
  <c r="AZ50" i="7"/>
  <c r="AW50" i="7"/>
  <c r="AU50" i="7"/>
  <c r="AQ50" i="7"/>
  <c r="AO50" i="7"/>
  <c r="AK50" i="7"/>
  <c r="AI50" i="7"/>
  <c r="Y50" i="7"/>
  <c r="W50" i="7"/>
  <c r="S50" i="7"/>
  <c r="Q50" i="7"/>
  <c r="M50" i="7"/>
  <c r="K50" i="7"/>
  <c r="G50" i="7"/>
  <c r="E50" i="7"/>
  <c r="BE49" i="7"/>
  <c r="BD49" i="7"/>
  <c r="BC49" i="7"/>
  <c r="BB49" i="7"/>
  <c r="BA49" i="7"/>
  <c r="AZ49" i="7"/>
  <c r="AW49" i="7"/>
  <c r="AU49" i="7"/>
  <c r="AQ49" i="7"/>
  <c r="AO49" i="7"/>
  <c r="AK49" i="7"/>
  <c r="AI49" i="7"/>
  <c r="AE49" i="7"/>
  <c r="AC49" i="7"/>
  <c r="S49" i="7"/>
  <c r="Q49" i="7"/>
  <c r="M49" i="7"/>
  <c r="K49" i="7"/>
  <c r="G49" i="7"/>
  <c r="E49" i="7"/>
  <c r="BE48" i="7"/>
  <c r="BD48" i="7"/>
  <c r="BC48" i="7"/>
  <c r="BB48" i="7"/>
  <c r="BA48" i="7"/>
  <c r="AZ48" i="7"/>
  <c r="AW48" i="7"/>
  <c r="AU48" i="7"/>
  <c r="AQ48" i="7"/>
  <c r="AO48" i="7"/>
  <c r="AK48" i="7"/>
  <c r="AI48" i="7"/>
  <c r="AE48" i="7"/>
  <c r="AC48" i="7"/>
  <c r="Y48" i="7"/>
  <c r="W48" i="7"/>
  <c r="M48" i="7"/>
  <c r="K48" i="7"/>
  <c r="G48" i="7"/>
  <c r="E48" i="7"/>
  <c r="BE47" i="7"/>
  <c r="BD47" i="7"/>
  <c r="BC47" i="7"/>
  <c r="BB47" i="7"/>
  <c r="BA47" i="7"/>
  <c r="AZ47" i="7"/>
  <c r="AW47" i="7"/>
  <c r="AU47" i="7"/>
  <c r="AQ47" i="7"/>
  <c r="AO47" i="7"/>
  <c r="AK47" i="7"/>
  <c r="AI47" i="7"/>
  <c r="AE47" i="7"/>
  <c r="AC47" i="7"/>
  <c r="Y47" i="7"/>
  <c r="W47" i="7"/>
  <c r="S47" i="7"/>
  <c r="Q47" i="7"/>
  <c r="G47" i="7"/>
  <c r="E47" i="7"/>
  <c r="BE46" i="7"/>
  <c r="BD46" i="7"/>
  <c r="BC46" i="7"/>
  <c r="BB46" i="7"/>
  <c r="BA46" i="7"/>
  <c r="AZ46" i="7"/>
  <c r="AW46" i="7"/>
  <c r="AU46" i="7"/>
  <c r="AQ46" i="7"/>
  <c r="AO46" i="7"/>
  <c r="AK46" i="7"/>
  <c r="AI46" i="7"/>
  <c r="AE46" i="7"/>
  <c r="AC46" i="7"/>
  <c r="Y46" i="7"/>
  <c r="W46" i="7"/>
  <c r="S46" i="7"/>
  <c r="Q46" i="7"/>
  <c r="M46" i="7"/>
  <c r="K46" i="7"/>
  <c r="G46" i="7"/>
  <c r="E46" i="7"/>
  <c r="AW45" i="7"/>
  <c r="AU45" i="7"/>
  <c r="AQ45" i="7"/>
  <c r="AO45" i="7"/>
  <c r="AK45" i="7"/>
  <c r="AI45" i="7"/>
  <c r="AE45" i="7"/>
  <c r="AC45" i="7"/>
  <c r="Y45" i="7"/>
  <c r="W45" i="7"/>
  <c r="S45" i="7"/>
  <c r="Q45" i="7"/>
  <c r="M45" i="7"/>
  <c r="K45" i="7"/>
  <c r="G45" i="7"/>
  <c r="E45" i="7"/>
  <c r="AW44" i="7"/>
  <c r="AU44" i="7"/>
  <c r="AQ44" i="7"/>
  <c r="AO44" i="7"/>
  <c r="AK44" i="7"/>
  <c r="AI44" i="7"/>
  <c r="AE44" i="7"/>
  <c r="AC44" i="7"/>
  <c r="Y44" i="7"/>
  <c r="W44" i="7"/>
  <c r="S44" i="7"/>
  <c r="Q44" i="7"/>
  <c r="M44" i="7"/>
  <c r="K44" i="7"/>
  <c r="G44" i="7"/>
  <c r="E44" i="7"/>
  <c r="AW43" i="7"/>
  <c r="AU43" i="7"/>
  <c r="AQ43" i="7"/>
  <c r="AO43" i="7"/>
  <c r="AK43" i="7"/>
  <c r="AI43" i="7"/>
  <c r="AE43" i="7"/>
  <c r="AC43" i="7"/>
  <c r="Y43" i="7"/>
  <c r="W43" i="7"/>
  <c r="S43" i="7"/>
  <c r="Q43" i="7"/>
  <c r="M43" i="7"/>
  <c r="K43" i="7"/>
  <c r="G43" i="7"/>
  <c r="E43" i="7"/>
  <c r="AW42" i="7"/>
  <c r="AU42" i="7"/>
  <c r="AQ42" i="7"/>
  <c r="AO42" i="7"/>
  <c r="AK42" i="7"/>
  <c r="AI42" i="7"/>
  <c r="AE42" i="7"/>
  <c r="AC42" i="7"/>
  <c r="Y42" i="7"/>
  <c r="W42" i="7"/>
  <c r="S42" i="7"/>
  <c r="Q42" i="7"/>
  <c r="M42" i="7"/>
  <c r="K42" i="7"/>
  <c r="G42" i="7"/>
  <c r="E42" i="7"/>
  <c r="AW41" i="7"/>
  <c r="AU41" i="7"/>
  <c r="AQ41" i="7"/>
  <c r="AO41" i="7"/>
  <c r="AK41" i="7"/>
  <c r="AI41" i="7"/>
  <c r="AE41" i="7"/>
  <c r="AC41" i="7"/>
  <c r="Y41" i="7"/>
  <c r="W41" i="7"/>
  <c r="S41" i="7"/>
  <c r="Q41" i="7"/>
  <c r="M41" i="7"/>
  <c r="K41" i="7"/>
  <c r="G41" i="7"/>
  <c r="E41" i="7"/>
  <c r="AW40" i="7"/>
  <c r="AU40" i="7"/>
  <c r="AQ40" i="7"/>
  <c r="AO40" i="7"/>
  <c r="AK40" i="7"/>
  <c r="AI40" i="7"/>
  <c r="AE40" i="7"/>
  <c r="AC40" i="7"/>
  <c r="Y40" i="7"/>
  <c r="W40" i="7"/>
  <c r="S40" i="7"/>
  <c r="Q40" i="7"/>
  <c r="M40" i="7"/>
  <c r="K40" i="7"/>
  <c r="G40" i="7"/>
  <c r="E40" i="7"/>
  <c r="AW39" i="7"/>
  <c r="AU39" i="7"/>
  <c r="AQ39" i="7"/>
  <c r="AO39" i="7"/>
  <c r="AK39" i="7"/>
  <c r="AI39" i="7"/>
  <c r="AE39" i="7"/>
  <c r="AC39" i="7"/>
  <c r="Y39" i="7"/>
  <c r="W39" i="7"/>
  <c r="S39" i="7"/>
  <c r="Q39" i="7"/>
  <c r="M39" i="7"/>
  <c r="K39" i="7"/>
  <c r="G39" i="7"/>
  <c r="E39" i="7"/>
  <c r="AW38" i="7"/>
  <c r="AU38" i="7"/>
  <c r="AQ38" i="7"/>
  <c r="AO38" i="7"/>
  <c r="AK38" i="7"/>
  <c r="AI38" i="7"/>
  <c r="AE38" i="7"/>
  <c r="AC38" i="7"/>
  <c r="Y38" i="7"/>
  <c r="W38" i="7"/>
  <c r="S38" i="7"/>
  <c r="Q38" i="7"/>
  <c r="M38" i="7"/>
  <c r="K38" i="7"/>
  <c r="G38" i="7"/>
  <c r="E38" i="7"/>
  <c r="AW37" i="7"/>
  <c r="AU37" i="7"/>
  <c r="AQ37" i="7"/>
  <c r="AO37" i="7"/>
  <c r="AK37" i="7"/>
  <c r="AI37" i="7"/>
  <c r="AE37" i="7"/>
  <c r="AC37" i="7"/>
  <c r="Y37" i="7"/>
  <c r="W37" i="7"/>
  <c r="S37" i="7"/>
  <c r="Q37" i="7"/>
  <c r="M37" i="7"/>
  <c r="K37" i="7"/>
  <c r="G37" i="7"/>
  <c r="E37" i="7"/>
  <c r="S34" i="7"/>
  <c r="Q34" i="7"/>
  <c r="M34" i="7"/>
  <c r="K34" i="7"/>
  <c r="G34" i="7"/>
  <c r="E34" i="7"/>
  <c r="AK33" i="7"/>
  <c r="AI33" i="7"/>
  <c r="Y33" i="7"/>
  <c r="W33" i="7"/>
  <c r="S33" i="7"/>
  <c r="Q33" i="7"/>
  <c r="M33" i="7"/>
  <c r="K33" i="7"/>
  <c r="G33" i="7"/>
  <c r="E33" i="7"/>
  <c r="AK32" i="7"/>
  <c r="AI32" i="7"/>
  <c r="AC32" i="7"/>
  <c r="S32" i="7"/>
  <c r="Q32" i="7"/>
  <c r="M32" i="7"/>
  <c r="K32" i="7"/>
  <c r="G32" i="7"/>
  <c r="E32" i="7"/>
  <c r="AK31" i="7"/>
  <c r="AI31" i="7"/>
  <c r="M31" i="7"/>
  <c r="K31" i="7"/>
  <c r="G31" i="7"/>
  <c r="E31" i="7"/>
  <c r="AK30" i="7"/>
  <c r="AI30" i="7"/>
  <c r="M30" i="7"/>
  <c r="K30" i="7"/>
  <c r="G30" i="7"/>
  <c r="E30" i="7"/>
  <c r="AK29" i="7"/>
  <c r="AI29" i="7"/>
  <c r="AE29" i="7"/>
  <c r="AC29" i="7"/>
  <c r="Y29" i="7"/>
  <c r="W29" i="7"/>
  <c r="S29" i="7"/>
  <c r="Q29" i="7"/>
  <c r="M29" i="7"/>
  <c r="K29" i="7"/>
  <c r="G29" i="7"/>
  <c r="E29" i="7"/>
  <c r="AK28" i="7"/>
  <c r="AI28" i="7"/>
  <c r="AE28" i="7"/>
  <c r="AC28" i="7"/>
  <c r="Y28" i="7"/>
  <c r="W28" i="7"/>
  <c r="S28" i="7"/>
  <c r="Q28" i="7"/>
  <c r="M28" i="7"/>
  <c r="K28" i="7"/>
  <c r="G28" i="7"/>
  <c r="E28" i="7"/>
  <c r="AK27" i="7"/>
  <c r="AI27" i="7"/>
  <c r="AE27" i="7"/>
  <c r="AC27" i="7"/>
  <c r="Y27" i="7"/>
  <c r="W27" i="7"/>
  <c r="S27" i="7"/>
  <c r="Q27" i="7"/>
  <c r="M27" i="7"/>
  <c r="K27" i="7"/>
  <c r="G27" i="7"/>
  <c r="E27" i="7"/>
  <c r="AK26" i="7"/>
  <c r="AI26" i="7"/>
  <c r="AE26" i="7"/>
  <c r="AC26" i="7"/>
  <c r="Y26" i="7"/>
  <c r="W26" i="7"/>
  <c r="S26" i="7"/>
  <c r="Q26" i="7"/>
  <c r="M26" i="7"/>
  <c r="K26" i="7"/>
  <c r="G26" i="7"/>
  <c r="E26" i="7"/>
  <c r="AK25" i="7"/>
  <c r="AI25" i="7"/>
  <c r="AE25" i="7"/>
  <c r="AC25" i="7"/>
  <c r="Y25" i="7"/>
  <c r="W25" i="7"/>
  <c r="S25" i="7"/>
  <c r="Q25" i="7"/>
  <c r="M25" i="7"/>
  <c r="K25" i="7"/>
  <c r="G25" i="7"/>
  <c r="E25" i="7"/>
  <c r="AK24" i="7"/>
  <c r="AI24" i="7"/>
  <c r="AE24" i="7"/>
  <c r="AC24" i="7"/>
  <c r="Y24" i="7"/>
  <c r="W24" i="7"/>
  <c r="S24" i="7"/>
  <c r="Q24" i="7"/>
  <c r="M24" i="7"/>
  <c r="K24" i="7"/>
  <c r="G24" i="7"/>
  <c r="E24" i="7"/>
  <c r="AK23" i="7"/>
  <c r="AI23" i="7"/>
  <c r="AE23" i="7"/>
  <c r="AC23" i="7"/>
  <c r="Y23" i="7"/>
  <c r="W23" i="7"/>
  <c r="S23" i="7"/>
  <c r="Q23" i="7"/>
  <c r="M23" i="7"/>
  <c r="K23" i="7"/>
  <c r="G23" i="7"/>
  <c r="E23" i="7"/>
  <c r="AK22" i="7"/>
  <c r="AI22" i="7"/>
  <c r="AE22" i="7"/>
  <c r="AC22" i="7"/>
  <c r="Y22" i="7"/>
  <c r="W22" i="7"/>
  <c r="S22" i="7"/>
  <c r="Q22" i="7"/>
  <c r="M22" i="7"/>
  <c r="K22" i="7"/>
  <c r="G22" i="7"/>
  <c r="E22" i="7"/>
  <c r="AK21" i="7"/>
  <c r="AI21" i="7"/>
  <c r="AE21" i="7"/>
  <c r="AC21" i="7"/>
  <c r="Y21" i="7"/>
  <c r="W21" i="7"/>
  <c r="S21" i="7"/>
  <c r="Q21" i="7"/>
  <c r="M21" i="7"/>
  <c r="K21" i="7"/>
  <c r="G21" i="7"/>
  <c r="E21" i="7"/>
  <c r="AK20" i="7"/>
  <c r="AI20" i="7"/>
  <c r="AE20" i="7"/>
  <c r="AC20" i="7"/>
  <c r="S20" i="7"/>
  <c r="Q20" i="7"/>
  <c r="M20" i="7"/>
  <c r="K20" i="7"/>
  <c r="G20" i="7"/>
  <c r="E20" i="7"/>
  <c r="AK19" i="7"/>
  <c r="AI19" i="7"/>
  <c r="AE19" i="7"/>
  <c r="AC19" i="7"/>
  <c r="Y19" i="7"/>
  <c r="W19" i="7"/>
  <c r="S19" i="7"/>
  <c r="Q19" i="7"/>
  <c r="M19" i="7"/>
  <c r="K19" i="7"/>
  <c r="G19" i="7"/>
  <c r="E19" i="7"/>
  <c r="E18" i="7"/>
  <c r="E17" i="7"/>
  <c r="AK16" i="7"/>
  <c r="AI16" i="7"/>
  <c r="AE16" i="7"/>
  <c r="AC16" i="7"/>
  <c r="Y16" i="7"/>
  <c r="W16" i="7"/>
  <c r="K16" i="7"/>
  <c r="E16" i="7"/>
  <c r="AK15" i="7"/>
  <c r="AI15" i="7"/>
  <c r="AE15" i="7"/>
  <c r="AC15" i="7"/>
  <c r="Y15" i="7"/>
  <c r="W15" i="7"/>
  <c r="M15" i="7"/>
  <c r="K15" i="7"/>
  <c r="E15" i="7"/>
  <c r="AK14" i="7"/>
  <c r="AI14" i="7"/>
  <c r="AE14" i="7"/>
  <c r="AC14" i="7"/>
  <c r="Y14" i="7"/>
  <c r="W14" i="7"/>
  <c r="M14" i="7"/>
  <c r="K14" i="7"/>
  <c r="AK13" i="7"/>
  <c r="AI13" i="7"/>
  <c r="AE13" i="7"/>
  <c r="AC13" i="7"/>
  <c r="Y13" i="7"/>
  <c r="W13" i="7"/>
  <c r="M13" i="7"/>
  <c r="K13" i="7"/>
  <c r="AK12" i="7"/>
  <c r="AI12" i="7"/>
  <c r="AE12" i="7"/>
  <c r="AC12" i="7"/>
  <c r="Y12" i="7"/>
  <c r="W12" i="7"/>
  <c r="M12" i="7"/>
  <c r="K12" i="7"/>
  <c r="E12" i="7"/>
  <c r="AK11" i="7"/>
  <c r="AI11" i="7"/>
  <c r="AE11" i="7"/>
  <c r="AC11" i="7"/>
  <c r="Y11" i="7"/>
  <c r="W11" i="7"/>
  <c r="M11" i="7"/>
  <c r="K11" i="7"/>
  <c r="AK10" i="7"/>
  <c r="AI10" i="7"/>
  <c r="AE10" i="7"/>
  <c r="AC10" i="7"/>
  <c r="Y10" i="7"/>
  <c r="W10" i="7"/>
  <c r="M10" i="7"/>
  <c r="K10" i="7"/>
  <c r="AW98" i="7" l="1"/>
  <c r="AU98" i="7"/>
  <c r="AQ98" i="7"/>
  <c r="AO98" i="7"/>
  <c r="AK98" i="7"/>
  <c r="AI98" i="7"/>
  <c r="AE98" i="7"/>
  <c r="AC98" i="7"/>
  <c r="AW97" i="7"/>
  <c r="AU97" i="7"/>
  <c r="AQ97" i="7"/>
  <c r="AO97" i="7"/>
  <c r="AK97" i="7"/>
  <c r="AI97" i="7"/>
  <c r="AE97" i="7"/>
  <c r="AC97" i="7"/>
  <c r="AW96" i="7"/>
  <c r="AU96" i="7"/>
  <c r="AQ96" i="7"/>
  <c r="AO96" i="7"/>
  <c r="AK96" i="7"/>
  <c r="AI96" i="7"/>
  <c r="AE96" i="7"/>
  <c r="AC96" i="7"/>
  <c r="AY72" i="22" l="1"/>
  <c r="AS72" i="22"/>
  <c r="AM72" i="22"/>
  <c r="AG72" i="22"/>
  <c r="AA72" i="22"/>
  <c r="U72" i="22"/>
  <c r="O72" i="22"/>
  <c r="AY71" i="22"/>
  <c r="AS71" i="22"/>
  <c r="AM71" i="22"/>
  <c r="AG71" i="22"/>
  <c r="AA71" i="22"/>
  <c r="U71" i="22"/>
  <c r="O71" i="22"/>
  <c r="I72" i="22"/>
  <c r="I71" i="22"/>
  <c r="AY73" i="14"/>
  <c r="AS73" i="14"/>
  <c r="AM73" i="14"/>
  <c r="AG73" i="14"/>
  <c r="AA73" i="14"/>
  <c r="U73" i="14"/>
  <c r="O73" i="14"/>
  <c r="AY72" i="14"/>
  <c r="AS72" i="14"/>
  <c r="AM72" i="14"/>
  <c r="AG72" i="14"/>
  <c r="AA72" i="14"/>
  <c r="U72" i="14"/>
  <c r="O72" i="14"/>
  <c r="I73" i="14"/>
  <c r="I72" i="14"/>
  <c r="AY74" i="13"/>
  <c r="AS74" i="13"/>
  <c r="AM74" i="13"/>
  <c r="AG74" i="13"/>
  <c r="AA74" i="13"/>
  <c r="U74" i="13"/>
  <c r="O74" i="13"/>
  <c r="AY73" i="13"/>
  <c r="AS73" i="13"/>
  <c r="AM73" i="13"/>
  <c r="AG73" i="13"/>
  <c r="AA73" i="13"/>
  <c r="U73" i="13"/>
  <c r="O73" i="13"/>
  <c r="I74" i="13"/>
  <c r="I73" i="13"/>
  <c r="AY72" i="12"/>
  <c r="AS72" i="12"/>
  <c r="AM72" i="12"/>
  <c r="AG72" i="12"/>
  <c r="AA72" i="12"/>
  <c r="U72" i="12"/>
  <c r="O72" i="12"/>
  <c r="AY71" i="12"/>
  <c r="AS71" i="12"/>
  <c r="AM71" i="12"/>
  <c r="AG71" i="12"/>
  <c r="AA71" i="12"/>
  <c r="U71" i="12"/>
  <c r="O71" i="12"/>
  <c r="I72" i="12"/>
  <c r="I71" i="12"/>
  <c r="BE71" i="22" l="1"/>
  <c r="BE72" i="22"/>
  <c r="BE72" i="14"/>
  <c r="BE73" i="14"/>
  <c r="BE73" i="13"/>
  <c r="BE74" i="13"/>
  <c r="AY69" i="23"/>
  <c r="AS69" i="23"/>
  <c r="AM69" i="23"/>
  <c r="AG69" i="23"/>
  <c r="AA69" i="23"/>
  <c r="U69" i="23"/>
  <c r="O69" i="23"/>
  <c r="I69" i="23"/>
  <c r="AY68" i="23"/>
  <c r="AS68" i="23"/>
  <c r="AM68" i="23"/>
  <c r="AG68" i="23"/>
  <c r="AA68" i="23"/>
  <c r="U68" i="23"/>
  <c r="O68" i="23"/>
  <c r="I68" i="23"/>
  <c r="BE68" i="23" l="1"/>
  <c r="BE69" i="23"/>
  <c r="AY86" i="7"/>
  <c r="AS86" i="7"/>
  <c r="AM86" i="7"/>
  <c r="AG86" i="7"/>
  <c r="AA86" i="7"/>
  <c r="U86" i="7"/>
  <c r="O86" i="7"/>
  <c r="AX86" i="7"/>
  <c r="AV86" i="7"/>
  <c r="AT86" i="7"/>
  <c r="AR86" i="7"/>
  <c r="AP86" i="7"/>
  <c r="AN86" i="7"/>
  <c r="AL86" i="7"/>
  <c r="AJ86" i="7"/>
  <c r="AH86" i="7"/>
  <c r="AF86" i="7"/>
  <c r="AD86" i="7"/>
  <c r="AB86" i="7"/>
  <c r="Z86" i="7"/>
  <c r="X86" i="7"/>
  <c r="V86" i="7"/>
  <c r="T86" i="7"/>
  <c r="R86" i="7"/>
  <c r="P86" i="7"/>
  <c r="N86" i="7"/>
  <c r="L86" i="7"/>
  <c r="J86" i="7"/>
  <c r="H86" i="7"/>
  <c r="F86" i="7"/>
  <c r="AM35" i="7"/>
  <c r="AG35" i="7"/>
  <c r="AA35" i="7"/>
  <c r="U35" i="7"/>
  <c r="O35" i="7"/>
  <c r="AL35" i="7"/>
  <c r="AF35" i="7"/>
  <c r="Z35" i="7"/>
  <c r="T35" i="7"/>
  <c r="N35" i="7"/>
  <c r="AJ35" i="7"/>
  <c r="R35" i="7"/>
  <c r="AH35" i="7"/>
  <c r="AB35" i="7"/>
  <c r="V35" i="7"/>
  <c r="P35" i="7"/>
  <c r="J35" i="7"/>
  <c r="I35" i="7"/>
  <c r="H35" i="7"/>
  <c r="F35" i="7"/>
  <c r="D35" i="7"/>
  <c r="D86" i="7"/>
  <c r="O87" i="7" l="1"/>
  <c r="AM87" i="7"/>
  <c r="AA87" i="7"/>
  <c r="AY87" i="7"/>
  <c r="AG87" i="7"/>
  <c r="U87" i="7"/>
  <c r="AS87" i="7"/>
  <c r="I87" i="7"/>
  <c r="Y33" i="22"/>
  <c r="W33" i="22"/>
  <c r="M31" i="22"/>
  <c r="K31" i="22"/>
  <c r="AW41" i="22" l="1"/>
  <c r="AW46" i="22"/>
  <c r="AU46" i="22"/>
  <c r="AU42" i="22"/>
  <c r="AW39" i="22"/>
  <c r="AW38" i="22"/>
  <c r="AU38" i="22"/>
  <c r="AQ43" i="22"/>
  <c r="AO43" i="22"/>
  <c r="AE34" i="22"/>
  <c r="AC34" i="22"/>
  <c r="AW30" i="22"/>
  <c r="AU30" i="22"/>
  <c r="AQ29" i="22"/>
  <c r="AO29" i="22"/>
  <c r="AK28" i="22"/>
  <c r="AI28" i="22"/>
  <c r="AW22" i="22"/>
  <c r="AU22" i="22"/>
  <c r="AQ21" i="22"/>
  <c r="AO21" i="22"/>
  <c r="AE23" i="22"/>
  <c r="AE27" i="22"/>
  <c r="AC27" i="22"/>
  <c r="AC23" i="22"/>
  <c r="S14" i="22"/>
  <c r="Q14" i="22"/>
  <c r="M20" i="22"/>
  <c r="K20" i="22"/>
  <c r="Y26" i="22"/>
  <c r="W26" i="22"/>
  <c r="AK41" i="22"/>
  <c r="AK40" i="22"/>
  <c r="AO10" i="7"/>
  <c r="AQ10" i="7"/>
  <c r="AU10" i="7"/>
  <c r="AW10" i="7"/>
  <c r="BB10" i="7"/>
  <c r="BD10" i="7"/>
  <c r="BE10" i="7"/>
  <c r="AO11" i="7"/>
  <c r="AQ11" i="7"/>
  <c r="AU11" i="7"/>
  <c r="AW11" i="7"/>
  <c r="BB11" i="7"/>
  <c r="BD11" i="7"/>
  <c r="BE11" i="7"/>
  <c r="AO12" i="7"/>
  <c r="AQ12" i="7"/>
  <c r="AU12" i="7"/>
  <c r="AW12" i="7"/>
  <c r="BB12" i="7"/>
  <c r="BD12" i="7"/>
  <c r="BE12" i="7"/>
  <c r="AZ37" i="7"/>
  <c r="BA37" i="7"/>
  <c r="BB37" i="7"/>
  <c r="BC37" i="7"/>
  <c r="BD37" i="7"/>
  <c r="BE37" i="7"/>
  <c r="AZ38" i="7"/>
  <c r="BA38" i="7"/>
  <c r="BB38" i="7"/>
  <c r="BC38" i="7"/>
  <c r="BD38" i="7"/>
  <c r="BE38" i="7"/>
  <c r="AZ39" i="7"/>
  <c r="BA39" i="7"/>
  <c r="BB39" i="7"/>
  <c r="BC39" i="7"/>
  <c r="BD39" i="7"/>
  <c r="BE39" i="7"/>
  <c r="AZ40" i="7"/>
  <c r="BA40" i="7"/>
  <c r="BB40" i="7"/>
  <c r="BC40" i="7"/>
  <c r="BD40" i="7"/>
  <c r="BE40" i="7"/>
  <c r="AZ41" i="7"/>
  <c r="BA41" i="7"/>
  <c r="BB41" i="7"/>
  <c r="BC41" i="7"/>
  <c r="BD41" i="7"/>
  <c r="BE41" i="7"/>
  <c r="AZ42" i="7"/>
  <c r="BA42" i="7"/>
  <c r="BB42" i="7"/>
  <c r="BC42" i="7"/>
  <c r="BD42" i="7"/>
  <c r="BE42" i="7"/>
  <c r="AZ43" i="7"/>
  <c r="BA43" i="7"/>
  <c r="BB43" i="7"/>
  <c r="BC43" i="7"/>
  <c r="BD43" i="7"/>
  <c r="BE43" i="7"/>
  <c r="AZ44" i="7"/>
  <c r="BA44" i="7"/>
  <c r="BB44" i="7"/>
  <c r="BC44" i="7"/>
  <c r="BD44" i="7"/>
  <c r="BE44" i="7"/>
  <c r="AZ45" i="7"/>
  <c r="BA45" i="7"/>
  <c r="BB45" i="7"/>
  <c r="BC45" i="7"/>
  <c r="BD45" i="7"/>
  <c r="BE45" i="7"/>
  <c r="BE37" i="12" l="1"/>
  <c r="BD37" i="12"/>
  <c r="BC37" i="12"/>
  <c r="BB37" i="12"/>
  <c r="BA37" i="12"/>
  <c r="AZ37" i="12"/>
  <c r="AW37" i="12"/>
  <c r="AU37" i="12"/>
  <c r="AQ37" i="12"/>
  <c r="AO37" i="12"/>
  <c r="AK37" i="12"/>
  <c r="AI37" i="12"/>
  <c r="AE37" i="12"/>
  <c r="AC37" i="12"/>
  <c r="Y37" i="12"/>
  <c r="W37" i="12"/>
  <c r="S37" i="12"/>
  <c r="Q37" i="12"/>
  <c r="M37" i="12"/>
  <c r="K37" i="12"/>
  <c r="G37" i="12"/>
  <c r="E37" i="12"/>
  <c r="BE34" i="23" l="1"/>
  <c r="BD34" i="23"/>
  <c r="BC34" i="23"/>
  <c r="BB34" i="23"/>
  <c r="BA34" i="23"/>
  <c r="AZ34" i="23"/>
  <c r="AW34" i="23"/>
  <c r="AU34" i="23"/>
  <c r="AQ34" i="23"/>
  <c r="AO34" i="23"/>
  <c r="AK34" i="23"/>
  <c r="AI34" i="23"/>
  <c r="AE34" i="23"/>
  <c r="AC34" i="23"/>
  <c r="Y34" i="23"/>
  <c r="W34" i="23"/>
  <c r="S34" i="23"/>
  <c r="Q34" i="23"/>
  <c r="M34" i="23"/>
  <c r="K34" i="23"/>
  <c r="G34" i="23"/>
  <c r="E34" i="23"/>
  <c r="BE35" i="23"/>
  <c r="BD35" i="23"/>
  <c r="BC35" i="23"/>
  <c r="BB35" i="23"/>
  <c r="BA35" i="23"/>
  <c r="AZ35" i="23"/>
  <c r="AW35" i="23"/>
  <c r="AU35" i="23"/>
  <c r="AQ35" i="23"/>
  <c r="AO35" i="23"/>
  <c r="AK35" i="23"/>
  <c r="AI35" i="23"/>
  <c r="AE35" i="23"/>
  <c r="AC35" i="23"/>
  <c r="Y35" i="23"/>
  <c r="W35" i="23"/>
  <c r="S35" i="23"/>
  <c r="Q35" i="23"/>
  <c r="M35" i="23"/>
  <c r="K35" i="23"/>
  <c r="G35" i="23"/>
  <c r="E35" i="23"/>
  <c r="AW42" i="22" l="1"/>
  <c r="AY73" i="23" l="1"/>
  <c r="AS73" i="23"/>
  <c r="AM73" i="23"/>
  <c r="AG73" i="23"/>
  <c r="AA73" i="23"/>
  <c r="U73" i="23"/>
  <c r="O73" i="23"/>
  <c r="I73" i="23"/>
  <c r="AY72" i="23"/>
  <c r="AS72" i="23"/>
  <c r="AM72" i="23"/>
  <c r="AG72" i="23"/>
  <c r="AA72" i="23"/>
  <c r="U72" i="23"/>
  <c r="O72" i="23"/>
  <c r="I72" i="23"/>
  <c r="AY71" i="23"/>
  <c r="AS71" i="23"/>
  <c r="AM71" i="23"/>
  <c r="AG71" i="23"/>
  <c r="AA71" i="23"/>
  <c r="U71" i="23"/>
  <c r="O71" i="23"/>
  <c r="I71" i="23"/>
  <c r="AY70" i="23"/>
  <c r="AS70" i="23"/>
  <c r="AM70" i="23"/>
  <c r="AG70" i="23"/>
  <c r="AA70" i="23"/>
  <c r="U70" i="23"/>
  <c r="O70" i="23"/>
  <c r="I70" i="23"/>
  <c r="AY67" i="23"/>
  <c r="AS67" i="23"/>
  <c r="AM67" i="23"/>
  <c r="AG67" i="23"/>
  <c r="AA67" i="23"/>
  <c r="U67" i="23"/>
  <c r="O67" i="23"/>
  <c r="I67" i="23"/>
  <c r="AY66" i="23"/>
  <c r="AS66" i="23"/>
  <c r="AM66" i="23"/>
  <c r="AG66" i="23"/>
  <c r="AA66" i="23"/>
  <c r="U66" i="23"/>
  <c r="O66" i="23"/>
  <c r="I66" i="23"/>
  <c r="AY65" i="23"/>
  <c r="AS65" i="23"/>
  <c r="AM65" i="23"/>
  <c r="AG65" i="23"/>
  <c r="AA65" i="23"/>
  <c r="U65" i="23"/>
  <c r="O65" i="23"/>
  <c r="I65" i="23"/>
  <c r="AY64" i="23"/>
  <c r="AS64" i="23"/>
  <c r="AM64" i="23"/>
  <c r="AG64" i="23"/>
  <c r="AA64" i="23"/>
  <c r="U64" i="23"/>
  <c r="O64" i="23"/>
  <c r="I64" i="23"/>
  <c r="AY63" i="23"/>
  <c r="AS63" i="23"/>
  <c r="AM63" i="23"/>
  <c r="AG63" i="23"/>
  <c r="AA63" i="23"/>
  <c r="U63" i="23"/>
  <c r="O63" i="23"/>
  <c r="I63" i="23"/>
  <c r="AY62" i="23"/>
  <c r="AS62" i="23"/>
  <c r="AM62" i="23"/>
  <c r="AG62" i="23"/>
  <c r="AA62" i="23"/>
  <c r="U62" i="23"/>
  <c r="O62" i="23"/>
  <c r="I62" i="23"/>
  <c r="AV51" i="23"/>
  <c r="AW51" i="23" s="1"/>
  <c r="AT51" i="23"/>
  <c r="AU51" i="23" s="1"/>
  <c r="AP51" i="23"/>
  <c r="AQ51" i="23" s="1"/>
  <c r="AN51" i="23"/>
  <c r="AO51" i="23" s="1"/>
  <c r="AJ51" i="23"/>
  <c r="AK51" i="23" s="1"/>
  <c r="AH51" i="23"/>
  <c r="AI51" i="23" s="1"/>
  <c r="AD51" i="23"/>
  <c r="AE51" i="23" s="1"/>
  <c r="AB51" i="23"/>
  <c r="AC51" i="23" s="1"/>
  <c r="X51" i="23"/>
  <c r="Y51" i="23" s="1"/>
  <c r="V51" i="23"/>
  <c r="W51" i="23" s="1"/>
  <c r="R51" i="23"/>
  <c r="S51" i="23" s="1"/>
  <c r="P51" i="23"/>
  <c r="Q51" i="23" s="1"/>
  <c r="L51" i="23"/>
  <c r="M51" i="23" s="1"/>
  <c r="J51" i="23"/>
  <c r="K51" i="23" s="1"/>
  <c r="F51" i="23"/>
  <c r="D51" i="23"/>
  <c r="BE50" i="23"/>
  <c r="BC50" i="23"/>
  <c r="BB50" i="23"/>
  <c r="BA50" i="23"/>
  <c r="AZ50" i="23"/>
  <c r="AW50" i="23"/>
  <c r="AU50" i="23"/>
  <c r="AK50" i="23"/>
  <c r="AI50" i="23"/>
  <c r="AE50" i="23"/>
  <c r="AC50" i="23"/>
  <c r="Y50" i="23"/>
  <c r="W50" i="23"/>
  <c r="S50" i="23"/>
  <c r="Q50" i="23"/>
  <c r="M50" i="23"/>
  <c r="K50" i="23"/>
  <c r="G50" i="23"/>
  <c r="E50" i="23"/>
  <c r="BE49" i="23"/>
  <c r="BC49" i="23"/>
  <c r="BB49" i="23"/>
  <c r="BA49" i="23"/>
  <c r="AZ49" i="23"/>
  <c r="AW49" i="23"/>
  <c r="AU49" i="23"/>
  <c r="AQ49" i="23"/>
  <c r="AO49" i="23"/>
  <c r="AK49" i="23"/>
  <c r="AI49" i="23"/>
  <c r="AE49" i="23"/>
  <c r="AC49" i="23"/>
  <c r="Y49" i="23"/>
  <c r="W49" i="23"/>
  <c r="S49" i="23"/>
  <c r="Q49" i="23"/>
  <c r="M49" i="23"/>
  <c r="K49" i="23"/>
  <c r="G49" i="23"/>
  <c r="E49" i="23"/>
  <c r="BE48" i="23"/>
  <c r="BC48" i="23"/>
  <c r="BB48" i="23"/>
  <c r="BA48" i="23"/>
  <c r="AZ48" i="23"/>
  <c r="AW48" i="23"/>
  <c r="AU48" i="23"/>
  <c r="AQ48" i="23"/>
  <c r="AO48" i="23"/>
  <c r="AK48" i="23"/>
  <c r="AI48" i="23"/>
  <c r="AE48" i="23"/>
  <c r="AC48" i="23"/>
  <c r="Y48" i="23"/>
  <c r="W48" i="23"/>
  <c r="S48" i="23"/>
  <c r="Q48" i="23"/>
  <c r="M48" i="23"/>
  <c r="K48" i="23"/>
  <c r="G48" i="23"/>
  <c r="E48" i="23"/>
  <c r="AX45" i="23"/>
  <c r="AV45" i="23"/>
  <c r="AT45" i="23"/>
  <c r="AR45" i="23"/>
  <c r="AP45" i="23"/>
  <c r="AN45" i="23"/>
  <c r="AL45" i="23"/>
  <c r="AJ45" i="23"/>
  <c r="AH45" i="23"/>
  <c r="AF45" i="23"/>
  <c r="AD45" i="23"/>
  <c r="AB45" i="23"/>
  <c r="Z45" i="23"/>
  <c r="X45" i="23"/>
  <c r="V45" i="23"/>
  <c r="T45" i="23"/>
  <c r="R45" i="23"/>
  <c r="P45" i="23"/>
  <c r="N45" i="23"/>
  <c r="L45" i="23"/>
  <c r="J45" i="23"/>
  <c r="H45" i="23"/>
  <c r="F45" i="23"/>
  <c r="D45" i="23"/>
  <c r="BE44" i="23"/>
  <c r="BD44" i="23"/>
  <c r="BC44" i="23"/>
  <c r="BB44" i="23"/>
  <c r="BA44" i="23"/>
  <c r="AZ44" i="23"/>
  <c r="AW44" i="23"/>
  <c r="AU44" i="23"/>
  <c r="AQ44" i="23"/>
  <c r="AO44" i="23"/>
  <c r="AK44" i="23"/>
  <c r="AC44" i="23"/>
  <c r="Y44" i="23"/>
  <c r="W44" i="23"/>
  <c r="M44" i="23"/>
  <c r="K44" i="23"/>
  <c r="E44" i="23"/>
  <c r="BE43" i="23"/>
  <c r="BD43" i="23"/>
  <c r="BC43" i="23"/>
  <c r="BB43" i="23"/>
  <c r="BA43" i="23"/>
  <c r="AZ43" i="23"/>
  <c r="AW43" i="23"/>
  <c r="AU43" i="23"/>
  <c r="AQ43" i="23"/>
  <c r="AO43" i="23"/>
  <c r="AK43" i="23"/>
  <c r="AI43" i="23"/>
  <c r="AE43" i="23"/>
  <c r="AC43" i="23"/>
  <c r="Y43" i="23"/>
  <c r="W43" i="23"/>
  <c r="S43" i="23"/>
  <c r="Q43" i="23"/>
  <c r="M43" i="23"/>
  <c r="K43" i="23"/>
  <c r="G43" i="23"/>
  <c r="E43" i="23"/>
  <c r="BE42" i="23"/>
  <c r="BD42" i="23"/>
  <c r="BC42" i="23"/>
  <c r="BB42" i="23"/>
  <c r="BA42" i="23"/>
  <c r="AZ42" i="23"/>
  <c r="AW42" i="23"/>
  <c r="AU42" i="23"/>
  <c r="AQ42" i="23"/>
  <c r="AO42" i="23"/>
  <c r="AK42" i="23"/>
  <c r="AI42" i="23"/>
  <c r="AE42" i="23"/>
  <c r="AC42" i="23"/>
  <c r="Y42" i="23"/>
  <c r="W42" i="23"/>
  <c r="S42" i="23"/>
  <c r="Q42" i="23"/>
  <c r="M42" i="23"/>
  <c r="K42" i="23"/>
  <c r="G42" i="23"/>
  <c r="E42" i="23"/>
  <c r="BE41" i="23"/>
  <c r="BD41" i="23"/>
  <c r="BC41" i="23"/>
  <c r="BB41" i="23"/>
  <c r="BA41" i="23"/>
  <c r="AZ41" i="23"/>
  <c r="AW41" i="23"/>
  <c r="AU41" i="23"/>
  <c r="AQ41" i="23"/>
  <c r="AO41" i="23"/>
  <c r="AK41" i="23"/>
  <c r="Y41" i="23"/>
  <c r="W41" i="23"/>
  <c r="BE40" i="23"/>
  <c r="BD40" i="23"/>
  <c r="BC40" i="23"/>
  <c r="BB40" i="23"/>
  <c r="BA40" i="23"/>
  <c r="AZ40" i="23"/>
  <c r="AW40" i="23"/>
  <c r="AU40" i="23"/>
  <c r="AQ40" i="23"/>
  <c r="AO40" i="23"/>
  <c r="AK40" i="23"/>
  <c r="AE40" i="23"/>
  <c r="AC40" i="23"/>
  <c r="Y40" i="23"/>
  <c r="W40" i="23"/>
  <c r="S40" i="23"/>
  <c r="Q40" i="23"/>
  <c r="M40" i="23"/>
  <c r="K40" i="23"/>
  <c r="BE39" i="23"/>
  <c r="BD39" i="23"/>
  <c r="BC39" i="23"/>
  <c r="BB39" i="23"/>
  <c r="BA39" i="23"/>
  <c r="AZ39" i="23"/>
  <c r="AW39" i="23"/>
  <c r="AU39" i="23"/>
  <c r="AQ39" i="23"/>
  <c r="AO39" i="23"/>
  <c r="AK39" i="23"/>
  <c r="AI39" i="23"/>
  <c r="AE39" i="23"/>
  <c r="AC39" i="23"/>
  <c r="Y39" i="23"/>
  <c r="W39" i="23"/>
  <c r="S39" i="23"/>
  <c r="Q39" i="23"/>
  <c r="M39" i="23"/>
  <c r="K39" i="23"/>
  <c r="G39" i="23"/>
  <c r="E39" i="23"/>
  <c r="BE38" i="23"/>
  <c r="BD38" i="23"/>
  <c r="BC38" i="23"/>
  <c r="BB38" i="23"/>
  <c r="BA38" i="23"/>
  <c r="AZ38" i="23"/>
  <c r="AW38" i="23"/>
  <c r="AU38" i="23"/>
  <c r="AQ38" i="23"/>
  <c r="AO38" i="23"/>
  <c r="AK38" i="23"/>
  <c r="AI38" i="23"/>
  <c r="AE38" i="23"/>
  <c r="AC38" i="23"/>
  <c r="Y38" i="23"/>
  <c r="W38" i="23"/>
  <c r="S38" i="23"/>
  <c r="Q38" i="23"/>
  <c r="M38" i="23"/>
  <c r="K38" i="23"/>
  <c r="G38" i="23"/>
  <c r="E38" i="23"/>
  <c r="BE37" i="23"/>
  <c r="BD37" i="23"/>
  <c r="BC37" i="23"/>
  <c r="BB37" i="23"/>
  <c r="BA37" i="23"/>
  <c r="AZ37" i="23"/>
  <c r="AW37" i="23"/>
  <c r="AU37" i="23"/>
  <c r="AQ37" i="23"/>
  <c r="AO37" i="23"/>
  <c r="AK37" i="23"/>
  <c r="AI37" i="23"/>
  <c r="AE37" i="23"/>
  <c r="AC37" i="23"/>
  <c r="Y37" i="23"/>
  <c r="W37" i="23"/>
  <c r="S37" i="23"/>
  <c r="Q37" i="23"/>
  <c r="M37" i="23"/>
  <c r="K37" i="23"/>
  <c r="G37" i="23"/>
  <c r="E37" i="23"/>
  <c r="BE36" i="23"/>
  <c r="BD36" i="23"/>
  <c r="BC36" i="23"/>
  <c r="BB36" i="23"/>
  <c r="BA36" i="23"/>
  <c r="AZ36" i="23"/>
  <c r="AW36" i="23"/>
  <c r="AU36" i="23"/>
  <c r="AQ36" i="23"/>
  <c r="AO36" i="23"/>
  <c r="AK36" i="23"/>
  <c r="AI36" i="23"/>
  <c r="AE36" i="23"/>
  <c r="AC36" i="23"/>
  <c r="Y36" i="23"/>
  <c r="W36" i="23"/>
  <c r="S36" i="23"/>
  <c r="Q36" i="23"/>
  <c r="M36" i="23"/>
  <c r="K36" i="23"/>
  <c r="G36" i="23"/>
  <c r="E36" i="23"/>
  <c r="BE33" i="23"/>
  <c r="BD33" i="23"/>
  <c r="BC33" i="23"/>
  <c r="BB33" i="23"/>
  <c r="BA33" i="23"/>
  <c r="AZ33" i="23"/>
  <c r="AW33" i="23"/>
  <c r="AU33" i="23"/>
  <c r="AQ33" i="23"/>
  <c r="AO33" i="23"/>
  <c r="AC33" i="23"/>
  <c r="Y33" i="23"/>
  <c r="W33" i="23"/>
  <c r="E33" i="23"/>
  <c r="BE31" i="23"/>
  <c r="BD31" i="23"/>
  <c r="BC31" i="23"/>
  <c r="BB31" i="23"/>
  <c r="BA31" i="23"/>
  <c r="AZ31" i="23"/>
  <c r="AW31" i="23"/>
  <c r="AU31" i="23"/>
  <c r="AQ31" i="23"/>
  <c r="AO31" i="23"/>
  <c r="AK31" i="23"/>
  <c r="AI31" i="23"/>
  <c r="AE31" i="23"/>
  <c r="AC31" i="23"/>
  <c r="Y31" i="23"/>
  <c r="W31" i="23"/>
  <c r="S31" i="23"/>
  <c r="Q31" i="23"/>
  <c r="M31" i="23"/>
  <c r="K31" i="23"/>
  <c r="G31" i="23"/>
  <c r="E31" i="23"/>
  <c r="BE29" i="23"/>
  <c r="BD29" i="23"/>
  <c r="BC29" i="23"/>
  <c r="BB29" i="23"/>
  <c r="BA29" i="23"/>
  <c r="AZ29" i="23"/>
  <c r="AW29" i="23"/>
  <c r="AU29" i="23"/>
  <c r="AQ29" i="23"/>
  <c r="AO29" i="23"/>
  <c r="AK29" i="23"/>
  <c r="AI29" i="23"/>
  <c r="AE29" i="23"/>
  <c r="AC29" i="23"/>
  <c r="Y29" i="23"/>
  <c r="W29" i="23"/>
  <c r="S29" i="23"/>
  <c r="Q29" i="23"/>
  <c r="M29" i="23"/>
  <c r="K29" i="23"/>
  <c r="G29" i="23"/>
  <c r="E29" i="23"/>
  <c r="BE24" i="23"/>
  <c r="BD24" i="23"/>
  <c r="BC24" i="23"/>
  <c r="BB24" i="23"/>
  <c r="BA24" i="23"/>
  <c r="AZ24" i="23"/>
  <c r="AW24" i="23"/>
  <c r="AU24" i="23"/>
  <c r="AQ24" i="23"/>
  <c r="AO24" i="23"/>
  <c r="AK24" i="23"/>
  <c r="AI24" i="23"/>
  <c r="AE24" i="23"/>
  <c r="AC24" i="23"/>
  <c r="Y24" i="23"/>
  <c r="W24" i="23"/>
  <c r="S24" i="23"/>
  <c r="Q24" i="23"/>
  <c r="M24" i="23"/>
  <c r="K24" i="23"/>
  <c r="G24" i="23"/>
  <c r="E24" i="23"/>
  <c r="BE62" i="23" l="1"/>
  <c r="BE63" i="23"/>
  <c r="BE64" i="23"/>
  <c r="BE65" i="23"/>
  <c r="BE66" i="23"/>
  <c r="BE67" i="23"/>
  <c r="BE70" i="23"/>
  <c r="BE71" i="23"/>
  <c r="BE72" i="23"/>
  <c r="BE73" i="23"/>
  <c r="AZ51" i="23"/>
  <c r="BB51" i="23"/>
  <c r="G51" i="23"/>
  <c r="BC51" i="23"/>
  <c r="E51" i="23"/>
  <c r="Q45" i="23"/>
  <c r="BD45" i="23"/>
  <c r="AZ45" i="23"/>
  <c r="K45" i="23"/>
  <c r="AO45" i="23"/>
  <c r="AC45" i="23"/>
  <c r="BB45" i="23"/>
  <c r="M45" i="23"/>
  <c r="BE45" i="23"/>
  <c r="Y45" i="23"/>
  <c r="AK45" i="23"/>
  <c r="AW45" i="23"/>
  <c r="W45" i="23"/>
  <c r="AI45" i="23"/>
  <c r="AU45" i="23"/>
  <c r="E45" i="23"/>
  <c r="BC45" i="23"/>
  <c r="G45" i="23"/>
  <c r="BA51" i="23"/>
  <c r="AE45" i="23"/>
  <c r="AQ45" i="23"/>
  <c r="S45" i="23"/>
  <c r="BA45" i="23"/>
  <c r="AY76" i="22"/>
  <c r="AS76" i="22"/>
  <c r="AM76" i="22"/>
  <c r="AG76" i="22"/>
  <c r="AA76" i="22"/>
  <c r="U76" i="22"/>
  <c r="O76" i="22"/>
  <c r="I76" i="22"/>
  <c r="AY75" i="22"/>
  <c r="AS75" i="22"/>
  <c r="AM75" i="22"/>
  <c r="AG75" i="22"/>
  <c r="AA75" i="22"/>
  <c r="U75" i="22"/>
  <c r="O75" i="22"/>
  <c r="I75" i="22"/>
  <c r="AY74" i="22"/>
  <c r="AS74" i="22"/>
  <c r="AM74" i="22"/>
  <c r="AG74" i="22"/>
  <c r="AA74" i="22"/>
  <c r="U74" i="22"/>
  <c r="O74" i="22"/>
  <c r="I74" i="22"/>
  <c r="AY73" i="22"/>
  <c r="AS73" i="22"/>
  <c r="AM73" i="22"/>
  <c r="AG73" i="22"/>
  <c r="AA73" i="22"/>
  <c r="U73" i="22"/>
  <c r="O73" i="22"/>
  <c r="I73" i="22"/>
  <c r="AY70" i="22"/>
  <c r="AS70" i="22"/>
  <c r="AM70" i="22"/>
  <c r="AG70" i="22"/>
  <c r="AA70" i="22"/>
  <c r="U70" i="22"/>
  <c r="O70" i="22"/>
  <c r="I70" i="22"/>
  <c r="AY69" i="22"/>
  <c r="AS69" i="22"/>
  <c r="AM69" i="22"/>
  <c r="AG69" i="22"/>
  <c r="AA69" i="22"/>
  <c r="U69" i="22"/>
  <c r="O69" i="22"/>
  <c r="I69" i="22"/>
  <c r="AY68" i="22"/>
  <c r="AS68" i="22"/>
  <c r="AM68" i="22"/>
  <c r="AG68" i="22"/>
  <c r="AA68" i="22"/>
  <c r="U68" i="22"/>
  <c r="O68" i="22"/>
  <c r="I68" i="22"/>
  <c r="AY67" i="22"/>
  <c r="AS67" i="22"/>
  <c r="AM67" i="22"/>
  <c r="AG67" i="22"/>
  <c r="AA67" i="22"/>
  <c r="U67" i="22"/>
  <c r="O67" i="22"/>
  <c r="I67" i="22"/>
  <c r="AY66" i="22"/>
  <c r="AS66" i="22"/>
  <c r="AM66" i="22"/>
  <c r="AG66" i="22"/>
  <c r="AA66" i="22"/>
  <c r="U66" i="22"/>
  <c r="O66" i="22"/>
  <c r="I66" i="22"/>
  <c r="AY65" i="22"/>
  <c r="AS65" i="22"/>
  <c r="AM65" i="22"/>
  <c r="AG65" i="22"/>
  <c r="AA65" i="22"/>
  <c r="U65" i="22"/>
  <c r="O65" i="22"/>
  <c r="I65" i="22"/>
  <c r="AV54" i="22"/>
  <c r="AW54" i="22" s="1"/>
  <c r="AT54" i="22"/>
  <c r="AU54" i="22" s="1"/>
  <c r="AP54" i="22"/>
  <c r="AQ54" i="22" s="1"/>
  <c r="AN54" i="22"/>
  <c r="AO54" i="22" s="1"/>
  <c r="AJ54" i="22"/>
  <c r="AK54" i="22" s="1"/>
  <c r="AH54" i="22"/>
  <c r="AI54" i="22" s="1"/>
  <c r="AD54" i="22"/>
  <c r="AE54" i="22" s="1"/>
  <c r="AB54" i="22"/>
  <c r="AC54" i="22" s="1"/>
  <c r="X54" i="22"/>
  <c r="Y54" i="22" s="1"/>
  <c r="V54" i="22"/>
  <c r="W54" i="22" s="1"/>
  <c r="R54" i="22"/>
  <c r="S54" i="22" s="1"/>
  <c r="P54" i="22"/>
  <c r="Q54" i="22" s="1"/>
  <c r="L54" i="22"/>
  <c r="M54" i="22" s="1"/>
  <c r="J54" i="22"/>
  <c r="K54" i="22" s="1"/>
  <c r="F54" i="22"/>
  <c r="D54" i="22"/>
  <c r="BE53" i="22"/>
  <c r="BC53" i="22"/>
  <c r="BB53" i="22"/>
  <c r="BA53" i="22"/>
  <c r="AZ53" i="22"/>
  <c r="AW53" i="22"/>
  <c r="AU53" i="22"/>
  <c r="AK53" i="22"/>
  <c r="AI53" i="22"/>
  <c r="AE53" i="22"/>
  <c r="AC53" i="22"/>
  <c r="Y53" i="22"/>
  <c r="W53" i="22"/>
  <c r="S53" i="22"/>
  <c r="Q53" i="22"/>
  <c r="M53" i="22"/>
  <c r="K53" i="22"/>
  <c r="G53" i="22"/>
  <c r="E53" i="22"/>
  <c r="BE52" i="22"/>
  <c r="BC52" i="22"/>
  <c r="BB52" i="22"/>
  <c r="BA52" i="22"/>
  <c r="AZ52" i="22"/>
  <c r="AW52" i="22"/>
  <c r="AU52" i="22"/>
  <c r="AQ52" i="22"/>
  <c r="AO52" i="22"/>
  <c r="AK52" i="22"/>
  <c r="AI52" i="22"/>
  <c r="AE52" i="22"/>
  <c r="AC52" i="22"/>
  <c r="Y52" i="22"/>
  <c r="W52" i="22"/>
  <c r="S52" i="22"/>
  <c r="Q52" i="22"/>
  <c r="M52" i="22"/>
  <c r="K52" i="22"/>
  <c r="G52" i="22"/>
  <c r="E52" i="22"/>
  <c r="BE51" i="22"/>
  <c r="BC51" i="22"/>
  <c r="BB51" i="22"/>
  <c r="BA51" i="22"/>
  <c r="AZ51" i="22"/>
  <c r="AW51" i="22"/>
  <c r="AU51" i="22"/>
  <c r="AQ51" i="22"/>
  <c r="AO51" i="22"/>
  <c r="AK51" i="22"/>
  <c r="AI51" i="22"/>
  <c r="AE51" i="22"/>
  <c r="AC51" i="22"/>
  <c r="Y51" i="22"/>
  <c r="W51" i="22"/>
  <c r="S51" i="22"/>
  <c r="Q51" i="22"/>
  <c r="M51" i="22"/>
  <c r="K51" i="22"/>
  <c r="G51" i="22"/>
  <c r="E51" i="22"/>
  <c r="BE50" i="22"/>
  <c r="BC50" i="22"/>
  <c r="BB50" i="22"/>
  <c r="BA50" i="22"/>
  <c r="AZ50" i="22"/>
  <c r="AW50" i="22"/>
  <c r="AU50" i="22"/>
  <c r="AQ50" i="22"/>
  <c r="AO50" i="22"/>
  <c r="AK50" i="22"/>
  <c r="AI50" i="22"/>
  <c r="AE50" i="22"/>
  <c r="AC50" i="22"/>
  <c r="Y50" i="22"/>
  <c r="W50" i="22"/>
  <c r="S50" i="22"/>
  <c r="Q50" i="22"/>
  <c r="M50" i="22"/>
  <c r="K50" i="22"/>
  <c r="G50" i="22"/>
  <c r="E50" i="22"/>
  <c r="AX47" i="22"/>
  <c r="AV47" i="22"/>
  <c r="AT47" i="22"/>
  <c r="AR47" i="22"/>
  <c r="AP47" i="22"/>
  <c r="AN47" i="22"/>
  <c r="AL47" i="22"/>
  <c r="AJ47" i="22"/>
  <c r="AH47" i="22"/>
  <c r="AF47" i="22"/>
  <c r="AD47" i="22"/>
  <c r="AB47" i="22"/>
  <c r="Z47" i="22"/>
  <c r="X47" i="22"/>
  <c r="V47" i="22"/>
  <c r="T47" i="22"/>
  <c r="R47" i="22"/>
  <c r="P47" i="22"/>
  <c r="N47" i="22"/>
  <c r="L47" i="22"/>
  <c r="J47" i="22"/>
  <c r="H47" i="22"/>
  <c r="F47" i="22"/>
  <c r="D47" i="22"/>
  <c r="BE46" i="22"/>
  <c r="BD46" i="22"/>
  <c r="BC46" i="22"/>
  <c r="BB46" i="22"/>
  <c r="BA46" i="22"/>
  <c r="AZ46" i="22"/>
  <c r="AQ46" i="22"/>
  <c r="AO46" i="22"/>
  <c r="AK46" i="22"/>
  <c r="AI46" i="22"/>
  <c r="AE46" i="22"/>
  <c r="AC46" i="22"/>
  <c r="Y46" i="22"/>
  <c r="W46" i="22"/>
  <c r="S46" i="22"/>
  <c r="Q46" i="22"/>
  <c r="M46" i="22"/>
  <c r="K46" i="22"/>
  <c r="G46" i="22"/>
  <c r="E46" i="22"/>
  <c r="BE45" i="22"/>
  <c r="BD45" i="22"/>
  <c r="BC45" i="22"/>
  <c r="BB45" i="22"/>
  <c r="BA45" i="22"/>
  <c r="AZ45" i="22"/>
  <c r="AO45" i="22"/>
  <c r="AI45" i="22"/>
  <c r="AE45" i="22"/>
  <c r="AC45" i="22"/>
  <c r="Y45" i="22"/>
  <c r="W45" i="22"/>
  <c r="S45" i="22"/>
  <c r="Q45" i="22"/>
  <c r="M45" i="22"/>
  <c r="K45" i="22"/>
  <c r="G45" i="22"/>
  <c r="E45" i="22"/>
  <c r="BE44" i="22"/>
  <c r="BD44" i="22"/>
  <c r="BC44" i="22"/>
  <c r="BB44" i="22"/>
  <c r="BA44" i="22"/>
  <c r="AZ44" i="22"/>
  <c r="AW44" i="22"/>
  <c r="AU44" i="22"/>
  <c r="AK44" i="22"/>
  <c r="AI44" i="22"/>
  <c r="Y44" i="22"/>
  <c r="W44" i="22"/>
  <c r="S44" i="22"/>
  <c r="Q44" i="22"/>
  <c r="M44" i="22"/>
  <c r="K44" i="22"/>
  <c r="G44" i="22"/>
  <c r="E44" i="22"/>
  <c r="BE43" i="22"/>
  <c r="BD43" i="22"/>
  <c r="BC43" i="22"/>
  <c r="BB43" i="22"/>
  <c r="BA43" i="22"/>
  <c r="AZ43" i="22"/>
  <c r="BE42" i="22"/>
  <c r="BD42" i="22"/>
  <c r="BC42" i="22"/>
  <c r="BB42" i="22"/>
  <c r="BA42" i="22"/>
  <c r="AZ42" i="22"/>
  <c r="BE41" i="22"/>
  <c r="BD41" i="22"/>
  <c r="BC41" i="22"/>
  <c r="BB41" i="22"/>
  <c r="BA41" i="22"/>
  <c r="AZ41" i="22"/>
  <c r="BE40" i="22"/>
  <c r="BD40" i="22"/>
  <c r="BC40" i="22"/>
  <c r="BB40" i="22"/>
  <c r="BA40" i="22"/>
  <c r="AZ40" i="22"/>
  <c r="M40" i="22"/>
  <c r="K40" i="22"/>
  <c r="BE39" i="22"/>
  <c r="BD39" i="22"/>
  <c r="BC39" i="22"/>
  <c r="BB39" i="22"/>
  <c r="BA39" i="22"/>
  <c r="AZ39" i="22"/>
  <c r="M39" i="22"/>
  <c r="K39" i="22"/>
  <c r="BE38" i="22"/>
  <c r="BD38" i="22"/>
  <c r="BC38" i="22"/>
  <c r="BB38" i="22"/>
  <c r="BA38" i="22"/>
  <c r="AZ38" i="22"/>
  <c r="BE37" i="22"/>
  <c r="BD37" i="22"/>
  <c r="BC37" i="22"/>
  <c r="BB37" i="22"/>
  <c r="BA37" i="22"/>
  <c r="AZ37" i="22"/>
  <c r="BE36" i="22"/>
  <c r="BD36" i="22"/>
  <c r="BC36" i="22"/>
  <c r="BB36" i="22"/>
  <c r="BA36" i="22"/>
  <c r="AZ36" i="22"/>
  <c r="BE35" i="22"/>
  <c r="BD35" i="22"/>
  <c r="BC35" i="22"/>
  <c r="BB35" i="22"/>
  <c r="BA35" i="22"/>
  <c r="AZ35" i="22"/>
  <c r="AW35" i="22"/>
  <c r="AU35" i="22"/>
  <c r="AQ35" i="22"/>
  <c r="AO35" i="22"/>
  <c r="AK35" i="22"/>
  <c r="AI35" i="22"/>
  <c r="AE35" i="22"/>
  <c r="AC35" i="22"/>
  <c r="Y35" i="22"/>
  <c r="W35" i="22"/>
  <c r="S35" i="22"/>
  <c r="Q35" i="22"/>
  <c r="M35" i="22"/>
  <c r="K35" i="22"/>
  <c r="G35" i="22"/>
  <c r="E35" i="22"/>
  <c r="BE34" i="22"/>
  <c r="BD34" i="22"/>
  <c r="BC34" i="22"/>
  <c r="BB34" i="22"/>
  <c r="BA34" i="22"/>
  <c r="AZ34" i="22"/>
  <c r="AW34" i="22"/>
  <c r="AU34" i="22"/>
  <c r="AQ34" i="22"/>
  <c r="AO34" i="22"/>
  <c r="Y34" i="22"/>
  <c r="W34" i="22"/>
  <c r="S34" i="22"/>
  <c r="Q34" i="22"/>
  <c r="M34" i="22"/>
  <c r="K34" i="22"/>
  <c r="G34" i="22"/>
  <c r="E34" i="22"/>
  <c r="BE33" i="22"/>
  <c r="BD33" i="22"/>
  <c r="BC33" i="22"/>
  <c r="BB33" i="22"/>
  <c r="BA33" i="22"/>
  <c r="AZ33" i="22"/>
  <c r="AW33" i="22"/>
  <c r="AU33" i="22"/>
  <c r="AQ33" i="22"/>
  <c r="AO33" i="22"/>
  <c r="AK33" i="22"/>
  <c r="AI33" i="22"/>
  <c r="S33" i="22"/>
  <c r="Q33" i="22"/>
  <c r="M33" i="22"/>
  <c r="K33" i="22"/>
  <c r="G33" i="22"/>
  <c r="E33" i="22"/>
  <c r="BE32" i="22"/>
  <c r="BD32" i="22"/>
  <c r="BC32" i="22"/>
  <c r="BB32" i="22"/>
  <c r="BA32" i="22"/>
  <c r="AZ32" i="22"/>
  <c r="AW32" i="22"/>
  <c r="AU32" i="22"/>
  <c r="AQ32" i="22"/>
  <c r="AO32" i="22"/>
  <c r="AK32" i="22"/>
  <c r="AI32" i="22"/>
  <c r="AE32" i="22"/>
  <c r="AC32" i="22"/>
  <c r="Q32" i="22"/>
  <c r="M32" i="22"/>
  <c r="K32" i="22"/>
  <c r="G32" i="22"/>
  <c r="E32" i="22"/>
  <c r="BE31" i="22"/>
  <c r="BD31" i="22"/>
  <c r="BC31" i="22"/>
  <c r="BB31" i="22"/>
  <c r="BA31" i="22"/>
  <c r="AZ31" i="22"/>
  <c r="AW31" i="22"/>
  <c r="AU31" i="22"/>
  <c r="AQ31" i="22"/>
  <c r="AO31" i="22"/>
  <c r="AK31" i="22"/>
  <c r="AI31" i="22"/>
  <c r="AE31" i="22"/>
  <c r="AC31" i="22"/>
  <c r="Y31" i="22"/>
  <c r="W31" i="22"/>
  <c r="G31" i="22"/>
  <c r="E31" i="22"/>
  <c r="BE30" i="22"/>
  <c r="BD30" i="22"/>
  <c r="BC30" i="22"/>
  <c r="BB30" i="22"/>
  <c r="BA30" i="22"/>
  <c r="AZ30" i="22"/>
  <c r="AK30" i="22"/>
  <c r="AI30" i="22"/>
  <c r="AE30" i="22"/>
  <c r="AC30" i="22"/>
  <c r="Y30" i="22"/>
  <c r="W30" i="22"/>
  <c r="S30" i="22"/>
  <c r="Q30" i="22"/>
  <c r="M30" i="22"/>
  <c r="K30" i="22"/>
  <c r="G30" i="22"/>
  <c r="E30" i="22"/>
  <c r="BE29" i="22"/>
  <c r="BD29" i="22"/>
  <c r="BC29" i="22"/>
  <c r="BB29" i="22"/>
  <c r="BA29" i="22"/>
  <c r="AZ29" i="22"/>
  <c r="AW29" i="22"/>
  <c r="AU29" i="22"/>
  <c r="AE29" i="22"/>
  <c r="AC29" i="22"/>
  <c r="Y29" i="22"/>
  <c r="W29" i="22"/>
  <c r="S29" i="22"/>
  <c r="Q29" i="22"/>
  <c r="M29" i="22"/>
  <c r="K29" i="22"/>
  <c r="G29" i="22"/>
  <c r="E29" i="22"/>
  <c r="BE28" i="22"/>
  <c r="BD28" i="22"/>
  <c r="BC28" i="22"/>
  <c r="BB28" i="22"/>
  <c r="BA28" i="22"/>
  <c r="AZ28" i="22"/>
  <c r="AW28" i="22"/>
  <c r="AU28" i="22"/>
  <c r="AQ28" i="22"/>
  <c r="AO28" i="22"/>
  <c r="Y28" i="22"/>
  <c r="W28" i="22"/>
  <c r="S28" i="22"/>
  <c r="Q28" i="22"/>
  <c r="M28" i="22"/>
  <c r="K28" i="22"/>
  <c r="G28" i="22"/>
  <c r="E28" i="22"/>
  <c r="BE27" i="22"/>
  <c r="BD27" i="22"/>
  <c r="BC27" i="22"/>
  <c r="BB27" i="22"/>
  <c r="BA27" i="22"/>
  <c r="AZ27" i="22"/>
  <c r="AW27" i="22"/>
  <c r="AU27" i="22"/>
  <c r="AQ27" i="22"/>
  <c r="AO27" i="22"/>
  <c r="AK27" i="22"/>
  <c r="AI27" i="22"/>
  <c r="S27" i="22"/>
  <c r="Q27" i="22"/>
  <c r="M27" i="22"/>
  <c r="K27" i="22"/>
  <c r="G27" i="22"/>
  <c r="E27" i="22"/>
  <c r="BE26" i="22"/>
  <c r="BD26" i="22"/>
  <c r="BC26" i="22"/>
  <c r="BB26" i="22"/>
  <c r="BA26" i="22"/>
  <c r="AZ26" i="22"/>
  <c r="AW26" i="22"/>
  <c r="AU26" i="22"/>
  <c r="AQ26" i="22"/>
  <c r="AO26" i="22"/>
  <c r="AK26" i="22"/>
  <c r="AI26" i="22"/>
  <c r="AE26" i="22"/>
  <c r="AC26" i="22"/>
  <c r="M26" i="22"/>
  <c r="K26" i="22"/>
  <c r="G26" i="22"/>
  <c r="E26" i="22"/>
  <c r="BE25" i="22"/>
  <c r="BD25" i="22"/>
  <c r="BC25" i="22"/>
  <c r="BB25" i="22"/>
  <c r="BA25" i="22"/>
  <c r="AZ25" i="22"/>
  <c r="AW25" i="22"/>
  <c r="AU25" i="22"/>
  <c r="AQ25" i="22"/>
  <c r="AO25" i="22"/>
  <c r="AK25" i="22"/>
  <c r="AI25" i="22"/>
  <c r="AE25" i="22"/>
  <c r="AC25" i="22"/>
  <c r="Y25" i="22"/>
  <c r="W25" i="22"/>
  <c r="S25" i="22"/>
  <c r="Q25" i="22"/>
  <c r="M25" i="22"/>
  <c r="K25" i="22"/>
  <c r="G25" i="22"/>
  <c r="E25" i="22"/>
  <c r="BE24" i="22"/>
  <c r="BD24" i="22"/>
  <c r="BC24" i="22"/>
  <c r="BB24" i="22"/>
  <c r="BA24" i="22"/>
  <c r="AZ24" i="22"/>
  <c r="AW24" i="22"/>
  <c r="AU24" i="22"/>
  <c r="AQ24" i="22"/>
  <c r="AO24" i="22"/>
  <c r="AK24" i="22"/>
  <c r="AI24" i="22"/>
  <c r="AE24" i="22"/>
  <c r="AC24" i="22"/>
  <c r="Y24" i="22"/>
  <c r="W24" i="22"/>
  <c r="S24" i="22"/>
  <c r="Q24" i="22"/>
  <c r="M24" i="22"/>
  <c r="K24" i="22"/>
  <c r="G24" i="22"/>
  <c r="E24" i="22"/>
  <c r="BE23" i="22"/>
  <c r="BD23" i="22"/>
  <c r="BC23" i="22"/>
  <c r="BB23" i="22"/>
  <c r="BA23" i="22"/>
  <c r="AZ23" i="22"/>
  <c r="AW23" i="22"/>
  <c r="AU23" i="22"/>
  <c r="AQ23" i="22"/>
  <c r="AO23" i="22"/>
  <c r="Y23" i="22"/>
  <c r="W23" i="22"/>
  <c r="S23" i="22"/>
  <c r="Q23" i="22"/>
  <c r="M23" i="22"/>
  <c r="K23" i="22"/>
  <c r="G23" i="22"/>
  <c r="E23" i="22"/>
  <c r="BE22" i="22"/>
  <c r="BD22" i="22"/>
  <c r="BC22" i="22"/>
  <c r="BB22" i="22"/>
  <c r="BA22" i="22"/>
  <c r="AZ22" i="22"/>
  <c r="AK22" i="22"/>
  <c r="AI22" i="22"/>
  <c r="AE22" i="22"/>
  <c r="AC22" i="22"/>
  <c r="Y22" i="22"/>
  <c r="W22" i="22"/>
  <c r="S22" i="22"/>
  <c r="Q22" i="22"/>
  <c r="M22" i="22"/>
  <c r="K22" i="22"/>
  <c r="G22" i="22"/>
  <c r="E22" i="22"/>
  <c r="BE21" i="22"/>
  <c r="BD21" i="22"/>
  <c r="BC21" i="22"/>
  <c r="BB21" i="22"/>
  <c r="BA21" i="22"/>
  <c r="AZ21" i="22"/>
  <c r="AW21" i="22"/>
  <c r="AU21" i="22"/>
  <c r="AE21" i="22"/>
  <c r="AC21" i="22"/>
  <c r="Y21" i="22"/>
  <c r="W21" i="22"/>
  <c r="S21" i="22"/>
  <c r="Q21" i="22"/>
  <c r="M21" i="22"/>
  <c r="K21" i="22"/>
  <c r="G21" i="22"/>
  <c r="E21" i="22"/>
  <c r="BE20" i="22"/>
  <c r="BD20" i="22"/>
  <c r="BC20" i="22"/>
  <c r="BB20" i="22"/>
  <c r="BA20" i="22"/>
  <c r="AZ20" i="22"/>
  <c r="AW20" i="22"/>
  <c r="AU20" i="22"/>
  <c r="AQ20" i="22"/>
  <c r="AO20" i="22"/>
  <c r="AK20" i="22"/>
  <c r="AI20" i="22"/>
  <c r="Y20" i="22"/>
  <c r="W20" i="22"/>
  <c r="S20" i="22"/>
  <c r="Q20" i="22"/>
  <c r="G20" i="22"/>
  <c r="E20" i="22"/>
  <c r="BE19" i="22"/>
  <c r="BD19" i="22"/>
  <c r="BC19" i="22"/>
  <c r="BB19" i="22"/>
  <c r="BA19" i="22"/>
  <c r="AZ19" i="22"/>
  <c r="AW19" i="22"/>
  <c r="AU19" i="22"/>
  <c r="AQ19" i="22"/>
  <c r="AO19" i="22"/>
  <c r="AK19" i="22"/>
  <c r="AI19" i="22"/>
  <c r="AE19" i="22"/>
  <c r="AC19" i="22"/>
  <c r="Y19" i="22"/>
  <c r="W19" i="22"/>
  <c r="S19" i="22"/>
  <c r="Q19" i="22"/>
  <c r="M19" i="22"/>
  <c r="K19" i="22"/>
  <c r="G19" i="22"/>
  <c r="E19" i="22"/>
  <c r="BE18" i="22"/>
  <c r="BD18" i="22"/>
  <c r="BC18" i="22"/>
  <c r="BB18" i="22"/>
  <c r="BA18" i="22"/>
  <c r="AZ18" i="22"/>
  <c r="AW18" i="22"/>
  <c r="AU18" i="22"/>
  <c r="AQ18" i="22"/>
  <c r="AO18" i="22"/>
  <c r="AK18" i="22"/>
  <c r="AI18" i="22"/>
  <c r="AE18" i="22"/>
  <c r="AC18" i="22"/>
  <c r="Y18" i="22"/>
  <c r="W18" i="22"/>
  <c r="S18" i="22"/>
  <c r="Q18" i="22"/>
  <c r="M18" i="22"/>
  <c r="K18" i="22"/>
  <c r="G18" i="22"/>
  <c r="E18" i="22"/>
  <c r="BE17" i="22"/>
  <c r="BD17" i="22"/>
  <c r="BC17" i="22"/>
  <c r="BB17" i="22"/>
  <c r="BA17" i="22"/>
  <c r="AZ17" i="22"/>
  <c r="AW17" i="22"/>
  <c r="AU17" i="22"/>
  <c r="AQ17" i="22"/>
  <c r="AO17" i="22"/>
  <c r="AK17" i="22"/>
  <c r="AI17" i="22"/>
  <c r="AE17" i="22"/>
  <c r="AC17" i="22"/>
  <c r="Y17" i="22"/>
  <c r="W17" i="22"/>
  <c r="S17" i="22"/>
  <c r="Q17" i="22"/>
  <c r="M17" i="22"/>
  <c r="K17" i="22"/>
  <c r="G17" i="22"/>
  <c r="E17" i="22"/>
  <c r="BE16" i="22"/>
  <c r="BD16" i="22"/>
  <c r="BC16" i="22"/>
  <c r="BB16" i="22"/>
  <c r="BA16" i="22"/>
  <c r="AZ16" i="22"/>
  <c r="AW16" i="22"/>
  <c r="AU16" i="22"/>
  <c r="AQ16" i="22"/>
  <c r="AO16" i="22"/>
  <c r="AK16" i="22"/>
  <c r="AI16" i="22"/>
  <c r="AE16" i="22"/>
  <c r="AC16" i="22"/>
  <c r="Y16" i="22"/>
  <c r="W16" i="22"/>
  <c r="S16" i="22"/>
  <c r="Q16" i="22"/>
  <c r="M16" i="22"/>
  <c r="K16" i="22"/>
  <c r="G16" i="22"/>
  <c r="E16" i="22"/>
  <c r="BE15" i="22"/>
  <c r="BD15" i="22"/>
  <c r="BC15" i="22"/>
  <c r="BB15" i="22"/>
  <c r="BA15" i="22"/>
  <c r="AZ15" i="22"/>
  <c r="AW15" i="22"/>
  <c r="AU15" i="22"/>
  <c r="AQ15" i="22"/>
  <c r="AO15" i="22"/>
  <c r="AK15" i="22"/>
  <c r="AI15" i="22"/>
  <c r="AE15" i="22"/>
  <c r="AC15" i="22"/>
  <c r="Y15" i="22"/>
  <c r="W15" i="22"/>
  <c r="Q15" i="22"/>
  <c r="K15" i="22"/>
  <c r="G15" i="22"/>
  <c r="E15" i="22"/>
  <c r="BE14" i="22"/>
  <c r="BD14" i="22"/>
  <c r="BC14" i="22"/>
  <c r="BB14" i="22"/>
  <c r="BA14" i="22"/>
  <c r="AZ14" i="22"/>
  <c r="AW14" i="22"/>
  <c r="AU14" i="22"/>
  <c r="AQ14" i="22"/>
  <c r="AO14" i="22"/>
  <c r="AK14" i="22"/>
  <c r="AI14" i="22"/>
  <c r="AE14" i="22"/>
  <c r="AC14" i="22"/>
  <c r="Y14" i="22"/>
  <c r="W14" i="22"/>
  <c r="G14" i="22"/>
  <c r="E14" i="22"/>
  <c r="BE13" i="22"/>
  <c r="BD13" i="22"/>
  <c r="BC13" i="22"/>
  <c r="BB13" i="22"/>
  <c r="BA13" i="22"/>
  <c r="AZ13" i="22"/>
  <c r="AW13" i="22"/>
  <c r="AU13" i="22"/>
  <c r="AQ13" i="22"/>
  <c r="AO13" i="22"/>
  <c r="AK13" i="22"/>
  <c r="AI13" i="22"/>
  <c r="AE13" i="22"/>
  <c r="AC13" i="22"/>
  <c r="Y13" i="22"/>
  <c r="W13" i="22"/>
  <c r="S13" i="22"/>
  <c r="Q13" i="22"/>
  <c r="BE12" i="22"/>
  <c r="BD12" i="22"/>
  <c r="BC12" i="22"/>
  <c r="BB12" i="22"/>
  <c r="BA12" i="22"/>
  <c r="AZ12" i="22"/>
  <c r="AW12" i="22"/>
  <c r="AU12" i="22"/>
  <c r="AQ12" i="22"/>
  <c r="AO12" i="22"/>
  <c r="AK12" i="22"/>
  <c r="AI12" i="22"/>
  <c r="AE12" i="22"/>
  <c r="AC12" i="22"/>
  <c r="Y12" i="22"/>
  <c r="W12" i="22"/>
  <c r="S12" i="22"/>
  <c r="Q12" i="22"/>
  <c r="M12" i="22"/>
  <c r="K12" i="22"/>
  <c r="BE66" i="22" l="1"/>
  <c r="BE67" i="22"/>
  <c r="BE68" i="22"/>
  <c r="BE69" i="22"/>
  <c r="BE70" i="22"/>
  <c r="BE73" i="22"/>
  <c r="BE74" i="22"/>
  <c r="BE75" i="22"/>
  <c r="BE76" i="22"/>
  <c r="BE65" i="22"/>
  <c r="BE74" i="23"/>
  <c r="BB54" i="22"/>
  <c r="G54" i="22"/>
  <c r="M47" i="22"/>
  <c r="AE47" i="22"/>
  <c r="AQ47" i="22"/>
  <c r="BD47" i="22"/>
  <c r="W47" i="22"/>
  <c r="AI47" i="22"/>
  <c r="AU47" i="22"/>
  <c r="S47" i="22"/>
  <c r="BA47" i="22"/>
  <c r="G47" i="22"/>
  <c r="AZ54" i="22"/>
  <c r="E47" i="22"/>
  <c r="Y47" i="22"/>
  <c r="AK47" i="22"/>
  <c r="AW47" i="22"/>
  <c r="K47" i="22"/>
  <c r="BB47" i="22"/>
  <c r="BC47" i="22"/>
  <c r="AZ47" i="22"/>
  <c r="E54" i="22"/>
  <c r="BC54" i="22"/>
  <c r="BE47" i="22"/>
  <c r="BA54" i="22"/>
  <c r="AC47" i="22"/>
  <c r="AO47" i="22"/>
  <c r="Q47" i="22"/>
  <c r="BE77" i="22" l="1"/>
  <c r="BE48" i="14" l="1"/>
  <c r="BD48" i="14"/>
  <c r="BC48" i="14"/>
  <c r="BB48" i="14"/>
  <c r="BA48" i="14"/>
  <c r="AZ48" i="14"/>
  <c r="AW48" i="14"/>
  <c r="AU48" i="14"/>
  <c r="AQ48" i="14"/>
  <c r="AO48" i="14"/>
  <c r="AK48" i="14"/>
  <c r="AI48" i="14"/>
  <c r="AE48" i="14"/>
  <c r="AC48" i="14"/>
  <c r="Y48" i="14"/>
  <c r="W48" i="14"/>
  <c r="S48" i="14"/>
  <c r="Q48" i="14"/>
  <c r="M48" i="14"/>
  <c r="K48" i="14"/>
  <c r="G48" i="14"/>
  <c r="E48" i="14"/>
  <c r="BE47" i="14"/>
  <c r="BD47" i="14"/>
  <c r="BC47" i="14"/>
  <c r="BB47" i="14"/>
  <c r="BA47" i="14"/>
  <c r="AZ47" i="14"/>
  <c r="AW47" i="14"/>
  <c r="AU47" i="14"/>
  <c r="AQ47" i="14"/>
  <c r="AO47" i="14"/>
  <c r="AK47" i="14"/>
  <c r="AI47" i="14"/>
  <c r="AE47" i="14"/>
  <c r="AC47" i="14"/>
  <c r="Y47" i="14"/>
  <c r="W47" i="14"/>
  <c r="S47" i="14"/>
  <c r="Q47" i="14"/>
  <c r="M47" i="14"/>
  <c r="K47" i="14"/>
  <c r="G47" i="14"/>
  <c r="E47" i="14"/>
  <c r="BE46" i="14"/>
  <c r="BD46" i="14"/>
  <c r="BC46" i="14"/>
  <c r="BB46" i="14"/>
  <c r="BA46" i="14"/>
  <c r="AZ46" i="14"/>
  <c r="AW46" i="14"/>
  <c r="AU46" i="14"/>
  <c r="AQ46" i="14"/>
  <c r="AO46" i="14"/>
  <c r="AK46" i="14"/>
  <c r="AI46" i="14"/>
  <c r="AE46" i="14"/>
  <c r="AC46" i="14"/>
  <c r="Y46" i="14"/>
  <c r="W46" i="14"/>
  <c r="S46" i="14"/>
  <c r="Q46" i="14"/>
  <c r="M46" i="14"/>
  <c r="K46" i="14"/>
  <c r="G46" i="14"/>
  <c r="E46" i="14"/>
  <c r="BE33" i="7" l="1"/>
  <c r="BD33" i="7"/>
  <c r="BC33" i="7"/>
  <c r="BB33" i="7"/>
  <c r="BA33" i="7"/>
  <c r="AZ33" i="7"/>
  <c r="AW33" i="7"/>
  <c r="AU33" i="7"/>
  <c r="AQ33" i="7"/>
  <c r="AO33" i="7"/>
  <c r="BE32" i="7"/>
  <c r="BD32" i="7"/>
  <c r="BC32" i="7"/>
  <c r="BB32" i="7"/>
  <c r="BA32" i="7"/>
  <c r="AZ32" i="7"/>
  <c r="AW32" i="7"/>
  <c r="AU32" i="7"/>
  <c r="AQ32" i="7"/>
  <c r="AO32" i="7"/>
  <c r="BE31" i="7"/>
  <c r="BD31" i="7"/>
  <c r="BC31" i="7"/>
  <c r="BB31" i="7"/>
  <c r="BA31" i="7"/>
  <c r="AZ31" i="7"/>
  <c r="AW31" i="7"/>
  <c r="AU31" i="7"/>
  <c r="AQ31" i="7"/>
  <c r="AO31" i="7"/>
  <c r="BE30" i="7"/>
  <c r="BD30" i="7"/>
  <c r="BC30" i="7"/>
  <c r="BB30" i="7"/>
  <c r="BA30" i="7"/>
  <c r="AZ30" i="7"/>
  <c r="AW30" i="7"/>
  <c r="AU30" i="7"/>
  <c r="AQ30" i="7"/>
  <c r="AO30" i="7"/>
  <c r="BE29" i="7"/>
  <c r="BD29" i="7"/>
  <c r="BC29" i="7"/>
  <c r="BB29" i="7"/>
  <c r="BA29" i="7"/>
  <c r="AZ29" i="7"/>
  <c r="AW29" i="7"/>
  <c r="AU29" i="7"/>
  <c r="AQ29" i="7"/>
  <c r="AO29" i="7"/>
  <c r="BE28" i="7"/>
  <c r="BD28" i="7"/>
  <c r="BC28" i="7"/>
  <c r="BB28" i="7"/>
  <c r="BA28" i="7"/>
  <c r="AZ28" i="7"/>
  <c r="AW28" i="7"/>
  <c r="AU28" i="7"/>
  <c r="AQ28" i="7"/>
  <c r="AO28" i="7"/>
  <c r="BE27" i="7"/>
  <c r="BD27" i="7"/>
  <c r="BC27" i="7"/>
  <c r="BB27" i="7"/>
  <c r="BA27" i="7"/>
  <c r="AZ27" i="7"/>
  <c r="AW27" i="7"/>
  <c r="AU27" i="7"/>
  <c r="AQ27" i="7"/>
  <c r="AO27" i="7"/>
  <c r="BE26" i="7"/>
  <c r="BD26" i="7"/>
  <c r="BC26" i="7"/>
  <c r="BB26" i="7"/>
  <c r="BA26" i="7"/>
  <c r="AZ26" i="7"/>
  <c r="AW26" i="7"/>
  <c r="AU26" i="7"/>
  <c r="AQ26" i="7"/>
  <c r="AO26" i="7"/>
  <c r="BE25" i="7"/>
  <c r="BD25" i="7"/>
  <c r="BC25" i="7"/>
  <c r="BB25" i="7"/>
  <c r="BA25" i="7"/>
  <c r="AZ25" i="7"/>
  <c r="AW25" i="7"/>
  <c r="AU25" i="7"/>
  <c r="AQ25" i="7"/>
  <c r="AO25" i="7"/>
  <c r="BE24" i="7"/>
  <c r="BD24" i="7"/>
  <c r="BC24" i="7"/>
  <c r="BB24" i="7"/>
  <c r="BA24" i="7"/>
  <c r="AZ24" i="7"/>
  <c r="AW24" i="7"/>
  <c r="AU24" i="7"/>
  <c r="AQ24" i="7"/>
  <c r="AO24" i="7"/>
  <c r="BE23" i="7"/>
  <c r="BD23" i="7"/>
  <c r="BC23" i="7"/>
  <c r="BB23" i="7"/>
  <c r="BA23" i="7"/>
  <c r="AZ23" i="7"/>
  <c r="AW23" i="7"/>
  <c r="AU23" i="7"/>
  <c r="AQ23" i="7"/>
  <c r="AO23" i="7"/>
  <c r="BE22" i="7"/>
  <c r="BD22" i="7"/>
  <c r="BC22" i="7"/>
  <c r="BB22" i="7"/>
  <c r="BA22" i="7"/>
  <c r="AZ22" i="7"/>
  <c r="AW22" i="7"/>
  <c r="AU22" i="7"/>
  <c r="AQ22" i="7"/>
  <c r="AO22" i="7"/>
  <c r="BE21" i="7"/>
  <c r="BD21" i="7"/>
  <c r="BC21" i="7"/>
  <c r="BB21" i="7"/>
  <c r="BA21" i="7"/>
  <c r="AZ21" i="7"/>
  <c r="AW21" i="7"/>
  <c r="AU21" i="7"/>
  <c r="AQ21" i="7"/>
  <c r="AO21" i="7"/>
  <c r="BE20" i="7"/>
  <c r="BD20" i="7"/>
  <c r="BC20" i="7"/>
  <c r="BB20" i="7"/>
  <c r="BA20" i="7"/>
  <c r="AZ20" i="7"/>
  <c r="AW20" i="7"/>
  <c r="AU20" i="7"/>
  <c r="AQ20" i="7"/>
  <c r="AO20" i="7"/>
  <c r="BE46" i="12" l="1"/>
  <c r="BD46" i="12"/>
  <c r="BC46" i="12"/>
  <c r="BB46" i="12"/>
  <c r="BA46" i="12"/>
  <c r="AZ46" i="12"/>
  <c r="AW46" i="12"/>
  <c r="AU46" i="12"/>
  <c r="AQ46" i="12"/>
  <c r="AO46" i="12"/>
  <c r="AK46" i="12"/>
  <c r="AI46" i="12"/>
  <c r="AE46" i="12"/>
  <c r="AC46" i="12"/>
  <c r="Y46" i="12"/>
  <c r="W46" i="12"/>
  <c r="S46" i="12"/>
  <c r="Q46" i="12"/>
  <c r="M46" i="12"/>
  <c r="K46" i="12"/>
  <c r="G46" i="12"/>
  <c r="E46" i="12"/>
  <c r="BE47" i="12"/>
  <c r="BD47" i="12"/>
  <c r="BC47" i="12"/>
  <c r="BB47" i="12"/>
  <c r="BA47" i="12"/>
  <c r="AZ47" i="12"/>
  <c r="AW47" i="12"/>
  <c r="AU47" i="12"/>
  <c r="AQ47" i="12"/>
  <c r="AO47" i="12"/>
  <c r="AK47" i="12"/>
  <c r="AI47" i="12"/>
  <c r="AE47" i="12"/>
  <c r="AC47" i="12"/>
  <c r="Y47" i="12"/>
  <c r="W47" i="12"/>
  <c r="S47" i="12"/>
  <c r="Q47" i="12"/>
  <c r="M47" i="12"/>
  <c r="K47" i="12"/>
  <c r="G47" i="12"/>
  <c r="E47" i="12"/>
  <c r="BE45" i="14" l="1"/>
  <c r="BE44" i="14"/>
  <c r="BE43" i="14"/>
  <c r="BE42" i="14"/>
  <c r="BE41" i="14"/>
  <c r="BE40" i="14"/>
  <c r="BE39" i="14"/>
  <c r="BE38" i="14"/>
  <c r="BE37" i="14"/>
  <c r="BE36" i="14"/>
  <c r="BE35" i="14"/>
  <c r="BE34" i="14"/>
  <c r="AX49" i="14"/>
  <c r="AV49" i="14"/>
  <c r="AT49" i="14"/>
  <c r="AR49" i="14"/>
  <c r="AP49" i="14"/>
  <c r="AN49" i="14"/>
  <c r="AL49" i="14"/>
  <c r="AJ49" i="14"/>
  <c r="AH49" i="14"/>
  <c r="AF49" i="14"/>
  <c r="AD49" i="14"/>
  <c r="AB49" i="14"/>
  <c r="Z49" i="14"/>
  <c r="X49" i="14"/>
  <c r="V49" i="14"/>
  <c r="T49" i="14"/>
  <c r="R49" i="14"/>
  <c r="P49" i="14"/>
  <c r="N49" i="14"/>
  <c r="L49" i="14"/>
  <c r="J49" i="14"/>
  <c r="H49" i="14"/>
  <c r="F49" i="14"/>
  <c r="D49" i="14"/>
  <c r="AX50" i="13"/>
  <c r="AV50" i="13"/>
  <c r="AT50" i="13"/>
  <c r="AR50" i="13"/>
  <c r="AP50" i="13"/>
  <c r="AN50" i="13"/>
  <c r="AL50" i="13"/>
  <c r="AJ50" i="13"/>
  <c r="AH50" i="13"/>
  <c r="AF50" i="13"/>
  <c r="AD50" i="13"/>
  <c r="AB50" i="13"/>
  <c r="Z50" i="13"/>
  <c r="X50" i="13"/>
  <c r="V50" i="13"/>
  <c r="T50" i="13"/>
  <c r="R50" i="13"/>
  <c r="P50" i="13"/>
  <c r="N50" i="13"/>
  <c r="L50" i="13"/>
  <c r="J50" i="13"/>
  <c r="H50" i="13"/>
  <c r="F50" i="13"/>
  <c r="D50" i="13"/>
  <c r="BE49" i="13"/>
  <c r="BE48" i="13"/>
  <c r="BE47" i="13"/>
  <c r="BE46" i="13"/>
  <c r="BE45" i="13"/>
  <c r="BE44" i="13"/>
  <c r="BE43" i="13"/>
  <c r="BE42" i="13"/>
  <c r="BE41" i="13"/>
  <c r="BE40" i="13"/>
  <c r="BE39" i="13"/>
  <c r="BE38" i="13"/>
  <c r="BE37" i="13"/>
  <c r="BE36" i="13"/>
  <c r="BE35" i="13"/>
  <c r="AX48" i="12"/>
  <c r="AV48" i="12"/>
  <c r="AT48" i="12"/>
  <c r="AR48" i="12"/>
  <c r="AP48" i="12"/>
  <c r="AN48" i="12"/>
  <c r="AL48" i="12"/>
  <c r="AJ48" i="12"/>
  <c r="AH48" i="12"/>
  <c r="AF48" i="12"/>
  <c r="AD48" i="12"/>
  <c r="AB48" i="12"/>
  <c r="Z48" i="12"/>
  <c r="X48" i="12"/>
  <c r="V48" i="12"/>
  <c r="T48" i="12"/>
  <c r="R48" i="12"/>
  <c r="P48" i="12"/>
  <c r="N48" i="12"/>
  <c r="L48" i="12"/>
  <c r="J48" i="12"/>
  <c r="H48" i="12"/>
  <c r="F48" i="12"/>
  <c r="D48" i="12"/>
  <c r="BE45" i="12"/>
  <c r="BE44" i="12"/>
  <c r="BE43" i="12"/>
  <c r="BE42" i="12"/>
  <c r="BE41" i="12"/>
  <c r="BE40" i="12"/>
  <c r="BE39" i="12"/>
  <c r="BE38" i="12"/>
  <c r="BE36" i="12"/>
  <c r="BE35" i="12"/>
  <c r="BE34" i="12"/>
  <c r="L87" i="7" l="1"/>
  <c r="L10" i="22" l="1"/>
  <c r="L48" i="22" s="1"/>
  <c r="L55" i="22" s="1"/>
  <c r="M55" i="22" s="1"/>
  <c r="L10" i="23"/>
  <c r="L46" i="23" s="1"/>
  <c r="L52" i="23" s="1"/>
  <c r="M52" i="23" s="1"/>
  <c r="BD40" i="12" l="1"/>
  <c r="BC40" i="12"/>
  <c r="BB40" i="12"/>
  <c r="BA40" i="12"/>
  <c r="AZ40" i="12"/>
  <c r="AW40" i="12"/>
  <c r="AU40" i="12"/>
  <c r="AQ40" i="12"/>
  <c r="AO40" i="12"/>
  <c r="AK40" i="12"/>
  <c r="AI40" i="12"/>
  <c r="AE40" i="12"/>
  <c r="AC40" i="12"/>
  <c r="Y40" i="12"/>
  <c r="W40" i="12"/>
  <c r="S40" i="12"/>
  <c r="Q40" i="12"/>
  <c r="M40" i="12"/>
  <c r="K40" i="12"/>
  <c r="G40" i="12"/>
  <c r="E40" i="12"/>
  <c r="BD41" i="12"/>
  <c r="BC41" i="12"/>
  <c r="BB41" i="12"/>
  <c r="BA41" i="12"/>
  <c r="AZ41" i="12"/>
  <c r="AW41" i="12"/>
  <c r="AU41" i="12"/>
  <c r="AQ41" i="12"/>
  <c r="AO41" i="12"/>
  <c r="AK41" i="12"/>
  <c r="AI41" i="12"/>
  <c r="AE41" i="12"/>
  <c r="AC41" i="12"/>
  <c r="Y41" i="12"/>
  <c r="W41" i="12"/>
  <c r="S41" i="12"/>
  <c r="Q41" i="12"/>
  <c r="M41" i="12"/>
  <c r="K41" i="12"/>
  <c r="G41" i="12"/>
  <c r="E41" i="12"/>
  <c r="BE49" i="14" l="1"/>
  <c r="BE50" i="13"/>
  <c r="BE48" i="12"/>
  <c r="AO35" i="12"/>
  <c r="AY77" i="14" l="1"/>
  <c r="AS77" i="14"/>
  <c r="AM77" i="14"/>
  <c r="AG77" i="14"/>
  <c r="AA77" i="14"/>
  <c r="U77" i="14"/>
  <c r="O77" i="14"/>
  <c r="I77" i="14"/>
  <c r="AY76" i="14"/>
  <c r="AS76" i="14"/>
  <c r="AM76" i="14"/>
  <c r="AG76" i="14"/>
  <c r="AA76" i="14"/>
  <c r="U76" i="14"/>
  <c r="O76" i="14"/>
  <c r="I76" i="14"/>
  <c r="AY75" i="14"/>
  <c r="AS75" i="14"/>
  <c r="AM75" i="14"/>
  <c r="AG75" i="14"/>
  <c r="AA75" i="14"/>
  <c r="U75" i="14"/>
  <c r="O75" i="14"/>
  <c r="I75" i="14"/>
  <c r="AY74" i="14"/>
  <c r="AS74" i="14"/>
  <c r="AM74" i="14"/>
  <c r="AG74" i="14"/>
  <c r="AA74" i="14"/>
  <c r="U74" i="14"/>
  <c r="O74" i="14"/>
  <c r="I74" i="14"/>
  <c r="AY71" i="14"/>
  <c r="AS71" i="14"/>
  <c r="AM71" i="14"/>
  <c r="AG71" i="14"/>
  <c r="AA71" i="14"/>
  <c r="U71" i="14"/>
  <c r="O71" i="14"/>
  <c r="I71" i="14"/>
  <c r="AY70" i="14"/>
  <c r="AS70" i="14"/>
  <c r="AM70" i="14"/>
  <c r="AG70" i="14"/>
  <c r="AA70" i="14"/>
  <c r="U70" i="14"/>
  <c r="O70" i="14"/>
  <c r="I70" i="14"/>
  <c r="AY69" i="14"/>
  <c r="AS69" i="14"/>
  <c r="AM69" i="14"/>
  <c r="AG69" i="14"/>
  <c r="AA69" i="14"/>
  <c r="U69" i="14"/>
  <c r="O69" i="14"/>
  <c r="I69" i="14"/>
  <c r="AY68" i="14"/>
  <c r="AS68" i="14"/>
  <c r="AM68" i="14"/>
  <c r="AG68" i="14"/>
  <c r="AA68" i="14"/>
  <c r="U68" i="14"/>
  <c r="O68" i="14"/>
  <c r="I68" i="14"/>
  <c r="AY67" i="14"/>
  <c r="AS67" i="14"/>
  <c r="AM67" i="14"/>
  <c r="AG67" i="14"/>
  <c r="AA67" i="14"/>
  <c r="U67" i="14"/>
  <c r="O67" i="14"/>
  <c r="I67" i="14"/>
  <c r="AY66" i="14"/>
  <c r="AS66" i="14"/>
  <c r="AM66" i="14"/>
  <c r="AG66" i="14"/>
  <c r="AA66" i="14"/>
  <c r="U66" i="14"/>
  <c r="O66" i="14"/>
  <c r="I66" i="14"/>
  <c r="BD58" i="14"/>
  <c r="BC58" i="14"/>
  <c r="BB58" i="14"/>
  <c r="BA58" i="14"/>
  <c r="AZ58" i="14"/>
  <c r="AW58" i="14"/>
  <c r="AU58" i="14"/>
  <c r="AQ58" i="14"/>
  <c r="AO58" i="14"/>
  <c r="AK58" i="14"/>
  <c r="AI58" i="14"/>
  <c r="AE58" i="14"/>
  <c r="AC58" i="14"/>
  <c r="Y58" i="14"/>
  <c r="W58" i="14"/>
  <c r="S58" i="14"/>
  <c r="Q58" i="14"/>
  <c r="M58" i="14"/>
  <c r="K58" i="14"/>
  <c r="G58" i="14"/>
  <c r="E58" i="14"/>
  <c r="AV55" i="14"/>
  <c r="AW55" i="14" s="1"/>
  <c r="AT55" i="14"/>
  <c r="AU55" i="14" s="1"/>
  <c r="AP55" i="14"/>
  <c r="AQ55" i="14" s="1"/>
  <c r="AN55" i="14"/>
  <c r="AO55" i="14" s="1"/>
  <c r="AJ55" i="14"/>
  <c r="AK55" i="14" s="1"/>
  <c r="AH55" i="14"/>
  <c r="AI55" i="14" s="1"/>
  <c r="AD55" i="14"/>
  <c r="AE55" i="14" s="1"/>
  <c r="AB55" i="14"/>
  <c r="AC55" i="14" s="1"/>
  <c r="X55" i="14"/>
  <c r="Y55" i="14" s="1"/>
  <c r="V55" i="14"/>
  <c r="W55" i="14" s="1"/>
  <c r="R55" i="14"/>
  <c r="S55" i="14" s="1"/>
  <c r="P55" i="14"/>
  <c r="Q55" i="14" s="1"/>
  <c r="L55" i="14"/>
  <c r="M55" i="14" s="1"/>
  <c r="J55" i="14"/>
  <c r="K55" i="14" s="1"/>
  <c r="F55" i="14"/>
  <c r="D55" i="14"/>
  <c r="BE54" i="14"/>
  <c r="BC54" i="14"/>
  <c r="BB54" i="14"/>
  <c r="BA54" i="14"/>
  <c r="AZ54" i="14"/>
  <c r="AW54" i="14"/>
  <c r="AU54" i="14"/>
  <c r="AQ54" i="14"/>
  <c r="AO54" i="14"/>
  <c r="AK54" i="14"/>
  <c r="AI54" i="14"/>
  <c r="AE54" i="14"/>
  <c r="AC54" i="14"/>
  <c r="Y54" i="14"/>
  <c r="W54" i="14"/>
  <c r="S54" i="14"/>
  <c r="Q54" i="14"/>
  <c r="M54" i="14"/>
  <c r="K54" i="14"/>
  <c r="G54" i="14"/>
  <c r="E54" i="14"/>
  <c r="BE53" i="14"/>
  <c r="BC53" i="14"/>
  <c r="BB53" i="14"/>
  <c r="BA53" i="14"/>
  <c r="AZ53" i="14"/>
  <c r="AW53" i="14"/>
  <c r="AU53" i="14"/>
  <c r="AQ53" i="14"/>
  <c r="AO53" i="14"/>
  <c r="AK53" i="14"/>
  <c r="AI53" i="14"/>
  <c r="AE53" i="14"/>
  <c r="AC53" i="14"/>
  <c r="Y53" i="14"/>
  <c r="W53" i="14"/>
  <c r="S53" i="14"/>
  <c r="Q53" i="14"/>
  <c r="M53" i="14"/>
  <c r="K53" i="14"/>
  <c r="G53" i="14"/>
  <c r="E53" i="14"/>
  <c r="BE52" i="14"/>
  <c r="BC52" i="14"/>
  <c r="BB52" i="14"/>
  <c r="BA52" i="14"/>
  <c r="AZ52" i="14"/>
  <c r="AW52" i="14"/>
  <c r="AU52" i="14"/>
  <c r="AQ52" i="14"/>
  <c r="AO52" i="14"/>
  <c r="AK52" i="14"/>
  <c r="AI52" i="14"/>
  <c r="AE52" i="14"/>
  <c r="AC52" i="14"/>
  <c r="Y52" i="14"/>
  <c r="W52" i="14"/>
  <c r="S52" i="14"/>
  <c r="Q52" i="14"/>
  <c r="M52" i="14"/>
  <c r="K52" i="14"/>
  <c r="G52" i="14"/>
  <c r="E52" i="14"/>
  <c r="BD45" i="14"/>
  <c r="BC45" i="14"/>
  <c r="BB45" i="14"/>
  <c r="BA45" i="14"/>
  <c r="AZ45" i="14"/>
  <c r="AW45" i="14"/>
  <c r="AU45" i="14"/>
  <c r="AQ45" i="14"/>
  <c r="AO45" i="14"/>
  <c r="AK45" i="14"/>
  <c r="AI45" i="14"/>
  <c r="AE45" i="14"/>
  <c r="AC45" i="14"/>
  <c r="Y45" i="14"/>
  <c r="W45" i="14"/>
  <c r="S45" i="14"/>
  <c r="Q45" i="14"/>
  <c r="M45" i="14"/>
  <c r="K45" i="14"/>
  <c r="G45" i="14"/>
  <c r="E45" i="14"/>
  <c r="BD44" i="14"/>
  <c r="BC44" i="14"/>
  <c r="BB44" i="14"/>
  <c r="BA44" i="14"/>
  <c r="AZ44" i="14"/>
  <c r="AW44" i="14"/>
  <c r="AU44" i="14"/>
  <c r="AQ44" i="14"/>
  <c r="AO44" i="14"/>
  <c r="AK44" i="14"/>
  <c r="AI44" i="14"/>
  <c r="AE44" i="14"/>
  <c r="AC44" i="14"/>
  <c r="Y44" i="14"/>
  <c r="W44" i="14"/>
  <c r="S44" i="14"/>
  <c r="Q44" i="14"/>
  <c r="M44" i="14"/>
  <c r="K44" i="14"/>
  <c r="G44" i="14"/>
  <c r="E44" i="14"/>
  <c r="BD43" i="14"/>
  <c r="BC43" i="14"/>
  <c r="BB43" i="14"/>
  <c r="BA43" i="14"/>
  <c r="AZ43" i="14"/>
  <c r="AW43" i="14"/>
  <c r="AU43" i="14"/>
  <c r="AQ43" i="14"/>
  <c r="AO43" i="14"/>
  <c r="AK43" i="14"/>
  <c r="AI43" i="14"/>
  <c r="AE43" i="14"/>
  <c r="AC43" i="14"/>
  <c r="Y43" i="14"/>
  <c r="W43" i="14"/>
  <c r="S43" i="14"/>
  <c r="Q43" i="14"/>
  <c r="M43" i="14"/>
  <c r="K43" i="14"/>
  <c r="G43" i="14"/>
  <c r="E43" i="14"/>
  <c r="BD42" i="14"/>
  <c r="BC42" i="14"/>
  <c r="BB42" i="14"/>
  <c r="BA42" i="14"/>
  <c r="AZ42" i="14"/>
  <c r="AW42" i="14"/>
  <c r="AU42" i="14"/>
  <c r="AQ42" i="14"/>
  <c r="AO42" i="14"/>
  <c r="AK42" i="14"/>
  <c r="AI42" i="14"/>
  <c r="AE42" i="14"/>
  <c r="AC42" i="14"/>
  <c r="Y42" i="14"/>
  <c r="W42" i="14"/>
  <c r="S42" i="14"/>
  <c r="Q42" i="14"/>
  <c r="M42" i="14"/>
  <c r="K42" i="14"/>
  <c r="G42" i="14"/>
  <c r="E42" i="14"/>
  <c r="BD41" i="14"/>
  <c r="BC41" i="14"/>
  <c r="BB41" i="14"/>
  <c r="BA41" i="14"/>
  <c r="AZ41" i="14"/>
  <c r="AW41" i="14"/>
  <c r="AU41" i="14"/>
  <c r="AQ41" i="14"/>
  <c r="AO41" i="14"/>
  <c r="AK41" i="14"/>
  <c r="AI41" i="14"/>
  <c r="AE41" i="14"/>
  <c r="AC41" i="14"/>
  <c r="Y41" i="14"/>
  <c r="W41" i="14"/>
  <c r="S41" i="14"/>
  <c r="Q41" i="14"/>
  <c r="M41" i="14"/>
  <c r="K41" i="14"/>
  <c r="G41" i="14"/>
  <c r="E41" i="14"/>
  <c r="BD40" i="14"/>
  <c r="BC40" i="14"/>
  <c r="BB40" i="14"/>
  <c r="BA40" i="14"/>
  <c r="AZ40" i="14"/>
  <c r="AW40" i="14"/>
  <c r="AU40" i="14"/>
  <c r="AQ40" i="14"/>
  <c r="AO40" i="14"/>
  <c r="AK40" i="14"/>
  <c r="AI40" i="14"/>
  <c r="AE40" i="14"/>
  <c r="AC40" i="14"/>
  <c r="Y40" i="14"/>
  <c r="W40" i="14"/>
  <c r="S40" i="14"/>
  <c r="Q40" i="14"/>
  <c r="M40" i="14"/>
  <c r="K40" i="14"/>
  <c r="G40" i="14"/>
  <c r="E40" i="14"/>
  <c r="BD39" i="14"/>
  <c r="BC39" i="14"/>
  <c r="BB39" i="14"/>
  <c r="BA39" i="14"/>
  <c r="AZ39" i="14"/>
  <c r="AW39" i="14"/>
  <c r="AU39" i="14"/>
  <c r="AQ39" i="14"/>
  <c r="AO39" i="14"/>
  <c r="AK39" i="14"/>
  <c r="AI39" i="14"/>
  <c r="AE39" i="14"/>
  <c r="AC39" i="14"/>
  <c r="Y39" i="14"/>
  <c r="W39" i="14"/>
  <c r="S39" i="14"/>
  <c r="Q39" i="14"/>
  <c r="M39" i="14"/>
  <c r="K39" i="14"/>
  <c r="G39" i="14"/>
  <c r="E39" i="14"/>
  <c r="BD38" i="14"/>
  <c r="BC38" i="14"/>
  <c r="BB38" i="14"/>
  <c r="BA38" i="14"/>
  <c r="AZ38" i="14"/>
  <c r="AW38" i="14"/>
  <c r="AU38" i="14"/>
  <c r="AQ38" i="14"/>
  <c r="AO38" i="14"/>
  <c r="AK38" i="14"/>
  <c r="AI38" i="14"/>
  <c r="AE38" i="14"/>
  <c r="AC38" i="14"/>
  <c r="Y38" i="14"/>
  <c r="W38" i="14"/>
  <c r="S38" i="14"/>
  <c r="Q38" i="14"/>
  <c r="M38" i="14"/>
  <c r="K38" i="14"/>
  <c r="G38" i="14"/>
  <c r="E38" i="14"/>
  <c r="BD37" i="14"/>
  <c r="BC37" i="14"/>
  <c r="BB37" i="14"/>
  <c r="BA37" i="14"/>
  <c r="AZ37" i="14"/>
  <c r="AW37" i="14"/>
  <c r="AU37" i="14"/>
  <c r="AQ37" i="14"/>
  <c r="AO37" i="14"/>
  <c r="AK37" i="14"/>
  <c r="AI37" i="14"/>
  <c r="AE37" i="14"/>
  <c r="AC37" i="14"/>
  <c r="Y37" i="14"/>
  <c r="W37" i="14"/>
  <c r="S37" i="14"/>
  <c r="Q37" i="14"/>
  <c r="M37" i="14"/>
  <c r="K37" i="14"/>
  <c r="G37" i="14"/>
  <c r="E37" i="14"/>
  <c r="BD36" i="14"/>
  <c r="BC36" i="14"/>
  <c r="BB36" i="14"/>
  <c r="BA36" i="14"/>
  <c r="AZ36" i="14"/>
  <c r="AW36" i="14"/>
  <c r="AU36" i="14"/>
  <c r="AQ36" i="14"/>
  <c r="AO36" i="14"/>
  <c r="AK36" i="14"/>
  <c r="AI36" i="14"/>
  <c r="AE36" i="14"/>
  <c r="AC36" i="14"/>
  <c r="Y36" i="14"/>
  <c r="W36" i="14"/>
  <c r="S36" i="14"/>
  <c r="Q36" i="14"/>
  <c r="M36" i="14"/>
  <c r="K36" i="14"/>
  <c r="G36" i="14"/>
  <c r="E36" i="14"/>
  <c r="BD35" i="14"/>
  <c r="BC35" i="14"/>
  <c r="BB35" i="14"/>
  <c r="BA35" i="14"/>
  <c r="AZ35" i="14"/>
  <c r="AW35" i="14"/>
  <c r="AU35" i="14"/>
  <c r="AQ35" i="14"/>
  <c r="AO35" i="14"/>
  <c r="AK35" i="14"/>
  <c r="AI35" i="14"/>
  <c r="AE35" i="14"/>
  <c r="AC35" i="14"/>
  <c r="Y35" i="14"/>
  <c r="W35" i="14"/>
  <c r="S35" i="14"/>
  <c r="Q35" i="14"/>
  <c r="M35" i="14"/>
  <c r="K35" i="14"/>
  <c r="G35" i="14"/>
  <c r="E35" i="14"/>
  <c r="BD34" i="14"/>
  <c r="BC34" i="14"/>
  <c r="BB34" i="14"/>
  <c r="BA34" i="14"/>
  <c r="AZ34" i="14"/>
  <c r="AW34" i="14"/>
  <c r="AU34" i="14"/>
  <c r="AQ34" i="14"/>
  <c r="AO34" i="14"/>
  <c r="AK34" i="14"/>
  <c r="AI34" i="14"/>
  <c r="AE34" i="14"/>
  <c r="AC34" i="14"/>
  <c r="Y34" i="14"/>
  <c r="W34" i="14"/>
  <c r="S34" i="14"/>
  <c r="Q34" i="14"/>
  <c r="M34" i="14"/>
  <c r="K34" i="14"/>
  <c r="G34" i="14"/>
  <c r="E34" i="14"/>
  <c r="AY78" i="13"/>
  <c r="AS78" i="13"/>
  <c r="AM78" i="13"/>
  <c r="AG78" i="13"/>
  <c r="AA78" i="13"/>
  <c r="U78" i="13"/>
  <c r="O78" i="13"/>
  <c r="I78" i="13"/>
  <c r="AY77" i="13"/>
  <c r="AS77" i="13"/>
  <c r="AM77" i="13"/>
  <c r="AG77" i="13"/>
  <c r="AA77" i="13"/>
  <c r="U77" i="13"/>
  <c r="O77" i="13"/>
  <c r="I77" i="13"/>
  <c r="AY76" i="13"/>
  <c r="AS76" i="13"/>
  <c r="AM76" i="13"/>
  <c r="AG76" i="13"/>
  <c r="AA76" i="13"/>
  <c r="U76" i="13"/>
  <c r="O76" i="13"/>
  <c r="I76" i="13"/>
  <c r="AY75" i="13"/>
  <c r="AS75" i="13"/>
  <c r="AM75" i="13"/>
  <c r="AG75" i="13"/>
  <c r="AA75" i="13"/>
  <c r="U75" i="13"/>
  <c r="O75" i="13"/>
  <c r="I75" i="13"/>
  <c r="AY72" i="13"/>
  <c r="AS72" i="13"/>
  <c r="AM72" i="13"/>
  <c r="AG72" i="13"/>
  <c r="AA72" i="13"/>
  <c r="U72" i="13"/>
  <c r="O72" i="13"/>
  <c r="I72" i="13"/>
  <c r="AY71" i="13"/>
  <c r="AS71" i="13"/>
  <c r="AM71" i="13"/>
  <c r="AG71" i="13"/>
  <c r="AA71" i="13"/>
  <c r="U71" i="13"/>
  <c r="O71" i="13"/>
  <c r="I71" i="13"/>
  <c r="AY70" i="13"/>
  <c r="AS70" i="13"/>
  <c r="AM70" i="13"/>
  <c r="AG70" i="13"/>
  <c r="AA70" i="13"/>
  <c r="U70" i="13"/>
  <c r="O70" i="13"/>
  <c r="I70" i="13"/>
  <c r="AY69" i="13"/>
  <c r="AS69" i="13"/>
  <c r="AM69" i="13"/>
  <c r="AG69" i="13"/>
  <c r="AA69" i="13"/>
  <c r="U69" i="13"/>
  <c r="O69" i="13"/>
  <c r="I69" i="13"/>
  <c r="AY68" i="13"/>
  <c r="AS68" i="13"/>
  <c r="AM68" i="13"/>
  <c r="AG68" i="13"/>
  <c r="AA68" i="13"/>
  <c r="U68" i="13"/>
  <c r="O68" i="13"/>
  <c r="I68" i="13"/>
  <c r="AY67" i="13"/>
  <c r="AS67" i="13"/>
  <c r="AM67" i="13"/>
  <c r="AG67" i="13"/>
  <c r="AA67" i="13"/>
  <c r="U67" i="13"/>
  <c r="O67" i="13"/>
  <c r="I67" i="13"/>
  <c r="BD59" i="13"/>
  <c r="BC59" i="13"/>
  <c r="BB59" i="13"/>
  <c r="BA59" i="13"/>
  <c r="AZ59" i="13"/>
  <c r="AW59" i="13"/>
  <c r="AU59" i="13"/>
  <c r="AQ59" i="13"/>
  <c r="AO59" i="13"/>
  <c r="AK59" i="13"/>
  <c r="AI59" i="13"/>
  <c r="AE59" i="13"/>
  <c r="AC59" i="13"/>
  <c r="Y59" i="13"/>
  <c r="W59" i="13"/>
  <c r="S59" i="13"/>
  <c r="Q59" i="13"/>
  <c r="M59" i="13"/>
  <c r="K59" i="13"/>
  <c r="G59" i="13"/>
  <c r="E59" i="13"/>
  <c r="AV56" i="13"/>
  <c r="AW56" i="13" s="1"/>
  <c r="AT56" i="13"/>
  <c r="AU56" i="13" s="1"/>
  <c r="AP56" i="13"/>
  <c r="AQ56" i="13" s="1"/>
  <c r="AN56" i="13"/>
  <c r="AO56" i="13" s="1"/>
  <c r="AJ56" i="13"/>
  <c r="AK56" i="13" s="1"/>
  <c r="AH56" i="13"/>
  <c r="AI56" i="13" s="1"/>
  <c r="AD56" i="13"/>
  <c r="AE56" i="13" s="1"/>
  <c r="AB56" i="13"/>
  <c r="AC56" i="13" s="1"/>
  <c r="X56" i="13"/>
  <c r="Y56" i="13" s="1"/>
  <c r="V56" i="13"/>
  <c r="W56" i="13" s="1"/>
  <c r="R56" i="13"/>
  <c r="S56" i="13" s="1"/>
  <c r="P56" i="13"/>
  <c r="Q56" i="13" s="1"/>
  <c r="L56" i="13"/>
  <c r="M56" i="13" s="1"/>
  <c r="J56" i="13"/>
  <c r="K56" i="13" s="1"/>
  <c r="F56" i="13"/>
  <c r="D56" i="13"/>
  <c r="BE55" i="13"/>
  <c r="BC55" i="13"/>
  <c r="BB55" i="13"/>
  <c r="BA55" i="13"/>
  <c r="AZ55" i="13"/>
  <c r="AW55" i="13"/>
  <c r="AU55" i="13"/>
  <c r="AQ55" i="13"/>
  <c r="AO55" i="13"/>
  <c r="AK55" i="13"/>
  <c r="AI55" i="13"/>
  <c r="AE55" i="13"/>
  <c r="AC55" i="13"/>
  <c r="Y55" i="13"/>
  <c r="W55" i="13"/>
  <c r="S55" i="13"/>
  <c r="Q55" i="13"/>
  <c r="M55" i="13"/>
  <c r="K55" i="13"/>
  <c r="G55" i="13"/>
  <c r="E55" i="13"/>
  <c r="BE54" i="13"/>
  <c r="BC54" i="13"/>
  <c r="BB54" i="13"/>
  <c r="BA54" i="13"/>
  <c r="AZ54" i="13"/>
  <c r="AW54" i="13"/>
  <c r="AU54" i="13"/>
  <c r="AQ54" i="13"/>
  <c r="AO54" i="13"/>
  <c r="AK54" i="13"/>
  <c r="AI54" i="13"/>
  <c r="AE54" i="13"/>
  <c r="AC54" i="13"/>
  <c r="Y54" i="13"/>
  <c r="W54" i="13"/>
  <c r="S54" i="13"/>
  <c r="Q54" i="13"/>
  <c r="M54" i="13"/>
  <c r="K54" i="13"/>
  <c r="G54" i="13"/>
  <c r="E54" i="13"/>
  <c r="BE53" i="13"/>
  <c r="BC53" i="13"/>
  <c r="BB53" i="13"/>
  <c r="BA53" i="13"/>
  <c r="AZ53" i="13"/>
  <c r="AW53" i="13"/>
  <c r="AU53" i="13"/>
  <c r="AQ53" i="13"/>
  <c r="AO53" i="13"/>
  <c r="AK53" i="13"/>
  <c r="AI53" i="13"/>
  <c r="AE53" i="13"/>
  <c r="AC53" i="13"/>
  <c r="Y53" i="13"/>
  <c r="W53" i="13"/>
  <c r="S53" i="13"/>
  <c r="Q53" i="13"/>
  <c r="M53" i="13"/>
  <c r="K53" i="13"/>
  <c r="G53" i="13"/>
  <c r="E53" i="13"/>
  <c r="BD49" i="13"/>
  <c r="BC49" i="13"/>
  <c r="BB49" i="13"/>
  <c r="BA49" i="13"/>
  <c r="AZ49" i="13"/>
  <c r="AW49" i="13"/>
  <c r="AU49" i="13"/>
  <c r="AQ49" i="13"/>
  <c r="AO49" i="13"/>
  <c r="AK49" i="13"/>
  <c r="AI49" i="13"/>
  <c r="AE49" i="13"/>
  <c r="AC49" i="13"/>
  <c r="Y49" i="13"/>
  <c r="W49" i="13"/>
  <c r="S49" i="13"/>
  <c r="Q49" i="13"/>
  <c r="M49" i="13"/>
  <c r="K49" i="13"/>
  <c r="G49" i="13"/>
  <c r="E49" i="13"/>
  <c r="BD48" i="13"/>
  <c r="BC48" i="13"/>
  <c r="BB48" i="13"/>
  <c r="BA48" i="13"/>
  <c r="AZ48" i="13"/>
  <c r="AW48" i="13"/>
  <c r="AU48" i="13"/>
  <c r="AQ48" i="13"/>
  <c r="AO48" i="13"/>
  <c r="AK48" i="13"/>
  <c r="AI48" i="13"/>
  <c r="AE48" i="13"/>
  <c r="AC48" i="13"/>
  <c r="Y48" i="13"/>
  <c r="W48" i="13"/>
  <c r="S48" i="13"/>
  <c r="Q48" i="13"/>
  <c r="M48" i="13"/>
  <c r="K48" i="13"/>
  <c r="G48" i="13"/>
  <c r="E48" i="13"/>
  <c r="BD47" i="13"/>
  <c r="BC47" i="13"/>
  <c r="BB47" i="13"/>
  <c r="BA47" i="13"/>
  <c r="AZ47" i="13"/>
  <c r="AW47" i="13"/>
  <c r="AU47" i="13"/>
  <c r="AQ47" i="13"/>
  <c r="AO47" i="13"/>
  <c r="AK47" i="13"/>
  <c r="AI47" i="13"/>
  <c r="AE47" i="13"/>
  <c r="AC47" i="13"/>
  <c r="Y47" i="13"/>
  <c r="W47" i="13"/>
  <c r="S47" i="13"/>
  <c r="Q47" i="13"/>
  <c r="M47" i="13"/>
  <c r="K47" i="13"/>
  <c r="G47" i="13"/>
  <c r="E47" i="13"/>
  <c r="BD46" i="13"/>
  <c r="BC46" i="13"/>
  <c r="BB46" i="13"/>
  <c r="BA46" i="13"/>
  <c r="AZ46" i="13"/>
  <c r="AW46" i="13"/>
  <c r="AU46" i="13"/>
  <c r="AQ46" i="13"/>
  <c r="AO46" i="13"/>
  <c r="AK46" i="13"/>
  <c r="AI46" i="13"/>
  <c r="AE46" i="13"/>
  <c r="AC46" i="13"/>
  <c r="Y46" i="13"/>
  <c r="W46" i="13"/>
  <c r="S46" i="13"/>
  <c r="Q46" i="13"/>
  <c r="M46" i="13"/>
  <c r="K46" i="13"/>
  <c r="G46" i="13"/>
  <c r="E46" i="13"/>
  <c r="BD45" i="13"/>
  <c r="BC45" i="13"/>
  <c r="BB45" i="13"/>
  <c r="BA45" i="13"/>
  <c r="AZ45" i="13"/>
  <c r="AW45" i="13"/>
  <c r="AU45" i="13"/>
  <c r="AQ45" i="13"/>
  <c r="AO45" i="13"/>
  <c r="AK45" i="13"/>
  <c r="AI45" i="13"/>
  <c r="AE45" i="13"/>
  <c r="AC45" i="13"/>
  <c r="Y45" i="13"/>
  <c r="W45" i="13"/>
  <c r="S45" i="13"/>
  <c r="Q45" i="13"/>
  <c r="M45" i="13"/>
  <c r="K45" i="13"/>
  <c r="G45" i="13"/>
  <c r="E45" i="13"/>
  <c r="BD44" i="13"/>
  <c r="BC44" i="13"/>
  <c r="BB44" i="13"/>
  <c r="BA44" i="13"/>
  <c r="AZ44" i="13"/>
  <c r="AW44" i="13"/>
  <c r="AU44" i="13"/>
  <c r="AQ44" i="13"/>
  <c r="AO44" i="13"/>
  <c r="AK44" i="13"/>
  <c r="AI44" i="13"/>
  <c r="AE44" i="13"/>
  <c r="AC44" i="13"/>
  <c r="Y44" i="13"/>
  <c r="W44" i="13"/>
  <c r="S44" i="13"/>
  <c r="Q44" i="13"/>
  <c r="M44" i="13"/>
  <c r="K44" i="13"/>
  <c r="G44" i="13"/>
  <c r="E44" i="13"/>
  <c r="BD43" i="13"/>
  <c r="BC43" i="13"/>
  <c r="BB43" i="13"/>
  <c r="BA43" i="13"/>
  <c r="AZ43" i="13"/>
  <c r="AW43" i="13"/>
  <c r="AU43" i="13"/>
  <c r="AQ43" i="13"/>
  <c r="AO43" i="13"/>
  <c r="AK43" i="13"/>
  <c r="AI43" i="13"/>
  <c r="AE43" i="13"/>
  <c r="AC43" i="13"/>
  <c r="Y43" i="13"/>
  <c r="W43" i="13"/>
  <c r="S43" i="13"/>
  <c r="Q43" i="13"/>
  <c r="M43" i="13"/>
  <c r="K43" i="13"/>
  <c r="G43" i="13"/>
  <c r="E43" i="13"/>
  <c r="BD42" i="13"/>
  <c r="BC42" i="13"/>
  <c r="BB42" i="13"/>
  <c r="BA42" i="13"/>
  <c r="AZ42" i="13"/>
  <c r="AW42" i="13"/>
  <c r="AU42" i="13"/>
  <c r="AQ42" i="13"/>
  <c r="AO42" i="13"/>
  <c r="AK42" i="13"/>
  <c r="AI42" i="13"/>
  <c r="AE42" i="13"/>
  <c r="AC42" i="13"/>
  <c r="Y42" i="13"/>
  <c r="W42" i="13"/>
  <c r="S42" i="13"/>
  <c r="Q42" i="13"/>
  <c r="M42" i="13"/>
  <c r="K42" i="13"/>
  <c r="G42" i="13"/>
  <c r="E42" i="13"/>
  <c r="BD41" i="13"/>
  <c r="BC41" i="13"/>
  <c r="BB41" i="13"/>
  <c r="BA41" i="13"/>
  <c r="AZ41" i="13"/>
  <c r="AW41" i="13"/>
  <c r="AU41" i="13"/>
  <c r="AQ41" i="13"/>
  <c r="AO41" i="13"/>
  <c r="AK41" i="13"/>
  <c r="AI41" i="13"/>
  <c r="AE41" i="13"/>
  <c r="AC41" i="13"/>
  <c r="Y41" i="13"/>
  <c r="W41" i="13"/>
  <c r="S41" i="13"/>
  <c r="Q41" i="13"/>
  <c r="M41" i="13"/>
  <c r="K41" i="13"/>
  <c r="G41" i="13"/>
  <c r="E41" i="13"/>
  <c r="BD40" i="13"/>
  <c r="BC40" i="13"/>
  <c r="BB40" i="13"/>
  <c r="BA40" i="13"/>
  <c r="AZ40" i="13"/>
  <c r="AW40" i="13"/>
  <c r="AU40" i="13"/>
  <c r="AQ40" i="13"/>
  <c r="AO40" i="13"/>
  <c r="AK40" i="13"/>
  <c r="AI40" i="13"/>
  <c r="AE40" i="13"/>
  <c r="AC40" i="13"/>
  <c r="Y40" i="13"/>
  <c r="W40" i="13"/>
  <c r="S40" i="13"/>
  <c r="Q40" i="13"/>
  <c r="M40" i="13"/>
  <c r="K40" i="13"/>
  <c r="G40" i="13"/>
  <c r="E40" i="13"/>
  <c r="BD39" i="13"/>
  <c r="BC39" i="13"/>
  <c r="BB39" i="13"/>
  <c r="BA39" i="13"/>
  <c r="AZ39" i="13"/>
  <c r="AW39" i="13"/>
  <c r="AU39" i="13"/>
  <c r="AQ39" i="13"/>
  <c r="AO39" i="13"/>
  <c r="AK39" i="13"/>
  <c r="AI39" i="13"/>
  <c r="AE39" i="13"/>
  <c r="AC39" i="13"/>
  <c r="Y39" i="13"/>
  <c r="W39" i="13"/>
  <c r="S39" i="13"/>
  <c r="Q39" i="13"/>
  <c r="M39" i="13"/>
  <c r="K39" i="13"/>
  <c r="G39" i="13"/>
  <c r="E39" i="13"/>
  <c r="BD38" i="13"/>
  <c r="BC38" i="13"/>
  <c r="BB38" i="13"/>
  <c r="BA38" i="13"/>
  <c r="AZ38" i="13"/>
  <c r="AW38" i="13"/>
  <c r="AU38" i="13"/>
  <c r="AQ38" i="13"/>
  <c r="AO38" i="13"/>
  <c r="AK38" i="13"/>
  <c r="AI38" i="13"/>
  <c r="AE38" i="13"/>
  <c r="AC38" i="13"/>
  <c r="Y38" i="13"/>
  <c r="W38" i="13"/>
  <c r="S38" i="13"/>
  <c r="Q38" i="13"/>
  <c r="M38" i="13"/>
  <c r="K38" i="13"/>
  <c r="G38" i="13"/>
  <c r="E38" i="13"/>
  <c r="BD37" i="13"/>
  <c r="BC37" i="13"/>
  <c r="BB37" i="13"/>
  <c r="BA37" i="13"/>
  <c r="AZ37" i="13"/>
  <c r="AW37" i="13"/>
  <c r="AU37" i="13"/>
  <c r="AQ37" i="13"/>
  <c r="AO37" i="13"/>
  <c r="AK37" i="13"/>
  <c r="AI37" i="13"/>
  <c r="AE37" i="13"/>
  <c r="AC37" i="13"/>
  <c r="Y37" i="13"/>
  <c r="W37" i="13"/>
  <c r="S37" i="13"/>
  <c r="Q37" i="13"/>
  <c r="M37" i="13"/>
  <c r="K37" i="13"/>
  <c r="G37" i="13"/>
  <c r="E37" i="13"/>
  <c r="BD36" i="13"/>
  <c r="BC36" i="13"/>
  <c r="BB36" i="13"/>
  <c r="BA36" i="13"/>
  <c r="AZ36" i="13"/>
  <c r="AW36" i="13"/>
  <c r="AU36" i="13"/>
  <c r="AQ36" i="13"/>
  <c r="AO36" i="13"/>
  <c r="AK36" i="13"/>
  <c r="AI36" i="13"/>
  <c r="AE36" i="13"/>
  <c r="AC36" i="13"/>
  <c r="Y36" i="13"/>
  <c r="W36" i="13"/>
  <c r="S36" i="13"/>
  <c r="Q36" i="13"/>
  <c r="M36" i="13"/>
  <c r="K36" i="13"/>
  <c r="G36" i="13"/>
  <c r="E36" i="13"/>
  <c r="BD35" i="13"/>
  <c r="BC35" i="13"/>
  <c r="BB35" i="13"/>
  <c r="BA35" i="13"/>
  <c r="AZ35" i="13"/>
  <c r="AW35" i="13"/>
  <c r="AU35" i="13"/>
  <c r="AQ35" i="13"/>
  <c r="AO35" i="13"/>
  <c r="AK35" i="13"/>
  <c r="AI35" i="13"/>
  <c r="AE35" i="13"/>
  <c r="AC35" i="13"/>
  <c r="Y35" i="13"/>
  <c r="W35" i="13"/>
  <c r="S35" i="13"/>
  <c r="Q35" i="13"/>
  <c r="M35" i="13"/>
  <c r="K35" i="13"/>
  <c r="G35" i="13"/>
  <c r="E35" i="13"/>
  <c r="AY76" i="12"/>
  <c r="AS76" i="12"/>
  <c r="AM76" i="12"/>
  <c r="AG76" i="12"/>
  <c r="AA76" i="12"/>
  <c r="U76" i="12"/>
  <c r="O76" i="12"/>
  <c r="I76" i="12"/>
  <c r="AY75" i="12"/>
  <c r="AS75" i="12"/>
  <c r="AM75" i="12"/>
  <c r="AG75" i="12"/>
  <c r="AA75" i="12"/>
  <c r="U75" i="12"/>
  <c r="O75" i="12"/>
  <c r="I75" i="12"/>
  <c r="AY74" i="12"/>
  <c r="AS74" i="12"/>
  <c r="AM74" i="12"/>
  <c r="AG74" i="12"/>
  <c r="AA74" i="12"/>
  <c r="U74" i="12"/>
  <c r="O74" i="12"/>
  <c r="I74" i="12"/>
  <c r="AY73" i="12"/>
  <c r="AS73" i="12"/>
  <c r="AM73" i="12"/>
  <c r="AG73" i="12"/>
  <c r="AA73" i="12"/>
  <c r="U73" i="12"/>
  <c r="O73" i="12"/>
  <c r="I73" i="12"/>
  <c r="AY70" i="12"/>
  <c r="AS70" i="12"/>
  <c r="AM70" i="12"/>
  <c r="AG70" i="12"/>
  <c r="AA70" i="12"/>
  <c r="U70" i="12"/>
  <c r="O70" i="12"/>
  <c r="I70" i="12"/>
  <c r="AY69" i="12"/>
  <c r="AS69" i="12"/>
  <c r="AM69" i="12"/>
  <c r="AG69" i="12"/>
  <c r="AA69" i="12"/>
  <c r="U69" i="12"/>
  <c r="O69" i="12"/>
  <c r="I69" i="12"/>
  <c r="AY68" i="12"/>
  <c r="AS68" i="12"/>
  <c r="AM68" i="12"/>
  <c r="AG68" i="12"/>
  <c r="AA68" i="12"/>
  <c r="U68" i="12"/>
  <c r="O68" i="12"/>
  <c r="I68" i="12"/>
  <c r="AY67" i="12"/>
  <c r="AS67" i="12"/>
  <c r="AM67" i="12"/>
  <c r="AG67" i="12"/>
  <c r="AA67" i="12"/>
  <c r="U67" i="12"/>
  <c r="O67" i="12"/>
  <c r="I67" i="12"/>
  <c r="AY66" i="12"/>
  <c r="AS66" i="12"/>
  <c r="AM66" i="12"/>
  <c r="AG66" i="12"/>
  <c r="AA66" i="12"/>
  <c r="U66" i="12"/>
  <c r="O66" i="12"/>
  <c r="I66" i="12"/>
  <c r="AY65" i="12"/>
  <c r="AS65" i="12"/>
  <c r="AM65" i="12"/>
  <c r="AG65" i="12"/>
  <c r="AA65" i="12"/>
  <c r="U65" i="12"/>
  <c r="O65" i="12"/>
  <c r="I65" i="12"/>
  <c r="BD57" i="12"/>
  <c r="BC57" i="12"/>
  <c r="BB57" i="12"/>
  <c r="BA57" i="12"/>
  <c r="AZ57" i="12"/>
  <c r="AW57" i="12"/>
  <c r="AU57" i="12"/>
  <c r="AQ57" i="12"/>
  <c r="AO57" i="12"/>
  <c r="AK57" i="12"/>
  <c r="AI57" i="12"/>
  <c r="AE57" i="12"/>
  <c r="AC57" i="12"/>
  <c r="Y57" i="12"/>
  <c r="W57" i="12"/>
  <c r="S57" i="12"/>
  <c r="Q57" i="12"/>
  <c r="M57" i="12"/>
  <c r="K57" i="12"/>
  <c r="G57" i="12"/>
  <c r="E57" i="12"/>
  <c r="AV54" i="12"/>
  <c r="AW54" i="12" s="1"/>
  <c r="AT54" i="12"/>
  <c r="AU54" i="12" s="1"/>
  <c r="AP54" i="12"/>
  <c r="AQ54" i="12" s="1"/>
  <c r="AN54" i="12"/>
  <c r="AO54" i="12" s="1"/>
  <c r="AJ54" i="12"/>
  <c r="AK54" i="12" s="1"/>
  <c r="AH54" i="12"/>
  <c r="AI54" i="12" s="1"/>
  <c r="AD54" i="12"/>
  <c r="AE54" i="12" s="1"/>
  <c r="AB54" i="12"/>
  <c r="AC54" i="12" s="1"/>
  <c r="X54" i="12"/>
  <c r="Y54" i="12" s="1"/>
  <c r="V54" i="12"/>
  <c r="W54" i="12" s="1"/>
  <c r="R54" i="12"/>
  <c r="S54" i="12" s="1"/>
  <c r="P54" i="12"/>
  <c r="Q54" i="12" s="1"/>
  <c r="L54" i="12"/>
  <c r="M54" i="12" s="1"/>
  <c r="J54" i="12"/>
  <c r="K54" i="12" s="1"/>
  <c r="F54" i="12"/>
  <c r="D54" i="12"/>
  <c r="BE52" i="12"/>
  <c r="BC52" i="12"/>
  <c r="BB52" i="12"/>
  <c r="BA52" i="12"/>
  <c r="AZ52" i="12"/>
  <c r="AW52" i="12"/>
  <c r="AU52" i="12"/>
  <c r="AQ52" i="12"/>
  <c r="AO52" i="12"/>
  <c r="AK52" i="12"/>
  <c r="AI52" i="12"/>
  <c r="AE52" i="12"/>
  <c r="AC52" i="12"/>
  <c r="Y52" i="12"/>
  <c r="W52" i="12"/>
  <c r="S52" i="12"/>
  <c r="Q52" i="12"/>
  <c r="M52" i="12"/>
  <c r="K52" i="12"/>
  <c r="G52" i="12"/>
  <c r="E52" i="12"/>
  <c r="BE51" i="12"/>
  <c r="BC51" i="12"/>
  <c r="BB51" i="12"/>
  <c r="BA51" i="12"/>
  <c r="AZ51" i="12"/>
  <c r="AW51" i="12"/>
  <c r="AU51" i="12"/>
  <c r="AQ51" i="12"/>
  <c r="AO51" i="12"/>
  <c r="AK51" i="12"/>
  <c r="AI51" i="12"/>
  <c r="AE51" i="12"/>
  <c r="AC51" i="12"/>
  <c r="Y51" i="12"/>
  <c r="W51" i="12"/>
  <c r="S51" i="12"/>
  <c r="Q51" i="12"/>
  <c r="M51" i="12"/>
  <c r="K51" i="12"/>
  <c r="G51" i="12"/>
  <c r="E51" i="12"/>
  <c r="BD45" i="12"/>
  <c r="BC45" i="12"/>
  <c r="BB45" i="12"/>
  <c r="BA45" i="12"/>
  <c r="AZ45" i="12"/>
  <c r="AW45" i="12"/>
  <c r="AU45" i="12"/>
  <c r="AQ45" i="12"/>
  <c r="AO45" i="12"/>
  <c r="AK45" i="12"/>
  <c r="AI45" i="12"/>
  <c r="AE45" i="12"/>
  <c r="AC45" i="12"/>
  <c r="Y45" i="12"/>
  <c r="W45" i="12"/>
  <c r="S45" i="12"/>
  <c r="Q45" i="12"/>
  <c r="M45" i="12"/>
  <c r="K45" i="12"/>
  <c r="G45" i="12"/>
  <c r="E45" i="12"/>
  <c r="BD44" i="12"/>
  <c r="BC44" i="12"/>
  <c r="BB44" i="12"/>
  <c r="BA44" i="12"/>
  <c r="AZ44" i="12"/>
  <c r="AW44" i="12"/>
  <c r="AU44" i="12"/>
  <c r="AQ44" i="12"/>
  <c r="AO44" i="12"/>
  <c r="AK44" i="12"/>
  <c r="AI44" i="12"/>
  <c r="AE44" i="12"/>
  <c r="AC44" i="12"/>
  <c r="Y44" i="12"/>
  <c r="W44" i="12"/>
  <c r="S44" i="12"/>
  <c r="Q44" i="12"/>
  <c r="M44" i="12"/>
  <c r="K44" i="12"/>
  <c r="G44" i="12"/>
  <c r="E44" i="12"/>
  <c r="BD43" i="12"/>
  <c r="BC43" i="12"/>
  <c r="BB43" i="12"/>
  <c r="BA43" i="12"/>
  <c r="AZ43" i="12"/>
  <c r="AW43" i="12"/>
  <c r="AU43" i="12"/>
  <c r="AQ43" i="12"/>
  <c r="AO43" i="12"/>
  <c r="AK43" i="12"/>
  <c r="AI43" i="12"/>
  <c r="AE43" i="12"/>
  <c r="AC43" i="12"/>
  <c r="Y43" i="12"/>
  <c r="W43" i="12"/>
  <c r="S43" i="12"/>
  <c r="Q43" i="12"/>
  <c r="M43" i="12"/>
  <c r="K43" i="12"/>
  <c r="G43" i="12"/>
  <c r="E43" i="12"/>
  <c r="BD42" i="12"/>
  <c r="BC42" i="12"/>
  <c r="BB42" i="12"/>
  <c r="BA42" i="12"/>
  <c r="AZ42" i="12"/>
  <c r="AW42" i="12"/>
  <c r="AU42" i="12"/>
  <c r="AQ42" i="12"/>
  <c r="AO42" i="12"/>
  <c r="AK42" i="12"/>
  <c r="AI42" i="12"/>
  <c r="AE42" i="12"/>
  <c r="AC42" i="12"/>
  <c r="Y42" i="12"/>
  <c r="W42" i="12"/>
  <c r="S42" i="12"/>
  <c r="Q42" i="12"/>
  <c r="M42" i="12"/>
  <c r="K42" i="12"/>
  <c r="G42" i="12"/>
  <c r="E42" i="12"/>
  <c r="BD39" i="12"/>
  <c r="BC39" i="12"/>
  <c r="BB39" i="12"/>
  <c r="BA39" i="12"/>
  <c r="AZ39" i="12"/>
  <c r="AW39" i="12"/>
  <c r="AU39" i="12"/>
  <c r="AQ39" i="12"/>
  <c r="AO39" i="12"/>
  <c r="AK39" i="12"/>
  <c r="AI39" i="12"/>
  <c r="AE39" i="12"/>
  <c r="AC39" i="12"/>
  <c r="Y39" i="12"/>
  <c r="W39" i="12"/>
  <c r="S39" i="12"/>
  <c r="Q39" i="12"/>
  <c r="M39" i="12"/>
  <c r="K39" i="12"/>
  <c r="G39" i="12"/>
  <c r="E39" i="12"/>
  <c r="BD38" i="12"/>
  <c r="BC38" i="12"/>
  <c r="BB38" i="12"/>
  <c r="BA38" i="12"/>
  <c r="AZ38" i="12"/>
  <c r="AW38" i="12"/>
  <c r="AU38" i="12"/>
  <c r="AQ38" i="12"/>
  <c r="AO38" i="12"/>
  <c r="AK38" i="12"/>
  <c r="AI38" i="12"/>
  <c r="AE38" i="12"/>
  <c r="AC38" i="12"/>
  <c r="Y38" i="12"/>
  <c r="W38" i="12"/>
  <c r="S38" i="12"/>
  <c r="Q38" i="12"/>
  <c r="M38" i="12"/>
  <c r="K38" i="12"/>
  <c r="G38" i="12"/>
  <c r="E38" i="12"/>
  <c r="BD36" i="12"/>
  <c r="BC36" i="12"/>
  <c r="BB36" i="12"/>
  <c r="BA36" i="12"/>
  <c r="AZ36" i="12"/>
  <c r="AW36" i="12"/>
  <c r="AU36" i="12"/>
  <c r="AQ36" i="12"/>
  <c r="AO36" i="12"/>
  <c r="AK36" i="12"/>
  <c r="AI36" i="12"/>
  <c r="AE36" i="12"/>
  <c r="AC36" i="12"/>
  <c r="Y36" i="12"/>
  <c r="W36" i="12"/>
  <c r="S36" i="12"/>
  <c r="Q36" i="12"/>
  <c r="M36" i="12"/>
  <c r="K36" i="12"/>
  <c r="G36" i="12"/>
  <c r="E36" i="12"/>
  <c r="BD35" i="12"/>
  <c r="BC35" i="12"/>
  <c r="BB35" i="12"/>
  <c r="BA35" i="12"/>
  <c r="AZ35" i="12"/>
  <c r="AW35" i="12"/>
  <c r="AU35" i="12"/>
  <c r="AQ35" i="12"/>
  <c r="AK35" i="12"/>
  <c r="AI35" i="12"/>
  <c r="AE35" i="12"/>
  <c r="AC35" i="12"/>
  <c r="Y35" i="12"/>
  <c r="W35" i="12"/>
  <c r="S35" i="12"/>
  <c r="Q35" i="12"/>
  <c r="M35" i="12"/>
  <c r="K35" i="12"/>
  <c r="G35" i="12"/>
  <c r="E35" i="12"/>
  <c r="BD34" i="12"/>
  <c r="BC34" i="12"/>
  <c r="BB34" i="12"/>
  <c r="BA34" i="12"/>
  <c r="AZ34" i="12"/>
  <c r="AW34" i="12"/>
  <c r="AU34" i="12"/>
  <c r="AQ34" i="12"/>
  <c r="AO34" i="12"/>
  <c r="AK34" i="12"/>
  <c r="AI34" i="12"/>
  <c r="AE34" i="12"/>
  <c r="AC34" i="12"/>
  <c r="Y34" i="12"/>
  <c r="W34" i="12"/>
  <c r="S34" i="12"/>
  <c r="Q34" i="12"/>
  <c r="M34" i="12"/>
  <c r="K34" i="12"/>
  <c r="G34" i="12"/>
  <c r="E34" i="12"/>
  <c r="Y98" i="7"/>
  <c r="W98" i="7"/>
  <c r="S98" i="7"/>
  <c r="Q98" i="7"/>
  <c r="M98" i="7"/>
  <c r="K98" i="7"/>
  <c r="G98" i="7"/>
  <c r="E98" i="7"/>
  <c r="Y97" i="7"/>
  <c r="W97" i="7"/>
  <c r="S97" i="7"/>
  <c r="Q97" i="7"/>
  <c r="M97" i="7"/>
  <c r="K97" i="7"/>
  <c r="G97" i="7"/>
  <c r="E97" i="7"/>
  <c r="Y96" i="7"/>
  <c r="W96" i="7"/>
  <c r="S96" i="7"/>
  <c r="Q96" i="7"/>
  <c r="M96" i="7"/>
  <c r="K96" i="7"/>
  <c r="G96" i="7"/>
  <c r="E96" i="7"/>
  <c r="BE91" i="7"/>
  <c r="BB91" i="7"/>
  <c r="AZ91" i="7"/>
  <c r="AY91" i="7"/>
  <c r="AS91" i="7"/>
  <c r="AM91" i="7"/>
  <c r="AG91" i="7"/>
  <c r="AA91" i="7"/>
  <c r="U91" i="7"/>
  <c r="S91" i="7"/>
  <c r="R91" i="7"/>
  <c r="Q91" i="7"/>
  <c r="P91" i="7"/>
  <c r="O91" i="7"/>
  <c r="I91" i="7"/>
  <c r="G91" i="7"/>
  <c r="F91" i="7"/>
  <c r="E91" i="7"/>
  <c r="D91" i="7"/>
  <c r="AX87" i="7"/>
  <c r="AV87" i="7"/>
  <c r="AT87" i="7"/>
  <c r="AR87" i="7"/>
  <c r="AP87" i="7"/>
  <c r="AN87" i="7"/>
  <c r="AL87" i="7"/>
  <c r="AJ87" i="7"/>
  <c r="AF87" i="7"/>
  <c r="AD87" i="7"/>
  <c r="AB87" i="7"/>
  <c r="X87" i="7"/>
  <c r="R87" i="7"/>
  <c r="BE85" i="7"/>
  <c r="BD85" i="7"/>
  <c r="BC85" i="7"/>
  <c r="BB85" i="7"/>
  <c r="BA85" i="7"/>
  <c r="AZ85" i="7"/>
  <c r="AW85" i="7"/>
  <c r="AU85" i="7"/>
  <c r="AQ85" i="7"/>
  <c r="AO85" i="7"/>
  <c r="AK85" i="7"/>
  <c r="AI85" i="7"/>
  <c r="AE85" i="7"/>
  <c r="AC85" i="7"/>
  <c r="Y85" i="7"/>
  <c r="W85" i="7"/>
  <c r="S85" i="7"/>
  <c r="Q85" i="7"/>
  <c r="M85" i="7"/>
  <c r="K85" i="7"/>
  <c r="G85" i="7"/>
  <c r="E85" i="7"/>
  <c r="BE84" i="7"/>
  <c r="BD84" i="7"/>
  <c r="BC84" i="7"/>
  <c r="BB84" i="7"/>
  <c r="BA84" i="7"/>
  <c r="AZ84" i="7"/>
  <c r="AW84" i="7"/>
  <c r="AU84" i="7"/>
  <c r="AQ84" i="7"/>
  <c r="AO84" i="7"/>
  <c r="AK84" i="7"/>
  <c r="AI84" i="7"/>
  <c r="AE84" i="7"/>
  <c r="AC84" i="7"/>
  <c r="Y84" i="7"/>
  <c r="W84" i="7"/>
  <c r="S84" i="7"/>
  <c r="Q84" i="7"/>
  <c r="M84" i="7"/>
  <c r="K84" i="7"/>
  <c r="G84" i="7"/>
  <c r="E84" i="7"/>
  <c r="BE83" i="7"/>
  <c r="BD83" i="7"/>
  <c r="BC83" i="7"/>
  <c r="BB83" i="7"/>
  <c r="BA83" i="7"/>
  <c r="AZ83" i="7"/>
  <c r="AW83" i="7"/>
  <c r="AU83" i="7"/>
  <c r="AQ83" i="7"/>
  <c r="AO83" i="7"/>
  <c r="AK83" i="7"/>
  <c r="AI83" i="7"/>
  <c r="AE83" i="7"/>
  <c r="AC83" i="7"/>
  <c r="Y83" i="7"/>
  <c r="W83" i="7"/>
  <c r="S83" i="7"/>
  <c r="Q83" i="7"/>
  <c r="M83" i="7"/>
  <c r="K83" i="7"/>
  <c r="G83" i="7"/>
  <c r="E83" i="7"/>
  <c r="BE82" i="7"/>
  <c r="BD82" i="7"/>
  <c r="BC82" i="7"/>
  <c r="BB82" i="7"/>
  <c r="BA82" i="7"/>
  <c r="AZ82" i="7"/>
  <c r="AK82" i="7"/>
  <c r="AI82" i="7"/>
  <c r="AE82" i="7"/>
  <c r="AC82" i="7"/>
  <c r="Y82" i="7"/>
  <c r="W82" i="7"/>
  <c r="S82" i="7"/>
  <c r="Q82" i="7"/>
  <c r="M82" i="7"/>
  <c r="K82" i="7"/>
  <c r="G82" i="7"/>
  <c r="E82" i="7"/>
  <c r="BE81" i="7"/>
  <c r="BD81" i="7"/>
  <c r="BC81" i="7"/>
  <c r="BB81" i="7"/>
  <c r="BA81" i="7"/>
  <c r="AZ81" i="7"/>
  <c r="Y81" i="7"/>
  <c r="W81" i="7"/>
  <c r="S81" i="7"/>
  <c r="Q81" i="7"/>
  <c r="M81" i="7"/>
  <c r="K81" i="7"/>
  <c r="G81" i="7"/>
  <c r="E81" i="7"/>
  <c r="P87" i="7"/>
  <c r="BE34" i="7"/>
  <c r="BD34" i="7"/>
  <c r="BC34" i="7"/>
  <c r="BB34" i="7"/>
  <c r="BA34" i="7"/>
  <c r="AZ34" i="7"/>
  <c r="AW34" i="7"/>
  <c r="AU34" i="7"/>
  <c r="AQ34" i="7"/>
  <c r="AO34" i="7"/>
  <c r="BE19" i="7"/>
  <c r="BD19" i="7"/>
  <c r="BC19" i="7"/>
  <c r="BB19" i="7"/>
  <c r="BA19" i="7"/>
  <c r="AZ19" i="7"/>
  <c r="AW19" i="7"/>
  <c r="AU19" i="7"/>
  <c r="AQ19" i="7"/>
  <c r="AO19" i="7"/>
  <c r="BE18" i="7"/>
  <c r="BD18" i="7"/>
  <c r="BB18" i="7"/>
  <c r="BE17" i="7"/>
  <c r="BD17" i="7"/>
  <c r="BB17" i="7"/>
  <c r="BE16" i="7"/>
  <c r="BD16" i="7"/>
  <c r="BB16" i="7"/>
  <c r="AW16" i="7"/>
  <c r="AU16" i="7"/>
  <c r="AQ16" i="7"/>
  <c r="AO16" i="7"/>
  <c r="BE15" i="7"/>
  <c r="BD15" i="7"/>
  <c r="BB15" i="7"/>
  <c r="AW15" i="7"/>
  <c r="AU15" i="7"/>
  <c r="AQ15" i="7"/>
  <c r="AO15" i="7"/>
  <c r="BE14" i="7"/>
  <c r="BD14" i="7"/>
  <c r="BB14" i="7"/>
  <c r="AW14" i="7"/>
  <c r="AU14" i="7"/>
  <c r="AQ14" i="7"/>
  <c r="AO14" i="7"/>
  <c r="BE13" i="7"/>
  <c r="BD13" i="7"/>
  <c r="BB13" i="7"/>
  <c r="AW13" i="7"/>
  <c r="AU13" i="7"/>
  <c r="AQ13" i="7"/>
  <c r="AO13" i="7"/>
  <c r="BA9" i="7"/>
  <c r="BF7" i="7"/>
  <c r="AZ35" i="7" l="1"/>
  <c r="BE66" i="14"/>
  <c r="BE67" i="14"/>
  <c r="BE68" i="14"/>
  <c r="BE69" i="14"/>
  <c r="BE70" i="14"/>
  <c r="BE74" i="14"/>
  <c r="BE75" i="14"/>
  <c r="BE76" i="14"/>
  <c r="BE77" i="14"/>
  <c r="BA35" i="7"/>
  <c r="BC35" i="7"/>
  <c r="E86" i="7"/>
  <c r="Q86" i="7"/>
  <c r="AC86" i="7"/>
  <c r="AO86" i="7"/>
  <c r="AO87" i="7" s="1"/>
  <c r="AZ86" i="7"/>
  <c r="BD86" i="7"/>
  <c r="BE71" i="14"/>
  <c r="BE67" i="13"/>
  <c r="BE68" i="13"/>
  <c r="BE69" i="13"/>
  <c r="BE70" i="13"/>
  <c r="BE71" i="13"/>
  <c r="BE72" i="13"/>
  <c r="BE75" i="13"/>
  <c r="BE76" i="13"/>
  <c r="BE77" i="13"/>
  <c r="BE78" i="13"/>
  <c r="K35" i="7"/>
  <c r="AC35" i="7"/>
  <c r="BB35" i="7"/>
  <c r="M86" i="7"/>
  <c r="M87" i="7" s="1"/>
  <c r="Y86" i="7"/>
  <c r="AK86" i="7"/>
  <c r="AW86" i="7"/>
  <c r="AW87" i="7" s="1"/>
  <c r="BC86" i="7"/>
  <c r="BD35" i="7"/>
  <c r="W35" i="7"/>
  <c r="AI35" i="7"/>
  <c r="BE35" i="7"/>
  <c r="E35" i="7"/>
  <c r="G35" i="7"/>
  <c r="Q35" i="7"/>
  <c r="G86" i="7"/>
  <c r="S86" i="7"/>
  <c r="AE86" i="7"/>
  <c r="AE87" i="7" s="1"/>
  <c r="AQ86" i="7"/>
  <c r="AQ87" i="7" s="1"/>
  <c r="BA86" i="7"/>
  <c r="BE86" i="7"/>
  <c r="AK35" i="7"/>
  <c r="AK87" i="7" s="1"/>
  <c r="S35" i="7"/>
  <c r="K86" i="7"/>
  <c r="W86" i="7"/>
  <c r="AI86" i="7"/>
  <c r="AU86" i="7"/>
  <c r="AU87" i="7" s="1"/>
  <c r="BB86" i="7"/>
  <c r="AF10" i="22"/>
  <c r="AF48" i="22" s="1"/>
  <c r="AF10" i="23"/>
  <c r="AF46" i="23" s="1"/>
  <c r="AP10" i="13"/>
  <c r="AP51" i="13" s="1"/>
  <c r="AP10" i="22"/>
  <c r="AP48" i="22" s="1"/>
  <c r="AP55" i="22" s="1"/>
  <c r="AQ55" i="22" s="1"/>
  <c r="AP10" i="23"/>
  <c r="AP46" i="23" s="1"/>
  <c r="AP52" i="23" s="1"/>
  <c r="AQ52" i="23" s="1"/>
  <c r="R10" i="22"/>
  <c r="R48" i="22" s="1"/>
  <c r="R55" i="22" s="1"/>
  <c r="S55" i="22" s="1"/>
  <c r="R10" i="23"/>
  <c r="R46" i="23" s="1"/>
  <c r="R52" i="23" s="1"/>
  <c r="S52" i="23" s="1"/>
  <c r="AJ10" i="22"/>
  <c r="AJ48" i="22" s="1"/>
  <c r="AJ55" i="22" s="1"/>
  <c r="AK55" i="22" s="1"/>
  <c r="AJ10" i="23"/>
  <c r="AJ46" i="23" s="1"/>
  <c r="AJ52" i="23" s="1"/>
  <c r="AK52" i="23" s="1"/>
  <c r="AR10" i="22"/>
  <c r="AR48" i="22" s="1"/>
  <c r="AR10" i="23"/>
  <c r="AR46" i="23" s="1"/>
  <c r="AX10" i="14"/>
  <c r="AX50" i="14" s="1"/>
  <c r="AX10" i="22"/>
  <c r="AX48" i="22" s="1"/>
  <c r="AX10" i="23"/>
  <c r="AX46" i="23" s="1"/>
  <c r="X10" i="22"/>
  <c r="X48" i="22" s="1"/>
  <c r="X55" i="22" s="1"/>
  <c r="Y55" i="22" s="1"/>
  <c r="X10" i="23"/>
  <c r="X46" i="23" s="1"/>
  <c r="X52" i="23" s="1"/>
  <c r="Y52" i="23" s="1"/>
  <c r="AN10" i="22"/>
  <c r="AN48" i="22" s="1"/>
  <c r="AN55" i="22" s="1"/>
  <c r="AO55" i="22" s="1"/>
  <c r="AN10" i="23"/>
  <c r="AN46" i="23" s="1"/>
  <c r="AN52" i="23" s="1"/>
  <c r="AO52" i="23" s="1"/>
  <c r="P10" i="12"/>
  <c r="P49" i="12" s="1"/>
  <c r="P55" i="12" s="1"/>
  <c r="Q55" i="12" s="1"/>
  <c r="P10" i="22"/>
  <c r="P48" i="22" s="1"/>
  <c r="P55" i="22" s="1"/>
  <c r="Q55" i="22" s="1"/>
  <c r="P10" i="23"/>
  <c r="P46" i="23" s="1"/>
  <c r="P52" i="23" s="1"/>
  <c r="Q52" i="23" s="1"/>
  <c r="AL10" i="14"/>
  <c r="AL50" i="14" s="1"/>
  <c r="AL10" i="22"/>
  <c r="AL48" i="22" s="1"/>
  <c r="AL10" i="23"/>
  <c r="AL46" i="23" s="1"/>
  <c r="AD10" i="14"/>
  <c r="AD50" i="14" s="1"/>
  <c r="AD10" i="22"/>
  <c r="AD48" i="22" s="1"/>
  <c r="AD55" i="22" s="1"/>
  <c r="AE55" i="22" s="1"/>
  <c r="AD10" i="23"/>
  <c r="AD46" i="23" s="1"/>
  <c r="AD52" i="23" s="1"/>
  <c r="AE52" i="23" s="1"/>
  <c r="AB10" i="22"/>
  <c r="AB48" i="22" s="1"/>
  <c r="AB55" i="22" s="1"/>
  <c r="AC55" i="22" s="1"/>
  <c r="AB10" i="23"/>
  <c r="AB46" i="23" s="1"/>
  <c r="AB52" i="23" s="1"/>
  <c r="AC52" i="23" s="1"/>
  <c r="AV10" i="22"/>
  <c r="AV48" i="22" s="1"/>
  <c r="AV55" i="22" s="1"/>
  <c r="AW55" i="22" s="1"/>
  <c r="AV10" i="23"/>
  <c r="AV46" i="23" s="1"/>
  <c r="AV52" i="23" s="1"/>
  <c r="AW52" i="23" s="1"/>
  <c r="AT10" i="14"/>
  <c r="AT50" i="14" s="1"/>
  <c r="AT10" i="22"/>
  <c r="AT48" i="22" s="1"/>
  <c r="AT55" i="22" s="1"/>
  <c r="AU55" i="22" s="1"/>
  <c r="AT10" i="23"/>
  <c r="AT46" i="23" s="1"/>
  <c r="AT52" i="23" s="1"/>
  <c r="AU52" i="23" s="1"/>
  <c r="E50" i="13"/>
  <c r="BB50" i="13"/>
  <c r="W49" i="14"/>
  <c r="BB49" i="14"/>
  <c r="AI49" i="14"/>
  <c r="E49" i="14"/>
  <c r="BC49" i="14"/>
  <c r="AZ49" i="14"/>
  <c r="BD49" i="14"/>
  <c r="BA49" i="14"/>
  <c r="G49" i="14"/>
  <c r="AK50" i="13"/>
  <c r="AW50" i="13"/>
  <c r="G50" i="13"/>
  <c r="AZ50" i="13"/>
  <c r="BD50" i="13"/>
  <c r="BA50" i="13"/>
  <c r="Y50" i="13"/>
  <c r="BC50" i="13"/>
  <c r="Y48" i="12"/>
  <c r="AK48" i="12"/>
  <c r="G48" i="12"/>
  <c r="E48" i="12"/>
  <c r="AW48" i="12"/>
  <c r="BC48" i="12"/>
  <c r="AU49" i="14"/>
  <c r="Q49" i="14"/>
  <c r="AC49" i="14"/>
  <c r="AO49" i="14"/>
  <c r="K49" i="14"/>
  <c r="S49" i="14"/>
  <c r="AE49" i="14"/>
  <c r="AQ49" i="14"/>
  <c r="M49" i="14"/>
  <c r="Y49" i="14"/>
  <c r="AK49" i="14"/>
  <c r="AW49" i="14"/>
  <c r="Q50" i="13"/>
  <c r="AO50" i="13"/>
  <c r="S50" i="13"/>
  <c r="AE50" i="13"/>
  <c r="AQ50" i="13"/>
  <c r="M50" i="13"/>
  <c r="W50" i="13"/>
  <c r="AI50" i="13"/>
  <c r="AU50" i="13"/>
  <c r="AC50" i="13"/>
  <c r="K50" i="13"/>
  <c r="Q48" i="12"/>
  <c r="AO48" i="12"/>
  <c r="BD48" i="12"/>
  <c r="K48" i="12"/>
  <c r="S48" i="12"/>
  <c r="AE48" i="12"/>
  <c r="AQ48" i="12"/>
  <c r="BA48" i="12"/>
  <c r="M48" i="12"/>
  <c r="AC48" i="12"/>
  <c r="AZ48" i="12"/>
  <c r="W48" i="12"/>
  <c r="AI48" i="12"/>
  <c r="AU48" i="12"/>
  <c r="BB48" i="12"/>
  <c r="Y35" i="7"/>
  <c r="N87" i="7"/>
  <c r="BC55" i="14"/>
  <c r="BC54" i="12"/>
  <c r="AZ55" i="14"/>
  <c r="BB55" i="14"/>
  <c r="BA55" i="14"/>
  <c r="E55" i="14"/>
  <c r="G55" i="14"/>
  <c r="BA56" i="13"/>
  <c r="BC56" i="13"/>
  <c r="BA54" i="12"/>
  <c r="D87" i="7"/>
  <c r="Z87" i="7"/>
  <c r="T87" i="7"/>
  <c r="F87" i="7"/>
  <c r="AG92" i="7"/>
  <c r="R92" i="7"/>
  <c r="AP92" i="7"/>
  <c r="AL10" i="13"/>
  <c r="AL51" i="13" s="1"/>
  <c r="AM92" i="7"/>
  <c r="AS92" i="7"/>
  <c r="AX10" i="13"/>
  <c r="AX51" i="13" s="1"/>
  <c r="AZ54" i="12"/>
  <c r="E54" i="12"/>
  <c r="BB54" i="12"/>
  <c r="G54" i="12"/>
  <c r="BB56" i="13"/>
  <c r="G56" i="13"/>
  <c r="AZ56" i="13"/>
  <c r="E56" i="13"/>
  <c r="J87" i="7"/>
  <c r="O92" i="7"/>
  <c r="L10" i="12"/>
  <c r="L49" i="12" s="1"/>
  <c r="L10" i="14"/>
  <c r="L10" i="13"/>
  <c r="L92" i="7"/>
  <c r="X10" i="14"/>
  <c r="X50" i="14" s="1"/>
  <c r="X10" i="13"/>
  <c r="X92" i="7"/>
  <c r="AF10" i="14"/>
  <c r="AF50" i="14" s="1"/>
  <c r="AF10" i="13"/>
  <c r="AF51" i="13" s="1"/>
  <c r="AF10" i="12"/>
  <c r="AF49" i="12" s="1"/>
  <c r="AR10" i="14"/>
  <c r="AR50" i="14" s="1"/>
  <c r="AR10" i="13"/>
  <c r="AR51" i="13" s="1"/>
  <c r="AR10" i="12"/>
  <c r="AR49" i="12" s="1"/>
  <c r="R10" i="13"/>
  <c r="AB92" i="7"/>
  <c r="V87" i="7"/>
  <c r="AA92" i="7"/>
  <c r="R10" i="12"/>
  <c r="R49" i="12" s="1"/>
  <c r="R10" i="14"/>
  <c r="AB10" i="14"/>
  <c r="AB10" i="13"/>
  <c r="AB10" i="12"/>
  <c r="AJ10" i="14"/>
  <c r="AJ50" i="14" s="1"/>
  <c r="AJ10" i="13"/>
  <c r="AJ10" i="12"/>
  <c r="AJ49" i="12" s="1"/>
  <c r="AJ92" i="7"/>
  <c r="AN10" i="14"/>
  <c r="AN10" i="13"/>
  <c r="AN51" i="13" s="1"/>
  <c r="AN10" i="12"/>
  <c r="AN49" i="12" s="1"/>
  <c r="AV10" i="14"/>
  <c r="AV10" i="13"/>
  <c r="AV51" i="13" s="1"/>
  <c r="AV10" i="12"/>
  <c r="AV92" i="7"/>
  <c r="H87" i="7"/>
  <c r="AD10" i="12"/>
  <c r="AL10" i="12"/>
  <c r="AL49" i="12" s="1"/>
  <c r="AP10" i="12"/>
  <c r="AT10" i="12"/>
  <c r="AT92" i="7"/>
  <c r="AX10" i="12"/>
  <c r="AX49" i="12" s="1"/>
  <c r="U92" i="7"/>
  <c r="AD92" i="7"/>
  <c r="AN92" i="7"/>
  <c r="X10" i="12"/>
  <c r="AD10" i="13"/>
  <c r="AD51" i="13" s="1"/>
  <c r="AT10" i="13"/>
  <c r="AT51" i="13" s="1"/>
  <c r="AP10" i="14"/>
  <c r="AP50" i="14" s="1"/>
  <c r="AY92" i="7"/>
  <c r="AH87" i="7"/>
  <c r="I92" i="7"/>
  <c r="BE65" i="12"/>
  <c r="BE67" i="12"/>
  <c r="BE68" i="12"/>
  <c r="BE69" i="12"/>
  <c r="BE70" i="12"/>
  <c r="BE71" i="12"/>
  <c r="BE72" i="12"/>
  <c r="BE73" i="12"/>
  <c r="BE74" i="12"/>
  <c r="BE75" i="12"/>
  <c r="BE76" i="12"/>
  <c r="BE66" i="12"/>
  <c r="P10" i="13"/>
  <c r="P51" i="13" s="1"/>
  <c r="P10" i="14"/>
  <c r="P50" i="14" s="1"/>
  <c r="P92" i="7"/>
  <c r="AC87" i="7" l="1"/>
  <c r="AC10" i="22" s="1"/>
  <c r="AC48" i="22" s="1"/>
  <c r="Q87" i="7"/>
  <c r="Q10" i="22" s="1"/>
  <c r="Q48" i="22" s="1"/>
  <c r="K87" i="7"/>
  <c r="K10" i="12" s="1"/>
  <c r="K49" i="12" s="1"/>
  <c r="S87" i="7"/>
  <c r="S10" i="23" s="1"/>
  <c r="S46" i="23" s="1"/>
  <c r="AI87" i="7"/>
  <c r="AI10" i="22" s="1"/>
  <c r="AI48" i="22" s="1"/>
  <c r="BE77" i="12"/>
  <c r="Y87" i="7"/>
  <c r="Y10" i="22" s="1"/>
  <c r="Y48" i="22" s="1"/>
  <c r="I10" i="22"/>
  <c r="I10" i="23"/>
  <c r="J10" i="12"/>
  <c r="J49" i="12" s="1"/>
  <c r="J55" i="12" s="1"/>
  <c r="J10" i="22"/>
  <c r="J48" i="22" s="1"/>
  <c r="J55" i="22" s="1"/>
  <c r="K55" i="22" s="1"/>
  <c r="J10" i="23"/>
  <c r="J46" i="23" s="1"/>
  <c r="J52" i="23" s="1"/>
  <c r="K52" i="23" s="1"/>
  <c r="AS10" i="12"/>
  <c r="AS10" i="22"/>
  <c r="AS10" i="23"/>
  <c r="T10" i="22"/>
  <c r="T48" i="22" s="1"/>
  <c r="T10" i="23"/>
  <c r="T46" i="23" s="1"/>
  <c r="H10" i="14"/>
  <c r="H50" i="14" s="1"/>
  <c r="H10" i="22"/>
  <c r="H48" i="22" s="1"/>
  <c r="H10" i="23"/>
  <c r="H46" i="23" s="1"/>
  <c r="V10" i="12"/>
  <c r="V49" i="12" s="1"/>
  <c r="V55" i="12" s="1"/>
  <c r="W55" i="12" s="1"/>
  <c r="V10" i="22"/>
  <c r="V48" i="22" s="1"/>
  <c r="V55" i="22" s="1"/>
  <c r="W55" i="22" s="1"/>
  <c r="V10" i="23"/>
  <c r="V46" i="23" s="1"/>
  <c r="V52" i="23" s="1"/>
  <c r="W52" i="23" s="1"/>
  <c r="U10" i="22"/>
  <c r="U10" i="23"/>
  <c r="AA10" i="22"/>
  <c r="AA10" i="23"/>
  <c r="Z10" i="22"/>
  <c r="Z48" i="22" s="1"/>
  <c r="Z10" i="23"/>
  <c r="Z46" i="23" s="1"/>
  <c r="AK10" i="14"/>
  <c r="AK50" i="14" s="1"/>
  <c r="AK10" i="22"/>
  <c r="AK48" i="22" s="1"/>
  <c r="AK10" i="23"/>
  <c r="AK46" i="23" s="1"/>
  <c r="AH10" i="22"/>
  <c r="AH48" i="22" s="1"/>
  <c r="AH55" i="22" s="1"/>
  <c r="AI55" i="22" s="1"/>
  <c r="AH10" i="23"/>
  <c r="AH46" i="23" s="1"/>
  <c r="AH52" i="23" s="1"/>
  <c r="AI52" i="23" s="1"/>
  <c r="AM10" i="22"/>
  <c r="AM10" i="23"/>
  <c r="D10" i="22"/>
  <c r="D48" i="22" s="1"/>
  <c r="D55" i="22" s="1"/>
  <c r="D10" i="23"/>
  <c r="D46" i="23" s="1"/>
  <c r="D52" i="23" s="1"/>
  <c r="E52" i="23" s="1"/>
  <c r="AO10" i="22"/>
  <c r="AO48" i="22" s="1"/>
  <c r="AO10" i="23"/>
  <c r="AO46" i="23" s="1"/>
  <c r="M10" i="13"/>
  <c r="M51" i="13" s="1"/>
  <c r="M10" i="22"/>
  <c r="M48" i="22" s="1"/>
  <c r="M10" i="23"/>
  <c r="M46" i="23" s="1"/>
  <c r="AQ10" i="22"/>
  <c r="AQ48" i="22" s="1"/>
  <c r="AQ10" i="23"/>
  <c r="AQ46" i="23" s="1"/>
  <c r="O157" i="7"/>
  <c r="O10" i="22"/>
  <c r="O10" i="23"/>
  <c r="F10" i="14"/>
  <c r="F50" i="14" s="1"/>
  <c r="F56" i="14" s="1"/>
  <c r="G56" i="14" s="1"/>
  <c r="F10" i="22"/>
  <c r="F48" i="22" s="1"/>
  <c r="F55" i="22" s="1"/>
  <c r="F10" i="23"/>
  <c r="F46" i="23" s="1"/>
  <c r="F52" i="23" s="1"/>
  <c r="G52" i="23" s="1"/>
  <c r="N10" i="22"/>
  <c r="N48" i="22" s="1"/>
  <c r="N10" i="23"/>
  <c r="N46" i="23" s="1"/>
  <c r="AE10" i="22"/>
  <c r="AE48" i="22" s="1"/>
  <c r="AE10" i="23"/>
  <c r="AE46" i="23" s="1"/>
  <c r="AG10" i="12"/>
  <c r="AG10" i="22"/>
  <c r="AG10" i="23"/>
  <c r="AW10" i="13"/>
  <c r="AW51" i="13" s="1"/>
  <c r="AW10" i="22"/>
  <c r="AW48" i="22" s="1"/>
  <c r="AW10" i="23"/>
  <c r="AW46" i="23" s="1"/>
  <c r="AU10" i="22"/>
  <c r="AU48" i="22" s="1"/>
  <c r="AU10" i="23"/>
  <c r="AU46" i="23" s="1"/>
  <c r="AY167" i="7"/>
  <c r="AY10" i="22"/>
  <c r="AY10" i="23"/>
  <c r="Z10" i="13"/>
  <c r="Z51" i="13" s="1"/>
  <c r="AQ10" i="14"/>
  <c r="AQ50" i="14" s="1"/>
  <c r="AQ10" i="12"/>
  <c r="AQ49" i="12" s="1"/>
  <c r="F10" i="12"/>
  <c r="F49" i="12" s="1"/>
  <c r="F55" i="12" s="1"/>
  <c r="G55" i="12" s="1"/>
  <c r="F92" i="7"/>
  <c r="BA87" i="7"/>
  <c r="BE92" i="7"/>
  <c r="AE10" i="12"/>
  <c r="AE49" i="12" s="1"/>
  <c r="AE10" i="14"/>
  <c r="AE50" i="14" s="1"/>
  <c r="AZ87" i="7"/>
  <c r="BD95" i="7" s="1"/>
  <c r="Z10" i="12"/>
  <c r="Z49" i="12" s="1"/>
  <c r="AU10" i="12"/>
  <c r="AU49" i="12" s="1"/>
  <c r="AQ10" i="13"/>
  <c r="AQ51" i="13" s="1"/>
  <c r="BB87" i="7"/>
  <c r="F10" i="13"/>
  <c r="F51" i="13" s="1"/>
  <c r="F57" i="13" s="1"/>
  <c r="G57" i="13" s="1"/>
  <c r="G87" i="7"/>
  <c r="AQ92" i="7"/>
  <c r="BC87" i="7"/>
  <c r="W87" i="7"/>
  <c r="AO10" i="13"/>
  <c r="AO51" i="13" s="1"/>
  <c r="AT49" i="12"/>
  <c r="AT55" i="12" s="1"/>
  <c r="AU55" i="12" s="1"/>
  <c r="AV49" i="12"/>
  <c r="AV55" i="12" s="1"/>
  <c r="AW55" i="12" s="1"/>
  <c r="AN50" i="14"/>
  <c r="AN56" i="14" s="1"/>
  <c r="AO56" i="14" s="1"/>
  <c r="AB51" i="13"/>
  <c r="AB57" i="13" s="1"/>
  <c r="AC57" i="13" s="1"/>
  <c r="D92" i="7"/>
  <c r="AP49" i="12"/>
  <c r="AP55" i="12" s="1"/>
  <c r="AQ55" i="12" s="1"/>
  <c r="AB50" i="14"/>
  <c r="AB56" i="14" s="1"/>
  <c r="AC56" i="14" s="1"/>
  <c r="AE92" i="7"/>
  <c r="AV50" i="14"/>
  <c r="AV56" i="14" s="1"/>
  <c r="AW56" i="14" s="1"/>
  <c r="AJ51" i="13"/>
  <c r="AJ57" i="13" s="1"/>
  <c r="AK57" i="13" s="1"/>
  <c r="I158" i="7"/>
  <c r="AD49" i="12"/>
  <c r="AD55" i="12" s="1"/>
  <c r="AE55" i="12" s="1"/>
  <c r="AB49" i="12"/>
  <c r="AB55" i="12" s="1"/>
  <c r="AC55" i="12" s="1"/>
  <c r="AE10" i="13"/>
  <c r="AE51" i="13" s="1"/>
  <c r="AG163" i="7"/>
  <c r="Z10" i="14"/>
  <c r="Z50" i="14" s="1"/>
  <c r="N10" i="12"/>
  <c r="N49" i="12" s="1"/>
  <c r="N10" i="13"/>
  <c r="N51" i="13" s="1"/>
  <c r="BE87" i="7"/>
  <c r="L50" i="14"/>
  <c r="L56" i="14" s="1"/>
  <c r="M56" i="14" s="1"/>
  <c r="L51" i="13"/>
  <c r="L57" i="13" s="1"/>
  <c r="M57" i="13" s="1"/>
  <c r="R51" i="13"/>
  <c r="R57" i="13" s="1"/>
  <c r="S57" i="13" s="1"/>
  <c r="R50" i="14"/>
  <c r="R56" i="14" s="1"/>
  <c r="S56" i="14" s="1"/>
  <c r="X51" i="13"/>
  <c r="X57" i="13" s="1"/>
  <c r="Y57" i="13" s="1"/>
  <c r="X49" i="12"/>
  <c r="X55" i="12" s="1"/>
  <c r="Y55" i="12" s="1"/>
  <c r="AG10" i="14"/>
  <c r="O158" i="7"/>
  <c r="AG167" i="7"/>
  <c r="AK10" i="12"/>
  <c r="AK49" i="12" s="1"/>
  <c r="AK92" i="7"/>
  <c r="D10" i="12"/>
  <c r="D49" i="12" s="1"/>
  <c r="D55" i="12" s="1"/>
  <c r="E55" i="12" s="1"/>
  <c r="V10" i="13"/>
  <c r="AK10" i="13"/>
  <c r="AK51" i="13" s="1"/>
  <c r="AW10" i="14"/>
  <c r="AW50" i="14" s="1"/>
  <c r="N10" i="14"/>
  <c r="N50" i="14" s="1"/>
  <c r="M92" i="7"/>
  <c r="AO92" i="7"/>
  <c r="D10" i="13"/>
  <c r="D51" i="13" s="1"/>
  <c r="D57" i="13" s="1"/>
  <c r="E57" i="13" s="1"/>
  <c r="AS10" i="13"/>
  <c r="AM165" i="7"/>
  <c r="D10" i="14"/>
  <c r="D50" i="14" s="1"/>
  <c r="D56" i="14" s="1"/>
  <c r="E56" i="14" s="1"/>
  <c r="AS155" i="7"/>
  <c r="AM159" i="7"/>
  <c r="AA10" i="12"/>
  <c r="AA167" i="7"/>
  <c r="AA162" i="7"/>
  <c r="U162" i="7"/>
  <c r="M10" i="12"/>
  <c r="M49" i="12" s="1"/>
  <c r="M10" i="14"/>
  <c r="M50" i="14" s="1"/>
  <c r="T10" i="13"/>
  <c r="T51" i="13" s="1"/>
  <c r="AM10" i="12"/>
  <c r="AM161" i="7"/>
  <c r="AM10" i="14"/>
  <c r="AM167" i="7"/>
  <c r="AA155" i="7"/>
  <c r="AA157" i="7"/>
  <c r="AA164" i="7"/>
  <c r="AA159" i="7"/>
  <c r="AA156" i="7"/>
  <c r="AA161" i="7"/>
  <c r="O163" i="7"/>
  <c r="T10" i="14"/>
  <c r="T50" i="14" s="1"/>
  <c r="T10" i="12"/>
  <c r="T49" i="12" s="1"/>
  <c r="O156" i="7"/>
  <c r="AG162" i="7"/>
  <c r="AY158" i="7"/>
  <c r="AY164" i="7"/>
  <c r="AS160" i="7"/>
  <c r="AO10" i="14"/>
  <c r="AO50" i="14" s="1"/>
  <c r="U167" i="7"/>
  <c r="I167" i="7"/>
  <c r="O160" i="7"/>
  <c r="AY163" i="7"/>
  <c r="AY156" i="7"/>
  <c r="AS167" i="7"/>
  <c r="O167" i="7"/>
  <c r="E87" i="7"/>
  <c r="AG155" i="7"/>
  <c r="AW92" i="7"/>
  <c r="AG161" i="7"/>
  <c r="AG158" i="7"/>
  <c r="AG160" i="7"/>
  <c r="AG159" i="7"/>
  <c r="AG157" i="7"/>
  <c r="AG156" i="7"/>
  <c r="AG10" i="13"/>
  <c r="AG164" i="7"/>
  <c r="AG165" i="7"/>
  <c r="AG166" i="7"/>
  <c r="AW10" i="12"/>
  <c r="AW49" i="12" s="1"/>
  <c r="AY160" i="7"/>
  <c r="AY10" i="13"/>
  <c r="AY161" i="7"/>
  <c r="AY159" i="7"/>
  <c r="AY157" i="7"/>
  <c r="AY10" i="14"/>
  <c r="AY155" i="7"/>
  <c r="AY162" i="7"/>
  <c r="AY10" i="12"/>
  <c r="AY165" i="7"/>
  <c r="AY166" i="7"/>
  <c r="AS165" i="7"/>
  <c r="AS163" i="7"/>
  <c r="AS157" i="7"/>
  <c r="AS166" i="7"/>
  <c r="AS10" i="14"/>
  <c r="AS156" i="7"/>
  <c r="AS162" i="7"/>
  <c r="AS158" i="7"/>
  <c r="AS159" i="7"/>
  <c r="AS161" i="7"/>
  <c r="AS164" i="7"/>
  <c r="AO10" i="12"/>
  <c r="AO49" i="12" s="1"/>
  <c r="U166" i="7"/>
  <c r="BD87" i="7"/>
  <c r="AM160" i="7"/>
  <c r="AM155" i="7"/>
  <c r="AM166" i="7"/>
  <c r="AU10" i="14"/>
  <c r="AU50" i="14" s="1"/>
  <c r="U163" i="7"/>
  <c r="AA165" i="7"/>
  <c r="AA10" i="14"/>
  <c r="AA10" i="13"/>
  <c r="AA166" i="7"/>
  <c r="AA160" i="7"/>
  <c r="AM156" i="7"/>
  <c r="AM157" i="7"/>
  <c r="AM158" i="7"/>
  <c r="AM164" i="7"/>
  <c r="AU92" i="7"/>
  <c r="AA158" i="7"/>
  <c r="AA163" i="7"/>
  <c r="R55" i="12"/>
  <c r="S55" i="12" s="1"/>
  <c r="H10" i="12"/>
  <c r="H49" i="12" s="1"/>
  <c r="H10" i="13"/>
  <c r="H51" i="13" s="1"/>
  <c r="AM10" i="13"/>
  <c r="AM162" i="7"/>
  <c r="AM163" i="7"/>
  <c r="AU10" i="13"/>
  <c r="AU51" i="13" s="1"/>
  <c r="AD57" i="13"/>
  <c r="AE57" i="13" s="1"/>
  <c r="AN57" i="13"/>
  <c r="AO57" i="13" s="1"/>
  <c r="X56" i="14"/>
  <c r="BE78" i="14"/>
  <c r="BE79" i="13"/>
  <c r="AJ56" i="14"/>
  <c r="AK56" i="14" s="1"/>
  <c r="AP56" i="14"/>
  <c r="AQ56" i="14" s="1"/>
  <c r="AV57" i="13"/>
  <c r="AW57" i="13" s="1"/>
  <c r="J10" i="14"/>
  <c r="J50" i="14" s="1"/>
  <c r="J10" i="13"/>
  <c r="J51" i="13" s="1"/>
  <c r="J92" i="7"/>
  <c r="O10" i="12"/>
  <c r="O10" i="14"/>
  <c r="O10" i="13"/>
  <c r="U164" i="7"/>
  <c r="U10" i="12"/>
  <c r="O165" i="7"/>
  <c r="U160" i="7"/>
  <c r="O159" i="7"/>
  <c r="O166" i="7"/>
  <c r="U156" i="7"/>
  <c r="U10" i="14"/>
  <c r="U161" i="7"/>
  <c r="I166" i="7"/>
  <c r="AH10" i="12"/>
  <c r="AH49" i="12" s="1"/>
  <c r="AH92" i="7"/>
  <c r="AH10" i="14"/>
  <c r="AH50" i="14" s="1"/>
  <c r="AH10" i="13"/>
  <c r="AH51" i="13" s="1"/>
  <c r="O161" i="7"/>
  <c r="U157" i="7"/>
  <c r="V10" i="14"/>
  <c r="V50" i="14" s="1"/>
  <c r="V92" i="7"/>
  <c r="U158" i="7"/>
  <c r="O164" i="7"/>
  <c r="O155" i="7"/>
  <c r="O162" i="7"/>
  <c r="U10" i="13"/>
  <c r="U155" i="7"/>
  <c r="AJ55" i="12"/>
  <c r="AK55" i="12" s="1"/>
  <c r="U165" i="7"/>
  <c r="U159" i="7"/>
  <c r="I10" i="12"/>
  <c r="I10" i="13"/>
  <c r="I10" i="14"/>
  <c r="I159" i="7"/>
  <c r="I155" i="7"/>
  <c r="I160" i="7"/>
  <c r="I162" i="7"/>
  <c r="I156" i="7"/>
  <c r="I157" i="7"/>
  <c r="I163" i="7"/>
  <c r="I161" i="7"/>
  <c r="I165" i="7"/>
  <c r="I164" i="7"/>
  <c r="AN55" i="12"/>
  <c r="AO55" i="12" s="1"/>
  <c r="L55" i="12"/>
  <c r="M55" i="12" s="1"/>
  <c r="AT57" i="13"/>
  <c r="AU57" i="13" s="1"/>
  <c r="AT56" i="14"/>
  <c r="AU56" i="14" s="1"/>
  <c r="AD56" i="14"/>
  <c r="AE56" i="14" s="1"/>
  <c r="AP57" i="13"/>
  <c r="AQ57" i="13" s="1"/>
  <c r="P57" i="13"/>
  <c r="Q57" i="13" s="1"/>
  <c r="P56" i="14"/>
  <c r="Q56" i="14" s="1"/>
  <c r="AC10" i="14" l="1"/>
  <c r="AC50" i="14" s="1"/>
  <c r="AI92" i="7"/>
  <c r="AC10" i="13"/>
  <c r="AC51" i="13" s="1"/>
  <c r="AC10" i="23"/>
  <c r="AC46" i="23" s="1"/>
  <c r="K10" i="13"/>
  <c r="K51" i="13" s="1"/>
  <c r="K10" i="14"/>
  <c r="K50" i="14" s="1"/>
  <c r="K10" i="23"/>
  <c r="K46" i="23" s="1"/>
  <c r="K92" i="7"/>
  <c r="K10" i="22"/>
  <c r="K48" i="22" s="1"/>
  <c r="Q10" i="12"/>
  <c r="Q49" i="12" s="1"/>
  <c r="AC92" i="7"/>
  <c r="AC10" i="12"/>
  <c r="AC49" i="12" s="1"/>
  <c r="Q10" i="14"/>
  <c r="Q50" i="14" s="1"/>
  <c r="Q10" i="23"/>
  <c r="Q46" i="23" s="1"/>
  <c r="Q92" i="7"/>
  <c r="Q10" i="13"/>
  <c r="Q51" i="13" s="1"/>
  <c r="AI10" i="13"/>
  <c r="AI51" i="13" s="1"/>
  <c r="S92" i="7"/>
  <c r="S10" i="12"/>
  <c r="S49" i="12" s="1"/>
  <c r="S10" i="13"/>
  <c r="S51" i="13" s="1"/>
  <c r="S10" i="22"/>
  <c r="S48" i="22" s="1"/>
  <c r="AI10" i="23"/>
  <c r="AI46" i="23" s="1"/>
  <c r="Y10" i="12"/>
  <c r="Y49" i="12" s="1"/>
  <c r="S10" i="14"/>
  <c r="S50" i="14" s="1"/>
  <c r="AI10" i="12"/>
  <c r="AI49" i="12" s="1"/>
  <c r="AI10" i="14"/>
  <c r="AI50" i="14" s="1"/>
  <c r="Y92" i="7"/>
  <c r="Y10" i="23"/>
  <c r="Y46" i="23" s="1"/>
  <c r="Y10" i="13"/>
  <c r="Y51" i="13" s="1"/>
  <c r="Y10" i="14"/>
  <c r="Y50" i="14" s="1"/>
  <c r="BD10" i="12"/>
  <c r="BD49" i="12" s="1"/>
  <c r="BD10" i="22"/>
  <c r="BD48" i="22" s="1"/>
  <c r="BD10" i="23"/>
  <c r="BD46" i="23" s="1"/>
  <c r="E55" i="22"/>
  <c r="AZ55" i="22"/>
  <c r="BA55" i="22"/>
  <c r="G55" i="22"/>
  <c r="BB55" i="22"/>
  <c r="BC55" i="22"/>
  <c r="G10" i="13"/>
  <c r="G51" i="13" s="1"/>
  <c r="G10" i="22"/>
  <c r="G48" i="22" s="1"/>
  <c r="G10" i="23"/>
  <c r="G46" i="23" s="1"/>
  <c r="E10" i="13"/>
  <c r="E51" i="13" s="1"/>
  <c r="E10" i="22"/>
  <c r="E48" i="22" s="1"/>
  <c r="E10" i="23"/>
  <c r="E46" i="23" s="1"/>
  <c r="W10" i="22"/>
  <c r="W48" i="22" s="1"/>
  <c r="W10" i="23"/>
  <c r="W46" i="23" s="1"/>
  <c r="BC10" i="22"/>
  <c r="BC48" i="22" s="1"/>
  <c r="BC10" i="23"/>
  <c r="BC46" i="23" s="1"/>
  <c r="BB92" i="7"/>
  <c r="BB10" i="22"/>
  <c r="BB48" i="22" s="1"/>
  <c r="BB10" i="23"/>
  <c r="BB46" i="23" s="1"/>
  <c r="AZ10" i="22"/>
  <c r="AZ48" i="22" s="1"/>
  <c r="AZ10" i="23"/>
  <c r="AZ46" i="23" s="1"/>
  <c r="BE10" i="14"/>
  <c r="BE50" i="14" s="1"/>
  <c r="BE10" i="22"/>
  <c r="BE48" i="22" s="1"/>
  <c r="BE10" i="23"/>
  <c r="BE46" i="23" s="1"/>
  <c r="BA10" i="22"/>
  <c r="BA48" i="22" s="1"/>
  <c r="BA10" i="23"/>
  <c r="BA46" i="23" s="1"/>
  <c r="G10" i="12"/>
  <c r="G49" i="12" s="1"/>
  <c r="W10" i="14"/>
  <c r="W50" i="14" s="1"/>
  <c r="AZ10" i="12"/>
  <c r="AZ49" i="12" s="1"/>
  <c r="G10" i="14"/>
  <c r="G50" i="14" s="1"/>
  <c r="AZ92" i="7"/>
  <c r="AZ10" i="13"/>
  <c r="AZ51" i="13" s="1"/>
  <c r="BA10" i="12"/>
  <c r="BA49" i="12" s="1"/>
  <c r="AZ10" i="14"/>
  <c r="AZ50" i="14" s="1"/>
  <c r="BA92" i="7"/>
  <c r="BA10" i="14"/>
  <c r="BA50" i="14" s="1"/>
  <c r="BA10" i="13"/>
  <c r="BA51" i="13" s="1"/>
  <c r="G92" i="7"/>
  <c r="E10" i="14"/>
  <c r="E50" i="14" s="1"/>
  <c r="E92" i="7"/>
  <c r="BC10" i="14"/>
  <c r="BC50" i="14" s="1"/>
  <c r="BB10" i="12"/>
  <c r="BB49" i="12" s="1"/>
  <c r="BC10" i="12"/>
  <c r="BC49" i="12" s="1"/>
  <c r="BC92" i="7"/>
  <c r="BC10" i="13"/>
  <c r="BC51" i="13" s="1"/>
  <c r="BD96" i="7"/>
  <c r="BB10" i="14"/>
  <c r="BB50" i="14" s="1"/>
  <c r="BB10" i="13"/>
  <c r="BB51" i="13" s="1"/>
  <c r="W92" i="7"/>
  <c r="W10" i="13"/>
  <c r="W51" i="13" s="1"/>
  <c r="W10" i="12"/>
  <c r="W49" i="12" s="1"/>
  <c r="Y56" i="14"/>
  <c r="BC56" i="14"/>
  <c r="V51" i="13"/>
  <c r="V57" i="13" s="1"/>
  <c r="W57" i="13" s="1"/>
  <c r="BE167" i="7"/>
  <c r="AA168" i="7"/>
  <c r="AG168" i="7"/>
  <c r="E10" i="12"/>
  <c r="E49" i="12" s="1"/>
  <c r="BE164" i="7"/>
  <c r="AM168" i="7"/>
  <c r="BD98" i="7"/>
  <c r="BE158" i="7"/>
  <c r="BE163" i="7"/>
  <c r="BE156" i="7"/>
  <c r="BD10" i="13"/>
  <c r="BD51" i="13" s="1"/>
  <c r="BD10" i="14"/>
  <c r="BD50" i="14" s="1"/>
  <c r="BE159" i="7"/>
  <c r="BE160" i="7"/>
  <c r="BE162" i="7"/>
  <c r="BE10" i="13"/>
  <c r="BE51" i="13" s="1"/>
  <c r="BE155" i="7"/>
  <c r="AY168" i="7"/>
  <c r="BE166" i="7"/>
  <c r="AS168" i="7"/>
  <c r="BE161" i="7"/>
  <c r="BE157" i="7"/>
  <c r="BE165" i="7"/>
  <c r="BE10" i="12"/>
  <c r="BE49" i="12" s="1"/>
  <c r="U168" i="7"/>
  <c r="O168" i="7"/>
  <c r="BB56" i="14"/>
  <c r="BB57" i="13"/>
  <c r="BC57" i="13"/>
  <c r="AH56" i="14"/>
  <c r="AI56" i="14" s="1"/>
  <c r="J57" i="13"/>
  <c r="AH55" i="12"/>
  <c r="AI55" i="12" s="1"/>
  <c r="J56" i="14"/>
  <c r="V56" i="14"/>
  <c r="W56" i="14" s="1"/>
  <c r="AH57" i="13"/>
  <c r="AI57" i="13" s="1"/>
  <c r="I168" i="7"/>
  <c r="BC55" i="12"/>
  <c r="BB55" i="12"/>
  <c r="BA55" i="12"/>
  <c r="K55" i="12"/>
  <c r="AZ55" i="12"/>
  <c r="BD97" i="7" l="1"/>
  <c r="AZ57" i="13"/>
  <c r="BE168" i="7"/>
  <c r="K57" i="13"/>
  <c r="BA57" i="13"/>
  <c r="K56" i="14"/>
  <c r="AZ56" i="14"/>
  <c r="BA56" i="14"/>
</calcChain>
</file>

<file path=xl/sharedStrings.xml><?xml version="1.0" encoding="utf-8"?>
<sst xmlns="http://schemas.openxmlformats.org/spreadsheetml/2006/main" count="3015" uniqueCount="658">
  <si>
    <t xml:space="preserve"> TANÓRA-, KREDIT- ÉS VIZSGATERV </t>
  </si>
  <si>
    <t>teljes idejű képzésben, nappali munkarend szerint tanuló hallgatók részére</t>
  </si>
  <si>
    <t>tantárgy kódja</t>
  </si>
  <si>
    <t>tantárgy jellege</t>
  </si>
  <si>
    <t>tanulmányi terület/tantárgy</t>
  </si>
  <si>
    <t>félév/szemeszter</t>
  </si>
  <si>
    <t>összesen</t>
  </si>
  <si>
    <t>1.</t>
  </si>
  <si>
    <t>2.</t>
  </si>
  <si>
    <t>3.</t>
  </si>
  <si>
    <t>4.</t>
  </si>
  <si>
    <t>5.</t>
  </si>
  <si>
    <t>6.</t>
  </si>
  <si>
    <t>elm.</t>
  </si>
  <si>
    <t>gyak.</t>
  </si>
  <si>
    <t>kredit</t>
  </si>
  <si>
    <t>Alapozó ismeretek</t>
  </si>
  <si>
    <t>K</t>
  </si>
  <si>
    <t>F</t>
  </si>
  <si>
    <t>Alapozó ismeretek öszesen:</t>
  </si>
  <si>
    <t xml:space="preserve">Szakmai törzsanyag </t>
  </si>
  <si>
    <t>Szakmai törzsanyag összesen:</t>
  </si>
  <si>
    <t>Differenciált szakmai ismeretek</t>
  </si>
  <si>
    <t>SZAKON ÖSSZESEN</t>
  </si>
  <si>
    <t>Kreditet nem képező tantárgyak</t>
  </si>
  <si>
    <t>x</t>
  </si>
  <si>
    <t>Kreditet nem képező tantárgyak összesen:</t>
  </si>
  <si>
    <t>Szabadon választható tantárgyak</t>
  </si>
  <si>
    <t>SZV</t>
  </si>
  <si>
    <t>gyakolati kontaktórák aránya</t>
  </si>
  <si>
    <t>egy kreditre eső heti kontaktóra</t>
  </si>
  <si>
    <t>Szakmai gyakorlat 1.</t>
  </si>
  <si>
    <t>Szakmai gyakorlat 2.</t>
  </si>
  <si>
    <t>SZÁMONKÉRÉSEK ÖSSZESÍTŐ</t>
  </si>
  <si>
    <t>Aláírás (A)</t>
  </si>
  <si>
    <t>Beszámoló (B)</t>
  </si>
  <si>
    <t>Félévközi értékelés  (F)</t>
  </si>
  <si>
    <t>Félévközi értékelés (((zárvizsga tárgy((F(Z)))</t>
  </si>
  <si>
    <t>Gyakorlati jegy(G)</t>
  </si>
  <si>
    <t>Gyakorlati jegy (((zárvizsga tárgy((G(Z)))</t>
  </si>
  <si>
    <t>Alapvizsga (AV)</t>
  </si>
  <si>
    <t>Komplex vizsga (KO)</t>
  </si>
  <si>
    <t>Szigorlat (S)</t>
  </si>
  <si>
    <t>Zárvizsga tárgy(Z)</t>
  </si>
  <si>
    <t>Kritérium követelmény (KR)</t>
  </si>
  <si>
    <t>FÉLÉVENKÉNT SZÁMONKÉRÉSEK ÖSSZESEN:</t>
  </si>
  <si>
    <t>ELŐTANULMÁNYI REND</t>
  </si>
  <si>
    <t>Kódszám</t>
  </si>
  <si>
    <t>Tanulmányi terület/tantárgy</t>
  </si>
  <si>
    <t>ELŐTANULMÁNYI KÖTELEZETTSÉG</t>
  </si>
  <si>
    <t>Tantárgy</t>
  </si>
  <si>
    <t>A</t>
  </si>
  <si>
    <t>G</t>
  </si>
  <si>
    <t>B</t>
  </si>
  <si>
    <t>kredithez rend. elm. kontakóra</t>
  </si>
  <si>
    <t>kredithez rend. gyak. kontakóra</t>
  </si>
  <si>
    <t>heti tanóra</t>
  </si>
  <si>
    <t>félévi tanóra</t>
  </si>
  <si>
    <t>elmélet + gyakorlat heti összes tanóra.</t>
  </si>
  <si>
    <t>ÖSSZES TANÓRARENDI TANÓRA</t>
  </si>
  <si>
    <t>RARTB01</t>
  </si>
  <si>
    <t>Rendészet elmélete és rendészeti eszközrendszer</t>
  </si>
  <si>
    <t>HHH1B01</t>
  </si>
  <si>
    <t>Hadelmélet és katonai műveletek</t>
  </si>
  <si>
    <t>Általános politológia</t>
  </si>
  <si>
    <t>KAL6B01</t>
  </si>
  <si>
    <t xml:space="preserve">Alkotmányjog </t>
  </si>
  <si>
    <t>VKMTB11</t>
  </si>
  <si>
    <t xml:space="preserve">Katasztrófavédelmi igazgatás </t>
  </si>
  <si>
    <t>KAL6B02</t>
  </si>
  <si>
    <t>Az állam szervezete</t>
  </si>
  <si>
    <t>Közszolgálati életpályák</t>
  </si>
  <si>
    <t>NKNBB01</t>
  </si>
  <si>
    <t>Nemzetbiztonsági tanulmányok</t>
  </si>
  <si>
    <t xml:space="preserve">Közigazgatási funkciók és működés </t>
  </si>
  <si>
    <t>NKEHT030105</t>
  </si>
  <si>
    <t>Általános szociológia</t>
  </si>
  <si>
    <t>KBVAB03</t>
  </si>
  <si>
    <t>Biztonsági tanulmányok</t>
  </si>
  <si>
    <t>RRVTB01</t>
  </si>
  <si>
    <t>HLMLB01</t>
  </si>
  <si>
    <t>Közszolgálati logisztika</t>
  </si>
  <si>
    <t>Közpénzügyek és államháztartástan</t>
  </si>
  <si>
    <t>RRVTB03</t>
  </si>
  <si>
    <t>Közös közszolgálati gyakorlat</t>
  </si>
  <si>
    <t>RARTB06</t>
  </si>
  <si>
    <t>Jogi ismeretek</t>
  </si>
  <si>
    <t>RMTTB06</t>
  </si>
  <si>
    <t>Informatika 1.</t>
  </si>
  <si>
    <t>RKROB01</t>
  </si>
  <si>
    <t>Kriminológia 1.</t>
  </si>
  <si>
    <t>RKROB02</t>
  </si>
  <si>
    <t>Kriminológia 2.</t>
  </si>
  <si>
    <t>RARTB02</t>
  </si>
  <si>
    <t>Rendészeti civiljog</t>
  </si>
  <si>
    <t>RBATB13</t>
  </si>
  <si>
    <t>Idegenjog</t>
  </si>
  <si>
    <t>Szabadon választható 1.</t>
  </si>
  <si>
    <t>Szabadon választható 2.</t>
  </si>
  <si>
    <t>Szabadon választható 3.</t>
  </si>
  <si>
    <t>RARTB05</t>
  </si>
  <si>
    <t>Rendészeti szociológia</t>
  </si>
  <si>
    <t>RMTTB04</t>
  </si>
  <si>
    <t>Rendészeti etika</t>
  </si>
  <si>
    <t>RMTTB05</t>
  </si>
  <si>
    <t>Rendészeti kommunikáció</t>
  </si>
  <si>
    <t>Informatika 2.</t>
  </si>
  <si>
    <t>RHRTB16</t>
  </si>
  <si>
    <t>Útiokmányok vizsgálata</t>
  </si>
  <si>
    <t>Határrendészeti igazgatás</t>
  </si>
  <si>
    <t>Határrendészeti szervek időszerű feladatai</t>
  </si>
  <si>
    <t>RKBTB26</t>
  </si>
  <si>
    <t>Közlekedési büntetőjog</t>
  </si>
  <si>
    <t>RKBTB25</t>
  </si>
  <si>
    <t>RMORB56</t>
  </si>
  <si>
    <t>Személyvédelem</t>
  </si>
  <si>
    <t>RBGVB35</t>
  </si>
  <si>
    <t>Bűnelemzési alapismeretek</t>
  </si>
  <si>
    <t>RVPTB53</t>
  </si>
  <si>
    <t>RVPTB65</t>
  </si>
  <si>
    <t>Vámok és adók, mint a gazdaság-szabályozó eszközök</t>
  </si>
  <si>
    <t>RVPTB57</t>
  </si>
  <si>
    <t>Kábítószer-felderítés a NAV-nál</t>
  </si>
  <si>
    <t>RVPTB54</t>
  </si>
  <si>
    <t>A Nemzeti Adó és Vámhivatal speciális feladatainak ellátása</t>
  </si>
  <si>
    <t>RVPTB52</t>
  </si>
  <si>
    <t>RVPTB56</t>
  </si>
  <si>
    <t>Rendőrségi gazdálkodás</t>
  </si>
  <si>
    <t>RBÜEB06</t>
  </si>
  <si>
    <t>A büntető tárgyalási rendszerek</t>
  </si>
  <si>
    <t>RBÜEB07</t>
  </si>
  <si>
    <t>A vallomás műszeres ellenőrzése</t>
  </si>
  <si>
    <t>Szakmai gyakorlat 3.</t>
  </si>
  <si>
    <t>RKNIB19</t>
  </si>
  <si>
    <t>Társadalmi és kommunikációs ismeretek</t>
  </si>
  <si>
    <t>RARTB10</t>
  </si>
  <si>
    <t>RARTB20</t>
  </si>
  <si>
    <t>Rendészeti hatósági eljárásjog 2.</t>
  </si>
  <si>
    <t>Rendészeti testnevelés 1.</t>
  </si>
  <si>
    <t>RTKTB99</t>
  </si>
  <si>
    <t>Rendőri testnevelés és önvédelem</t>
  </si>
  <si>
    <t>RBÜAB02</t>
  </si>
  <si>
    <t>Büntetőjog 2.</t>
  </si>
  <si>
    <t>RBÜAB01</t>
  </si>
  <si>
    <t>Büntetőjog 1.</t>
  </si>
  <si>
    <t>RBÜAB03</t>
  </si>
  <si>
    <t>Büntetőjog 3.</t>
  </si>
  <si>
    <t>RBÜAB04</t>
  </si>
  <si>
    <t>Büntetőjog 4.</t>
  </si>
  <si>
    <t>RBÜAB05</t>
  </si>
  <si>
    <t>Büntetőjog 5.</t>
  </si>
  <si>
    <t>Krimináltechnika 2.</t>
  </si>
  <si>
    <t>Krimináltechnika 1.</t>
  </si>
  <si>
    <t>Krimináltaktika 1.</t>
  </si>
  <si>
    <t>Krimináltaktika 2.</t>
  </si>
  <si>
    <t>Kriminálmetodika 1.</t>
  </si>
  <si>
    <t xml:space="preserve">Krimináltaktika 2. </t>
  </si>
  <si>
    <t>Kriminálmetodika 2.</t>
  </si>
  <si>
    <t>RRVTB02</t>
  </si>
  <si>
    <t>Rendészeti vezetéselmélet</t>
  </si>
  <si>
    <t>Rendészeti testnevelés 2.</t>
  </si>
  <si>
    <t>Rendészeti testnevelés 3.</t>
  </si>
  <si>
    <t>Rendészeti testnevelés 4.</t>
  </si>
  <si>
    <t>Rendészeti testnevelés 5.</t>
  </si>
  <si>
    <t>Rendészeti testnevelés 6.</t>
  </si>
  <si>
    <t>Robotzsaru 1.</t>
  </si>
  <si>
    <t>Robotzsaru 2.</t>
  </si>
  <si>
    <t>RKNIB11</t>
  </si>
  <si>
    <t>Intézkedéstaktika 1.</t>
  </si>
  <si>
    <t>RKNIB02</t>
  </si>
  <si>
    <t>Lőkiképzés</t>
  </si>
  <si>
    <t>RKNIB12</t>
  </si>
  <si>
    <t>Intézkedéstaktika 2.</t>
  </si>
  <si>
    <t>RKNIB13</t>
  </si>
  <si>
    <t>Intézkedéstaktika 3.</t>
  </si>
  <si>
    <t>RKNIB14</t>
  </si>
  <si>
    <t>Intézkedéstaktika 4.</t>
  </si>
  <si>
    <t>Intézkedéstaktika 5.</t>
  </si>
  <si>
    <t>Rendészeti hatósági eljárásjog 1.</t>
  </si>
  <si>
    <t>RMTTB07</t>
  </si>
  <si>
    <t xml:space="preserve">Rendészeti pedagógia </t>
  </si>
  <si>
    <t>RKNIB01</t>
  </si>
  <si>
    <t>Általános szolgálati ismeretek</t>
  </si>
  <si>
    <t>RKBTB81</t>
  </si>
  <si>
    <t>Közrendvédelem</t>
  </si>
  <si>
    <t>RKBTB82</t>
  </si>
  <si>
    <t xml:space="preserve">Integrált rendőri ismeretek </t>
  </si>
  <si>
    <t xml:space="preserve">Intézkedéstaktika 1. </t>
  </si>
  <si>
    <t xml:space="preserve">Intézkedéstaktika 2. </t>
  </si>
  <si>
    <t xml:space="preserve">Intézkedéstaktika 3. </t>
  </si>
  <si>
    <r>
      <t xml:space="preserve">számonkérés    és             </t>
    </r>
    <r>
      <rPr>
        <b/>
        <i/>
        <sz val="12"/>
        <rFont val="Arial Narrow"/>
        <family val="2"/>
        <charset val="238"/>
      </rPr>
      <t>heti összes tanóra</t>
    </r>
  </si>
  <si>
    <t>Vám- és jövedéki ellenőrzés a gyakorlatban</t>
  </si>
  <si>
    <t>RBÜAB10</t>
  </si>
  <si>
    <t>RKRIB08</t>
  </si>
  <si>
    <t>KV</t>
  </si>
  <si>
    <t>BÜNTETŐJOG ZV</t>
  </si>
  <si>
    <t>KRIMINALISZTIKA ZV</t>
  </si>
  <si>
    <t>Kollokvium (K)</t>
  </si>
  <si>
    <t>Kollokvium (((zárvizsga tárgy((K(Z)))</t>
  </si>
  <si>
    <t>Z</t>
  </si>
  <si>
    <t>RKBTB55</t>
  </si>
  <si>
    <t xml:space="preserve">A rendőrség társadalmi kontrollja </t>
  </si>
  <si>
    <t>RVPTB73</t>
  </si>
  <si>
    <t>Régiségismeret</t>
  </si>
  <si>
    <t>A rendészeti tevékenység kurrens alkotmányjogi és emberi jogi kérdései</t>
  </si>
  <si>
    <t>KTE1B01</t>
  </si>
  <si>
    <t>KSJ4B01</t>
  </si>
  <si>
    <t>KIJ6B01</t>
  </si>
  <si>
    <t>KPÜ2B01</t>
  </si>
  <si>
    <t>A büntetőeljárás aktuális kihívásai</t>
  </si>
  <si>
    <t>A vám és a nemzetközi szervezetek kapcsolata</t>
  </si>
  <si>
    <t>Vámellenőrzés a gyakorlatban - Záhonytól Brüsszelig</t>
  </si>
  <si>
    <t>RRETB01</t>
  </si>
  <si>
    <t>RHRTB21</t>
  </si>
  <si>
    <t>RBÜEB10</t>
  </si>
  <si>
    <t>érvényes 2017/2018-as tanévtől felmenő rendszerben.</t>
  </si>
  <si>
    <t>7.</t>
  </si>
  <si>
    <t>8.</t>
  </si>
  <si>
    <t>Szakmai gyakorlat 4.</t>
  </si>
  <si>
    <t>számonkérés</t>
  </si>
  <si>
    <t>heti kontaktóra</t>
  </si>
  <si>
    <t>félévi összes</t>
  </si>
  <si>
    <t>összes</t>
  </si>
  <si>
    <t xml:space="preserve"> SZAKON KÖZÖS ÖSSZESEN</t>
  </si>
  <si>
    <t>X</t>
  </si>
  <si>
    <t xml:space="preserve"> SZAKON ÖSSZESEN</t>
  </si>
  <si>
    <t>ÖSSZES TANÓRARENDI KONTAKTÓRA</t>
  </si>
  <si>
    <t>SZÁMONKÉRÉS ÖSSZ:</t>
  </si>
  <si>
    <t>Szabadon választható 4.</t>
  </si>
  <si>
    <t>Differenciált szakmai ismeretek összesen</t>
  </si>
  <si>
    <t>RENDÉSZETI ALAPKÉPZÉSI SZAK</t>
  </si>
  <si>
    <t>HATÁRRENDÉSZETI RENDŐR SZAKIRÁNY</t>
  </si>
  <si>
    <t>IGAZGATÁSRENDÉSZETI RENDŐR SZAKIRÁNY</t>
  </si>
  <si>
    <t>KÖZLEKEDÉSRENDÉSZETI RENDŐR SZAKIRÁNY</t>
  </si>
  <si>
    <t>KÖZRENDVÉDELMI RENDŐR SZAKIRÁNY</t>
  </si>
  <si>
    <t>VÁM- ÉS PÉNZÜGYŐRI SZAKIRÁNY</t>
  </si>
  <si>
    <t>RBGVB06</t>
  </si>
  <si>
    <t>Bűnügyi ismeretek</t>
  </si>
  <si>
    <t>HATÁRRENDÉSZETI ZV</t>
  </si>
  <si>
    <t>RARTB14</t>
  </si>
  <si>
    <t>IGAZGATÁSRENDÉSZETI ZV</t>
  </si>
  <si>
    <t>RARTB15</t>
  </si>
  <si>
    <t>Igazgatásrendészeti jog 1.</t>
  </si>
  <si>
    <t>RARTB25</t>
  </si>
  <si>
    <t>Igazgatásrendészeti jog 2.</t>
  </si>
  <si>
    <t>RARTB35</t>
  </si>
  <si>
    <t>Igazgatásrendészeti jog 3.</t>
  </si>
  <si>
    <t>Szabálysértési jog 1.</t>
  </si>
  <si>
    <t>Szabálysértési jog 2.</t>
  </si>
  <si>
    <t>Szabálysértési jog 3.</t>
  </si>
  <si>
    <t>RKBTB01</t>
  </si>
  <si>
    <t>KÖZLEKEDÉSRENDÉSZETI ZV</t>
  </si>
  <si>
    <t>RKBTB19</t>
  </si>
  <si>
    <t>Közlekedésrendészeti ismeretek</t>
  </si>
  <si>
    <t>RKBTB15</t>
  </si>
  <si>
    <t>KRESZ és vezetéstechnika 1.</t>
  </si>
  <si>
    <t>RKBTB16</t>
  </si>
  <si>
    <t>KRESZ és vezetéstechnika 2.</t>
  </si>
  <si>
    <t>RKBTB14</t>
  </si>
  <si>
    <t>Forgalomszervezés és -irányítás</t>
  </si>
  <si>
    <t>RKBTB13</t>
  </si>
  <si>
    <t>Forgalomellenőrzés</t>
  </si>
  <si>
    <t>RKBTB11</t>
  </si>
  <si>
    <t>Balesetelemzés 1.</t>
  </si>
  <si>
    <t>RKBTB12</t>
  </si>
  <si>
    <t>Balesetelemzés 2.</t>
  </si>
  <si>
    <t>RKBTB17</t>
  </si>
  <si>
    <t>Közlekedéskriminológia</t>
  </si>
  <si>
    <t>Csapatszolgálati szakismeret 1.</t>
  </si>
  <si>
    <t>RKBTB62</t>
  </si>
  <si>
    <t>RKBTB51</t>
  </si>
  <si>
    <t>Közrendvédelmi ismeretek (kl) 1.</t>
  </si>
  <si>
    <t>RKBTB52</t>
  </si>
  <si>
    <t>Közrendvédelmi ismeretek (kl) 2.</t>
  </si>
  <si>
    <t>RKBJB06</t>
  </si>
  <si>
    <t>Közrendvédelmi és közlekedésrendészeti szabályszegések</t>
  </si>
  <si>
    <t>RKBTB02</t>
  </si>
  <si>
    <t>KÖZRENDVÉDELMI ZV</t>
  </si>
  <si>
    <t>RKBTB44</t>
  </si>
  <si>
    <t>Közrendvédelmi szakismeretek 1.</t>
  </si>
  <si>
    <t>RKBTB45</t>
  </si>
  <si>
    <t>Közrendvédelmi szakismeretek 2.</t>
  </si>
  <si>
    <t>RKBTB46</t>
  </si>
  <si>
    <t>közrendvédelmi szakismeretek 3</t>
  </si>
  <si>
    <t>RKBTB41</t>
  </si>
  <si>
    <t>Közrendvédelmi vezetői ismeretek 1.</t>
  </si>
  <si>
    <t>RKBTB42</t>
  </si>
  <si>
    <t>Közrendvédelmi vezetői ismeretek 2.</t>
  </si>
  <si>
    <t>RKBTB21</t>
  </si>
  <si>
    <t>Közlekedésrendészeti ismeretek (kz) 1.</t>
  </si>
  <si>
    <t>RKBTB22</t>
  </si>
  <si>
    <t>Közlekedésrendészeti ismeretek (kz) 2.</t>
  </si>
  <si>
    <t>RKBTB63</t>
  </si>
  <si>
    <t>Csapatszolgálati intézkedések</t>
  </si>
  <si>
    <t>RKBTB61</t>
  </si>
  <si>
    <t>Csapatszolgálati szakismeretek 1.</t>
  </si>
  <si>
    <t>Csapatszolgálati szakismeretek 2.</t>
  </si>
  <si>
    <t>RKBTB43</t>
  </si>
  <si>
    <t>Közrendvédelmi okmányismeret</t>
  </si>
  <si>
    <t>RVPTB69</t>
  </si>
  <si>
    <t>VÁMTARIFA ÉS ÁRUISMERET SZIGORLAT</t>
  </si>
  <si>
    <t>RVPTB70</t>
  </si>
  <si>
    <t>JÖVEDÉKI ÉS ADÓZTATÁS ZV</t>
  </si>
  <si>
    <t>RVPTB71</t>
  </si>
  <si>
    <t>GAZDASÁGI SZAKISMERETEK ZV</t>
  </si>
  <si>
    <t>RVPTB72</t>
  </si>
  <si>
    <t>VÁMJOG ÉS VÁMELJÁRÁS ZV</t>
  </si>
  <si>
    <t>RVPTB01</t>
  </si>
  <si>
    <t>Áru- és vegyvizsgálat</t>
  </si>
  <si>
    <t>RVPTB03</t>
  </si>
  <si>
    <t>Jövedéki jog 1.</t>
  </si>
  <si>
    <t>RVPTB04</t>
  </si>
  <si>
    <t>Jövedéki jog 2.</t>
  </si>
  <si>
    <t>RVPTB05</t>
  </si>
  <si>
    <t>Jövedéki jog 3.</t>
  </si>
  <si>
    <t>RVPTB06</t>
  </si>
  <si>
    <t>Jövedéki jog 4.</t>
  </si>
  <si>
    <t>RVPTB07</t>
  </si>
  <si>
    <t>Adóztatás 1.</t>
  </si>
  <si>
    <t>RVPTB08</t>
  </si>
  <si>
    <t>Adóztatás 2.</t>
  </si>
  <si>
    <t>RVPTB09</t>
  </si>
  <si>
    <t>Adóztatás 3.</t>
  </si>
  <si>
    <t>RVPTB10</t>
  </si>
  <si>
    <t>Gazdasági szakismeret 1.</t>
  </si>
  <si>
    <t>RVPTB11</t>
  </si>
  <si>
    <t>Gazdasági szakismeret 2.</t>
  </si>
  <si>
    <t>RVPTB12</t>
  </si>
  <si>
    <t>Gazdasági szakismeret 3.</t>
  </si>
  <si>
    <t>RVPTB13</t>
  </si>
  <si>
    <t>Vámjog és vámeljárás 1.</t>
  </si>
  <si>
    <t>RVPTB14</t>
  </si>
  <si>
    <t>Vámjog és vámeljárás 2.</t>
  </si>
  <si>
    <t>RVPTB15</t>
  </si>
  <si>
    <t>Vámjog és vámeljárás 3.</t>
  </si>
  <si>
    <t>RVPTB16</t>
  </si>
  <si>
    <t>Vámjog és vámeljárás 4.</t>
  </si>
  <si>
    <t>RVPTB17</t>
  </si>
  <si>
    <t>Vámjog és vámeljárás 5.</t>
  </si>
  <si>
    <t>RVPTB18</t>
  </si>
  <si>
    <t>Vámtarifa és áruismeret 1.</t>
  </si>
  <si>
    <t>RVPTB19</t>
  </si>
  <si>
    <t>Vámtarifa és áruismeret 2.</t>
  </si>
  <si>
    <t>RVPTB20</t>
  </si>
  <si>
    <t>Vámtarifa és áruismeret 3.</t>
  </si>
  <si>
    <t>RVPTB21</t>
  </si>
  <si>
    <t>Vámtarifa és áruismeret 4.</t>
  </si>
  <si>
    <t>RVPTB22</t>
  </si>
  <si>
    <t>Vám- és adópolitika</t>
  </si>
  <si>
    <t>RVPTB26</t>
  </si>
  <si>
    <t>NAV Informatika 1.</t>
  </si>
  <si>
    <t>RVPTB27</t>
  </si>
  <si>
    <t>NAV Informatika 2.</t>
  </si>
  <si>
    <t>RKBTB60</t>
  </si>
  <si>
    <t>Csapatszolgálat</t>
  </si>
  <si>
    <t>Rendészettörténet</t>
  </si>
  <si>
    <t>RRETB02</t>
  </si>
  <si>
    <t>Rendészeti testnevelés 7.</t>
  </si>
  <si>
    <t>Rendészeti testnevelés 8.</t>
  </si>
  <si>
    <t>Határrendészeti bűnügyi ismeretek</t>
  </si>
  <si>
    <t xml:space="preserve">Igazgatásrendészeti jogi specializáció </t>
  </si>
  <si>
    <t>K(Z)</t>
  </si>
  <si>
    <t>B(Z)</t>
  </si>
  <si>
    <t>Rendészeti ellenőrzés</t>
  </si>
  <si>
    <t>Szabálysértési jog 4.</t>
  </si>
  <si>
    <t>Szabálysértési jog 5.</t>
  </si>
  <si>
    <t>Intézkedéstaktika 6.</t>
  </si>
  <si>
    <t>Intézkedéstaktika 7.</t>
  </si>
  <si>
    <t>RARTB19</t>
  </si>
  <si>
    <t>Szakdolgozat módszertan</t>
  </si>
  <si>
    <t>RTOSB04</t>
  </si>
  <si>
    <t>Szakdolgozat konzultáció 1.</t>
  </si>
  <si>
    <t>RTOSB05</t>
  </si>
  <si>
    <t>Szakdolgozat konzultáció 2.</t>
  </si>
  <si>
    <t>Büntetőjog gyakorlat 1.</t>
  </si>
  <si>
    <t>Büntetőjog gyakorlat 2.</t>
  </si>
  <si>
    <t>Konfliktuskezelés</t>
  </si>
  <si>
    <t>Robotzsaru 4.</t>
  </si>
  <si>
    <t xml:space="preserve">Igazságügyi orvostan </t>
  </si>
  <si>
    <t>elmélet + gyakorlat heti összes tanóra</t>
  </si>
  <si>
    <t>Integrált pénzügyőri ismeretek 1.</t>
  </si>
  <si>
    <t>Integrált pénzügyőri ismeretek 2.</t>
  </si>
  <si>
    <t>Végrehajtási eljárás</t>
  </si>
  <si>
    <t>Ellenőrzési komplex ismeretek</t>
  </si>
  <si>
    <t>Személyazonosító okmányok gyakorlati vizsgálata</t>
  </si>
  <si>
    <t>Igazgatásrendészeti szakmatörténet</t>
  </si>
  <si>
    <t>Határőrizet</t>
  </si>
  <si>
    <t>F(Z)</t>
  </si>
  <si>
    <t>Határrendészeti hatósági tevékenységek</t>
  </si>
  <si>
    <t>Informatika 3.</t>
  </si>
  <si>
    <t>Közbiztonságtan</t>
  </si>
  <si>
    <t>Kockázatkezelési alapok</t>
  </si>
  <si>
    <t>RKBTB83</t>
  </si>
  <si>
    <t>RKBTB31</t>
  </si>
  <si>
    <t>RKBTB32</t>
  </si>
  <si>
    <t>Közlekedésrendészeti vezetői gyakorlat</t>
  </si>
  <si>
    <t>Közrendvédelmi vezetői gyakorlat</t>
  </si>
  <si>
    <t>Csapatszolgálati vezetői gyakorlat</t>
  </si>
  <si>
    <t xml:space="preserve">Rendészeti pszichológia </t>
  </si>
  <si>
    <t>Vám- és pénzügyőri szakmatörténet</t>
  </si>
  <si>
    <t>Határellenőrzés 1</t>
  </si>
  <si>
    <t>Határellenőrzés 2</t>
  </si>
  <si>
    <t>Szabálysértési jog 6.</t>
  </si>
  <si>
    <t xml:space="preserve">Határforgalom-ellenőrzés </t>
  </si>
  <si>
    <t xml:space="preserve">RENDÉSZETI ALAPKÉPZÉSI SZAK </t>
  </si>
  <si>
    <t>RVPTB62</t>
  </si>
  <si>
    <t>RKBTB59</t>
  </si>
  <si>
    <t>RKBTB91</t>
  </si>
  <si>
    <t>RARTB60</t>
  </si>
  <si>
    <t>RHRTB19</t>
  </si>
  <si>
    <t>RBGVB52</t>
  </si>
  <si>
    <t>A szellemi tulajdon védelme</t>
  </si>
  <si>
    <t>RBGVB50</t>
  </si>
  <si>
    <t>Gazdaságvédelmi büntetőeljárások ítélkezési gyakorlata</t>
  </si>
  <si>
    <t>RBGVB51</t>
  </si>
  <si>
    <t>Jogok, kötelezettségek és a biztonság a virtuális térben</t>
  </si>
  <si>
    <t>RHRTB22</t>
  </si>
  <si>
    <t>A schengeni egyezménnyel kapcsolatos rendészeti és biztonsági tanulmányok</t>
  </si>
  <si>
    <t xml:space="preserve">RHRTB18 </t>
  </si>
  <si>
    <t>RHRTB23</t>
  </si>
  <si>
    <t>Határrendészeti igazgatási ismeretek</t>
  </si>
  <si>
    <t>RHRTB42</t>
  </si>
  <si>
    <t>Külföldiek ellenőrzése a schengeni térségben</t>
  </si>
  <si>
    <t xml:space="preserve">Forgalomellenőrzés és balesetmegelőzés Európában </t>
  </si>
  <si>
    <t>Alkalmazott termékazonosítási ismeretek</t>
  </si>
  <si>
    <r>
      <t>RVPTB</t>
    </r>
    <r>
      <rPr>
        <sz val="12"/>
        <color rgb="FF0D0D0D"/>
        <rFont val="Arial Narrow"/>
        <family val="2"/>
        <charset val="238"/>
      </rPr>
      <t>55</t>
    </r>
  </si>
  <si>
    <t>RMORB09</t>
  </si>
  <si>
    <t xml:space="preserve">Adatbiztonság </t>
  </si>
  <si>
    <t>Kiberbiztonság a kritikus infrasturktúrák vonatkozásában</t>
  </si>
  <si>
    <t>Kibervédelem a magánbiztonságban</t>
  </si>
  <si>
    <t>RMORB10</t>
  </si>
  <si>
    <t xml:space="preserve">Stadionbiztonság </t>
  </si>
  <si>
    <t>RKNIB23</t>
  </si>
  <si>
    <t>RTKTB51</t>
  </si>
  <si>
    <t>RJITB10</t>
  </si>
  <si>
    <t>RINYB21</t>
  </si>
  <si>
    <t>Általános rendészeti szaknyelv 1.</t>
  </si>
  <si>
    <t>Általános rendészeti szaknyelv 2.</t>
  </si>
  <si>
    <t>Általános rendészeti szaknyelv 3.</t>
  </si>
  <si>
    <t>Általános rendészeti szaknyelv 4.</t>
  </si>
  <si>
    <t>RRETB05</t>
  </si>
  <si>
    <t>RJITB03</t>
  </si>
  <si>
    <t>RJITB04</t>
  </si>
  <si>
    <t>Szabálysértési alapismeretek</t>
  </si>
  <si>
    <t>G(Z)</t>
  </si>
  <si>
    <t>RBÜAB12</t>
  </si>
  <si>
    <t>RBÜAB13</t>
  </si>
  <si>
    <t>RBÜEB11</t>
  </si>
  <si>
    <t>RBÜEB12</t>
  </si>
  <si>
    <t>RBÜEB13</t>
  </si>
  <si>
    <t>RKNIB20</t>
  </si>
  <si>
    <t>RKNIB21</t>
  </si>
  <si>
    <t>RKNIB22</t>
  </si>
  <si>
    <t>RKPTB03</t>
  </si>
  <si>
    <t>Kriminálpszichológia 1.</t>
  </si>
  <si>
    <t>RKPTB04</t>
  </si>
  <si>
    <t>Kriminálpszichológia 2.</t>
  </si>
  <si>
    <t>RMMTB01</t>
  </si>
  <si>
    <t xml:space="preserve">Nemzetközi rendészet </t>
  </si>
  <si>
    <t>RJITB01</t>
  </si>
  <si>
    <t>Rendészeti jogállástan</t>
  </si>
  <si>
    <t>RINYB22</t>
  </si>
  <si>
    <t>RINYB23</t>
  </si>
  <si>
    <t>RINYB24</t>
  </si>
  <si>
    <t>RKNIB24</t>
  </si>
  <si>
    <t>RTKTB52</t>
  </si>
  <si>
    <t>RTKTB53</t>
  </si>
  <si>
    <t>RTKTB54</t>
  </si>
  <si>
    <t>RTKTB55</t>
  </si>
  <si>
    <t>RTKTB56</t>
  </si>
  <si>
    <t>RTKTB57</t>
  </si>
  <si>
    <t>RTKTB58</t>
  </si>
  <si>
    <t>RBGVB67</t>
  </si>
  <si>
    <t>RKTTB01</t>
  </si>
  <si>
    <t>RKTTB02</t>
  </si>
  <si>
    <t>RKMTB01</t>
  </si>
  <si>
    <t>RKMTB02</t>
  </si>
  <si>
    <t>RKMTB03</t>
  </si>
  <si>
    <t>RKMTB04</t>
  </si>
  <si>
    <t>RKMTB05</t>
  </si>
  <si>
    <t>RKNIB25</t>
  </si>
  <si>
    <t>RKNIB26</t>
  </si>
  <si>
    <t>RKNIB27</t>
  </si>
  <si>
    <t>RKNIB29</t>
  </si>
  <si>
    <t>Robotzsaru 3. (rendészeti)</t>
  </si>
  <si>
    <t>RKNIB30</t>
  </si>
  <si>
    <t>RKNIB32</t>
  </si>
  <si>
    <t>Robotzsaru 5. (rendészeti)</t>
  </si>
  <si>
    <t>RMMTB02</t>
  </si>
  <si>
    <t>RKBTB93</t>
  </si>
  <si>
    <t>RKBTB94</t>
  </si>
  <si>
    <t>RKBTB95</t>
  </si>
  <si>
    <t>RKBTB96</t>
  </si>
  <si>
    <t>Határrendészeti vezetési ismeretek 1.</t>
  </si>
  <si>
    <t>Határrendészeti vezetési ismeretek 2.</t>
  </si>
  <si>
    <t xml:space="preserve">Mélységi ellenőrzés </t>
  </si>
  <si>
    <t xml:space="preserve">Határrendészeti műveletek </t>
  </si>
  <si>
    <t>RHRTB30</t>
  </si>
  <si>
    <t>RHRTB31</t>
  </si>
  <si>
    <t>RHRTB32</t>
  </si>
  <si>
    <t>RHRTB34</t>
  </si>
  <si>
    <t>RHRTB35</t>
  </si>
  <si>
    <t>RHRTB36</t>
  </si>
  <si>
    <t>RHRTB37</t>
  </si>
  <si>
    <t>RHRTB38</t>
  </si>
  <si>
    <t>RHRTB39</t>
  </si>
  <si>
    <t>RHRTB40</t>
  </si>
  <si>
    <t>RJITB11</t>
  </si>
  <si>
    <t>RJITB12</t>
  </si>
  <si>
    <t>RJITB13</t>
  </si>
  <si>
    <t>RJITB14</t>
  </si>
  <si>
    <t>RJITB15</t>
  </si>
  <si>
    <t>RJITB16</t>
  </si>
  <si>
    <t>RJITB02</t>
  </si>
  <si>
    <t>RHRTB41</t>
  </si>
  <si>
    <t>RBGVB66</t>
  </si>
  <si>
    <t>RRETB04</t>
  </si>
  <si>
    <t>RKBTB66</t>
  </si>
  <si>
    <t>RVPTB75</t>
  </si>
  <si>
    <t>RVPTB82</t>
  </si>
  <si>
    <t>RVPTB84</t>
  </si>
  <si>
    <t>RVPTB85</t>
  </si>
  <si>
    <t>RVPTB83</t>
  </si>
  <si>
    <t>RVPTB86</t>
  </si>
  <si>
    <t>RVPTB87</t>
  </si>
  <si>
    <t>RVPTB88</t>
  </si>
  <si>
    <t>RVPTB89</t>
  </si>
  <si>
    <t>RVPTB90</t>
  </si>
  <si>
    <t>RVPTB79</t>
  </si>
  <si>
    <t>Büntetőeljárás-jog 2.</t>
  </si>
  <si>
    <t>Büntetőeljárás-jog 3.</t>
  </si>
  <si>
    <t xml:space="preserve"> Intézkedéstaktika 3.</t>
  </si>
  <si>
    <t>Kriminálpszichológia 2</t>
  </si>
  <si>
    <t xml:space="preserve">Rendészeti hatósági eljárásjog 1. </t>
  </si>
  <si>
    <t xml:space="preserve">Rendészeti hatósági eljárásjog 2. </t>
  </si>
  <si>
    <t>Nemzetközi rendészet</t>
  </si>
  <si>
    <t>Rendészeti pszichológia</t>
  </si>
  <si>
    <t xml:space="preserve">Határellenőrzés 2. </t>
  </si>
  <si>
    <t>Határforgalom-ellenőrzés</t>
  </si>
  <si>
    <t xml:space="preserve">Határrendészeti vezetési ismeretek 1. </t>
  </si>
  <si>
    <t>Igazgatásrendészeti jogi specializáció</t>
  </si>
  <si>
    <t xml:space="preserve">Forgalomszervezés és -irányítás </t>
  </si>
  <si>
    <t xml:space="preserve">Forgalomellenőrzés </t>
  </si>
  <si>
    <t xml:space="preserve">Közrendvédelmi ismeretek (Kl) 2. </t>
  </si>
  <si>
    <t xml:space="preserve">Közlekedésrendészeti vezetői gyakorlat </t>
  </si>
  <si>
    <t xml:space="preserve">Közrendvédelmi vezetői gyakorlat </t>
  </si>
  <si>
    <t xml:space="preserve">Közrendvédelmi szakismeretek 1. </t>
  </si>
  <si>
    <t xml:space="preserve">Közrendvédelmi szakismeretek 2. </t>
  </si>
  <si>
    <t xml:space="preserve">Közrendvédelmi szakismeretek 3. </t>
  </si>
  <si>
    <t xml:space="preserve">Közrendvédelmi vezetői ismeretek 1. </t>
  </si>
  <si>
    <t xml:space="preserve">Közrendvédelmi vezetői ismeretek 2. </t>
  </si>
  <si>
    <t xml:space="preserve"> Adóztatás 3.</t>
  </si>
  <si>
    <t>Külkereskedelem-technika és logisztika 2.</t>
  </si>
  <si>
    <t>Vámjog gyakorlat</t>
  </si>
  <si>
    <t>Vámtarifa gyakorlat</t>
  </si>
  <si>
    <t>Jövedék gyakorlat</t>
  </si>
  <si>
    <t>NAV informatika 2.</t>
  </si>
  <si>
    <t>RMTTB17</t>
  </si>
  <si>
    <t>RHRTB33</t>
  </si>
  <si>
    <t xml:space="preserve">Rendőri testnevelés és önvédelem </t>
  </si>
  <si>
    <t xml:space="preserve">Vezetés- és szervezés elmélet </t>
  </si>
  <si>
    <t>Büntetőeljárás-jog 1.</t>
  </si>
  <si>
    <t xml:space="preserve">Vezetés és szervezés elmélet </t>
  </si>
  <si>
    <t xml:space="preserve">Büntetőeljárás jog 2. </t>
  </si>
  <si>
    <t xml:space="preserve">Krimináltaktika 1. </t>
  </si>
  <si>
    <t xml:space="preserve">Kriminálmetodika 1. </t>
  </si>
  <si>
    <t xml:space="preserve">Határellenőrzés 1. </t>
  </si>
  <si>
    <t>Integrált rendőri ismeretek</t>
  </si>
  <si>
    <t xml:space="preserve">Határrendészeti hatósági tevékenységek </t>
  </si>
  <si>
    <t xml:space="preserve">Közlekedésrendészeti ismeretek </t>
  </si>
  <si>
    <t xml:space="preserve">Balesetelemzés 1. </t>
  </si>
  <si>
    <t xml:space="preserve">Közrendvédelmi ismeretek (Kl.)1. </t>
  </si>
  <si>
    <t>Közrendvédelmi szakismeretek 3.</t>
  </si>
  <si>
    <t>Közrendvédelmi vezető ismeretek 1.</t>
  </si>
  <si>
    <t>Külkereskedelem-technika és logisztika 1.</t>
  </si>
  <si>
    <t>NAV informatika 1.</t>
  </si>
  <si>
    <t xml:space="preserve">Vámjog gyakorlat  </t>
  </si>
  <si>
    <t>RHRTB43</t>
  </si>
  <si>
    <t>RHRTB44</t>
  </si>
  <si>
    <t>RVPTB91</t>
  </si>
  <si>
    <t>RVPTB92</t>
  </si>
  <si>
    <t>S</t>
  </si>
  <si>
    <t>F(S)</t>
  </si>
  <si>
    <t>RJITB05</t>
  </si>
  <si>
    <t>RMORB17</t>
  </si>
  <si>
    <t>RMORB18</t>
  </si>
  <si>
    <t>RVPTB61</t>
  </si>
  <si>
    <t>RVPTB100</t>
  </si>
  <si>
    <t>Rendőrségi kockázatelemzés</t>
  </si>
  <si>
    <t>Vezetés- és szervezés elmélet</t>
  </si>
  <si>
    <t>Közigazgatási funkciók és működés, Jogi ismeretek, Alkotmányjog, Az állam szervezete</t>
  </si>
  <si>
    <t>KIJ6B01, RARTB06,  KAL6B01, KAL6B02</t>
  </si>
  <si>
    <t>Büntetőeljárás jog 1., Rendészet elmélete és rendészeti eszközrendszer, Közigazgatási funkciók és működés, Büntetőjog 1-2 féléves anyag, Büntetőeljárási jog</t>
  </si>
  <si>
    <t>Alkotmányjog, Jogi ismeretek</t>
  </si>
  <si>
    <t xml:space="preserve">KAL6B01, RJITB06, </t>
  </si>
  <si>
    <t>RBÜEB11, RARTB01, KIJ6B01, RBÜAB01, RBÜAB02, RBÜAB12</t>
  </si>
  <si>
    <t>Társadalmi és kommunikációs ismeretek, Rendészeti etika</t>
  </si>
  <si>
    <t>RMTTB06, RMTTB04</t>
  </si>
  <si>
    <t>Integrált rendőri ismeretek, Általános szolgálati ismeretek , Lőkiképzés</t>
  </si>
  <si>
    <t>RKBTB82, RKNIB01, RKNIB02</t>
  </si>
  <si>
    <t>Határforgalom-ellenőrzés , Határőrizet</t>
  </si>
  <si>
    <t>RHRTB33,RHRTB32</t>
  </si>
  <si>
    <t>érvényes 2018/2019-es tanévtől felmenő rendszerben.</t>
  </si>
  <si>
    <t>RKBTB56</t>
  </si>
  <si>
    <t xml:space="preserve">A politikai demonstrációk demokratikus rendőri tömegkezelése </t>
  </si>
  <si>
    <t>RKBTB57</t>
  </si>
  <si>
    <t xml:space="preserve">A rendészeti elemző értékelő tevékenység </t>
  </si>
  <si>
    <t>RMMTB09</t>
  </si>
  <si>
    <t>Vizuális kommunikáció: lelki és társadalmi jelenségek filmen</t>
  </si>
  <si>
    <t>RMMTB08</t>
  </si>
  <si>
    <t>Szociális és életvezetési készségek</t>
  </si>
  <si>
    <t>RRETB07</t>
  </si>
  <si>
    <t xml:space="preserve">A bűnirodalom rendőrei, rendőrségei és a történelmi felelősség </t>
  </si>
  <si>
    <t>RRETB06</t>
  </si>
  <si>
    <t xml:space="preserve">A bűn (film)esztétikája </t>
  </si>
  <si>
    <t>RRETB08</t>
  </si>
  <si>
    <t xml:space="preserve">Megszépített valóságok: az emlékezetpolitika útvesztőjében </t>
  </si>
  <si>
    <t>RRETB09</t>
  </si>
  <si>
    <t xml:space="preserve">Sportrendészet </t>
  </si>
  <si>
    <t>RKROB04</t>
  </si>
  <si>
    <t>Global Rape Culture – Globális szexuális erőszak kultúra</t>
  </si>
  <si>
    <t>RKROB05</t>
  </si>
  <si>
    <t>Victimology – Viktimológia</t>
  </si>
  <si>
    <t>RBSTB01</t>
  </si>
  <si>
    <t>Undercover policing</t>
  </si>
  <si>
    <t>RKMTB06</t>
  </si>
  <si>
    <t>Kriminalisztikatörténet: Budapest és vidéki városok bűnös oldala</t>
  </si>
  <si>
    <t>RBGVB72</t>
  </si>
  <si>
    <t xml:space="preserve">Híres bűnügyek felderítése </t>
  </si>
  <si>
    <t>RKETB01</t>
  </si>
  <si>
    <t xml:space="preserve">Kiberbűnözés és nyomozása </t>
  </si>
  <si>
    <t>RKETB02</t>
  </si>
  <si>
    <t>Kiberbűnözés informatikai alapjai</t>
  </si>
  <si>
    <t>RKETB03</t>
  </si>
  <si>
    <t xml:space="preserve">Etikus hekker a bűnüldözésben </t>
  </si>
  <si>
    <t>RKETB04</t>
  </si>
  <si>
    <t>Csúcstechnológiai bűnözés informatikai alapjai</t>
  </si>
  <si>
    <t>RKETB05</t>
  </si>
  <si>
    <t xml:space="preserve">Csúcstechnológiai bűnözés és nyomozása </t>
  </si>
  <si>
    <t>RJITB07</t>
  </si>
  <si>
    <t>Értékpapírjogi és tőkepiaci ismeretek</t>
  </si>
  <si>
    <t>RJITB06</t>
  </si>
  <si>
    <t>Vagyonjogi kérdések a rendészeti tevékenységben</t>
  </si>
  <si>
    <t>RBATB27</t>
  </si>
  <si>
    <t>Biztonságpolitika és migráció</t>
  </si>
  <si>
    <t>RBÜAB14</t>
  </si>
  <si>
    <t>A bűntető jogszabály értelmezése</t>
  </si>
  <si>
    <t>RBÜAB15</t>
  </si>
  <si>
    <t>Büntetőjog a jogalkalmazásban</t>
  </si>
  <si>
    <t>RBÜAB16</t>
  </si>
  <si>
    <t>A bűnözés legújabb tendenciáinak büntetőjogi kihívásai</t>
  </si>
  <si>
    <t>RBÜAB17</t>
  </si>
  <si>
    <t>A gazdálkodással összefüggő bűncselekmények minősítése és jogalkalmazási problémái</t>
  </si>
  <si>
    <t>HHH1M07</t>
  </si>
  <si>
    <t>Ludovika Szabadegyetem</t>
  </si>
  <si>
    <t>VKMTB91</t>
  </si>
  <si>
    <t>KR</t>
  </si>
  <si>
    <t>Elsősegélynyújtás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</si>
</sst>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54" x14ac:knownFonts="1">
    <font>
      <sz val="1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 Narrow"/>
      <family val="2"/>
      <charset val="238"/>
    </font>
    <font>
      <b/>
      <sz val="18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1"/>
      <name val="Arial CE"/>
      <family val="2"/>
      <charset val="238"/>
    </font>
    <font>
      <sz val="13"/>
      <name val="Arial CE"/>
      <family val="2"/>
      <charset val="238"/>
    </font>
    <font>
      <sz val="11"/>
      <name val="Arial Narrow"/>
      <family val="2"/>
      <charset val="238"/>
    </font>
    <font>
      <sz val="14"/>
      <name val="Arial Narrow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i/>
      <sz val="12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12"/>
      <color rgb="FFFF000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3"/>
      <name val="Arial CE"/>
      <charset val="238"/>
    </font>
    <font>
      <b/>
      <i/>
      <sz val="11"/>
      <name val="Arial Narrow"/>
      <family val="2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sz val="10"/>
      <color rgb="FF0070C0"/>
      <name val="Arial CE"/>
      <family val="2"/>
      <charset val="238"/>
    </font>
    <font>
      <sz val="12"/>
      <color rgb="FF0D0D0D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 style="double">
        <color indexed="64"/>
      </bottom>
      <diagonal/>
    </border>
  </borders>
  <cellStyleXfs count="5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5" applyNumberFormat="0" applyAlignment="0" applyProtection="0"/>
    <xf numFmtId="164" fontId="34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4" fillId="17" borderId="7" applyNumberFormat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3" fillId="4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6" fillId="0" borderId="0"/>
    <xf numFmtId="0" fontId="20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2" borderId="1" applyNumberFormat="0" applyAlignment="0" applyProtection="0"/>
    <xf numFmtId="9" fontId="34" fillId="0" borderId="0" applyFill="0" applyBorder="0" applyAlignment="0" applyProtection="0"/>
    <xf numFmtId="0" fontId="36" fillId="0" borderId="0"/>
    <xf numFmtId="0" fontId="36" fillId="0" borderId="0"/>
    <xf numFmtId="0" fontId="2" fillId="0" borderId="0"/>
    <xf numFmtId="0" fontId="1" fillId="0" borderId="0"/>
    <xf numFmtId="0" fontId="42" fillId="0" borderId="0"/>
    <xf numFmtId="0" fontId="34" fillId="0" borderId="0"/>
  </cellStyleXfs>
  <cellXfs count="595">
    <xf numFmtId="0" fontId="0" fillId="0" borderId="0" xfId="0"/>
    <xf numFmtId="0" fontId="21" fillId="0" borderId="0" xfId="40" applyFont="1" applyAlignment="1">
      <alignment horizontal="left"/>
    </xf>
    <xf numFmtId="0" fontId="16" fillId="0" borderId="0" xfId="40"/>
    <xf numFmtId="0" fontId="26" fillId="4" borderId="12" xfId="40" applyFont="1" applyFill="1" applyBorder="1" applyAlignment="1" applyProtection="1">
      <alignment horizontal="center"/>
    </xf>
    <xf numFmtId="0" fontId="27" fillId="4" borderId="13" xfId="40" applyFont="1" applyFill="1" applyBorder="1" applyProtection="1"/>
    <xf numFmtId="0" fontId="26" fillId="4" borderId="14" xfId="40" applyFont="1" applyFill="1" applyBorder="1" applyAlignment="1" applyProtection="1">
      <alignment horizontal="center"/>
    </xf>
    <xf numFmtId="0" fontId="29" fillId="0" borderId="0" xfId="40" applyFont="1"/>
    <xf numFmtId="0" fontId="21" fillId="0" borderId="17" xfId="40" applyFont="1" applyFill="1" applyBorder="1" applyAlignment="1" applyProtection="1">
      <alignment horizontal="center"/>
      <protection locked="0"/>
    </xf>
    <xf numFmtId="1" fontId="21" fillId="4" borderId="20" xfId="40" applyNumberFormat="1" applyFont="1" applyFill="1" applyBorder="1" applyAlignment="1" applyProtection="1">
      <alignment horizontal="center"/>
    </xf>
    <xf numFmtId="0" fontId="21" fillId="0" borderId="20" xfId="40" applyFont="1" applyFill="1" applyBorder="1" applyAlignment="1" applyProtection="1">
      <alignment horizontal="center"/>
      <protection locked="0"/>
    </xf>
    <xf numFmtId="1" fontId="21" fillId="4" borderId="17" xfId="40" applyNumberFormat="1" applyFont="1" applyFill="1" applyBorder="1" applyAlignment="1" applyProtection="1">
      <alignment horizontal="center"/>
    </xf>
    <xf numFmtId="1" fontId="21" fillId="4" borderId="18" xfId="40" applyNumberFormat="1" applyFont="1" applyFill="1" applyBorder="1" applyAlignment="1" applyProtection="1">
      <alignment horizontal="center"/>
    </xf>
    <xf numFmtId="1" fontId="21" fillId="4" borderId="22" xfId="40" applyNumberFormat="1" applyFont="1" applyFill="1" applyBorder="1" applyAlignment="1" applyProtection="1">
      <alignment horizontal="center" vertical="center" shrinkToFit="1"/>
    </xf>
    <xf numFmtId="0" fontId="21" fillId="0" borderId="19" xfId="40" applyFont="1" applyFill="1" applyBorder="1" applyAlignment="1" applyProtection="1">
      <alignment horizontal="center"/>
      <protection locked="0"/>
    </xf>
    <xf numFmtId="0" fontId="21" fillId="0" borderId="23" xfId="40" applyFont="1" applyFill="1" applyBorder="1" applyAlignment="1" applyProtection="1">
      <alignment horizontal="center"/>
      <protection locked="0"/>
    </xf>
    <xf numFmtId="0" fontId="27" fillId="4" borderId="24" xfId="40" applyFont="1" applyFill="1" applyBorder="1" applyAlignment="1" applyProtection="1">
      <alignment horizontal="left"/>
    </xf>
    <xf numFmtId="0" fontId="27" fillId="4" borderId="10" xfId="40" applyFont="1" applyFill="1" applyBorder="1" applyProtection="1"/>
    <xf numFmtId="0" fontId="26" fillId="4" borderId="25" xfId="40" applyFont="1" applyFill="1" applyBorder="1" applyAlignment="1" applyProtection="1">
      <alignment horizontal="center"/>
    </xf>
    <xf numFmtId="1" fontId="23" fillId="4" borderId="10" xfId="40" applyNumberFormat="1" applyFont="1" applyFill="1" applyBorder="1" applyAlignment="1" applyProtection="1">
      <alignment horizontal="center"/>
    </xf>
    <xf numFmtId="0" fontId="26" fillId="4" borderId="29" xfId="40" applyFont="1" applyFill="1" applyBorder="1" applyAlignment="1" applyProtection="1">
      <alignment horizontal="center"/>
    </xf>
    <xf numFmtId="0" fontId="27" fillId="4" borderId="30" xfId="40" applyFont="1" applyFill="1" applyBorder="1" applyProtection="1"/>
    <xf numFmtId="1" fontId="21" fillId="0" borderId="20" xfId="40" applyNumberFormat="1" applyFont="1" applyFill="1" applyBorder="1" applyAlignment="1" applyProtection="1">
      <alignment horizontal="center"/>
      <protection locked="0"/>
    </xf>
    <xf numFmtId="1" fontId="21" fillId="0" borderId="21" xfId="40" applyNumberFormat="1" applyFont="1" applyFill="1" applyBorder="1" applyAlignment="1" applyProtection="1">
      <alignment horizontal="center"/>
      <protection locked="0"/>
    </xf>
    <xf numFmtId="0" fontId="23" fillId="4" borderId="29" xfId="40" applyFont="1" applyFill="1" applyBorder="1" applyAlignment="1" applyProtection="1">
      <alignment horizontal="center"/>
    </xf>
    <xf numFmtId="0" fontId="30" fillId="4" borderId="30" xfId="40" applyFont="1" applyFill="1" applyBorder="1" applyProtection="1"/>
    <xf numFmtId="0" fontId="23" fillId="4" borderId="0" xfId="40" applyFont="1" applyFill="1" applyBorder="1" applyAlignment="1" applyProtection="1">
      <alignment horizontal="center"/>
    </xf>
    <xf numFmtId="0" fontId="30" fillId="4" borderId="20" xfId="40" applyFont="1" applyFill="1" applyBorder="1" applyAlignment="1" applyProtection="1">
      <alignment horizontal="center"/>
    </xf>
    <xf numFmtId="1" fontId="21" fillId="4" borderId="44" xfId="40" applyNumberFormat="1" applyFont="1" applyFill="1" applyBorder="1" applyAlignment="1" applyProtection="1">
      <alignment horizontal="center"/>
    </xf>
    <xf numFmtId="1" fontId="21" fillId="4" borderId="45" xfId="40" applyNumberFormat="1" applyFont="1" applyFill="1" applyBorder="1" applyAlignment="1" applyProtection="1">
      <alignment horizontal="center"/>
    </xf>
    <xf numFmtId="0" fontId="30" fillId="4" borderId="44" xfId="40" applyFont="1" applyFill="1" applyBorder="1" applyAlignment="1" applyProtection="1">
      <alignment horizontal="center"/>
    </xf>
    <xf numFmtId="0" fontId="21" fillId="4" borderId="46" xfId="40" applyFont="1" applyFill="1" applyBorder="1" applyAlignment="1" applyProtection="1">
      <alignment horizontal="left" vertical="center" wrapText="1"/>
    </xf>
    <xf numFmtId="0" fontId="21" fillId="4" borderId="47" xfId="40" applyFont="1" applyFill="1" applyBorder="1" applyAlignment="1" applyProtection="1">
      <alignment horizontal="center"/>
    </xf>
    <xf numFmtId="0" fontId="23" fillId="4" borderId="48" xfId="40" applyFont="1" applyFill="1" applyBorder="1" applyAlignment="1" applyProtection="1">
      <alignment horizontal="center"/>
    </xf>
    <xf numFmtId="1" fontId="23" fillId="4" borderId="47" xfId="40" applyNumberFormat="1" applyFont="1" applyFill="1" applyBorder="1" applyAlignment="1" applyProtection="1">
      <alignment horizontal="center"/>
    </xf>
    <xf numFmtId="0" fontId="31" fillId="24" borderId="46" xfId="40" applyFont="1" applyFill="1" applyBorder="1" applyAlignment="1" applyProtection="1">
      <alignment horizontal="left" vertical="center" wrapText="1"/>
    </xf>
    <xf numFmtId="0" fontId="31" fillId="24" borderId="47" xfId="40" applyFont="1" applyFill="1" applyBorder="1" applyAlignment="1" applyProtection="1">
      <alignment horizontal="center"/>
    </xf>
    <xf numFmtId="0" fontId="25" fillId="24" borderId="49" xfId="40" applyFont="1" applyFill="1" applyBorder="1" applyAlignment="1" applyProtection="1">
      <alignment horizontal="center" vertical="center"/>
    </xf>
    <xf numFmtId="0" fontId="32" fillId="0" borderId="0" xfId="40" applyFont="1"/>
    <xf numFmtId="0" fontId="24" fillId="4" borderId="35" xfId="40" applyFont="1" applyFill="1" applyBorder="1" applyAlignment="1" applyProtection="1">
      <alignment horizontal="center"/>
    </xf>
    <xf numFmtId="1" fontId="21" fillId="0" borderId="51" xfId="40" applyNumberFormat="1" applyFont="1" applyFill="1" applyBorder="1" applyAlignment="1" applyProtection="1">
      <alignment horizontal="center"/>
      <protection locked="0"/>
    </xf>
    <xf numFmtId="1" fontId="21" fillId="4" borderId="13" xfId="40" applyNumberFormat="1" applyFont="1" applyFill="1" applyBorder="1" applyAlignment="1" applyProtection="1">
      <alignment horizontal="center"/>
    </xf>
    <xf numFmtId="1" fontId="21" fillId="0" borderId="13" xfId="40" applyNumberFormat="1" applyFont="1" applyFill="1" applyBorder="1" applyAlignment="1" applyProtection="1">
      <alignment horizontal="center"/>
      <protection locked="0"/>
    </xf>
    <xf numFmtId="1" fontId="21" fillId="0" borderId="52" xfId="40" applyNumberFormat="1" applyFont="1" applyFill="1" applyBorder="1" applyAlignment="1" applyProtection="1">
      <alignment horizontal="center"/>
      <protection locked="0"/>
    </xf>
    <xf numFmtId="0" fontId="16" fillId="0" borderId="0" xfId="40" applyBorder="1"/>
    <xf numFmtId="1" fontId="21" fillId="0" borderId="53" xfId="40" applyNumberFormat="1" applyFont="1" applyFill="1" applyBorder="1" applyAlignment="1" applyProtection="1">
      <alignment horizontal="center"/>
      <protection locked="0"/>
    </xf>
    <xf numFmtId="1" fontId="21" fillId="4" borderId="15" xfId="40" applyNumberFormat="1" applyFont="1" applyFill="1" applyBorder="1" applyAlignment="1" applyProtection="1">
      <alignment horizontal="center"/>
    </xf>
    <xf numFmtId="1" fontId="21" fillId="0" borderId="15" xfId="40" applyNumberFormat="1" applyFont="1" applyFill="1" applyBorder="1" applyAlignment="1" applyProtection="1">
      <alignment horizontal="center"/>
      <protection locked="0"/>
    </xf>
    <xf numFmtId="1" fontId="21" fillId="0" borderId="54" xfId="40" applyNumberFormat="1" applyFont="1" applyFill="1" applyBorder="1" applyAlignment="1" applyProtection="1">
      <alignment horizontal="center"/>
      <protection locked="0"/>
    </xf>
    <xf numFmtId="1" fontId="21" fillId="0" borderId="19" xfId="40" applyNumberFormat="1" applyFont="1" applyFill="1" applyBorder="1" applyAlignment="1" applyProtection="1">
      <alignment horizontal="center"/>
      <protection locked="0"/>
    </xf>
    <xf numFmtId="0" fontId="30" fillId="4" borderId="60" xfId="40" applyFont="1" applyFill="1" applyBorder="1" applyAlignment="1" applyProtection="1">
      <alignment horizontal="center"/>
    </xf>
    <xf numFmtId="0" fontId="21" fillId="4" borderId="60" xfId="40" applyFont="1" applyFill="1" applyBorder="1" applyProtection="1"/>
    <xf numFmtId="1" fontId="21" fillId="0" borderId="60" xfId="40" applyNumberFormat="1" applyFont="1" applyFill="1" applyBorder="1" applyAlignment="1" applyProtection="1">
      <alignment horizontal="center"/>
      <protection locked="0"/>
    </xf>
    <xf numFmtId="0" fontId="21" fillId="4" borderId="17" xfId="40" applyFont="1" applyFill="1" applyBorder="1" applyAlignment="1" applyProtection="1">
      <alignment horizontal="center"/>
    </xf>
    <xf numFmtId="0" fontId="21" fillId="4" borderId="20" xfId="40" applyFont="1" applyFill="1" applyBorder="1" applyProtection="1"/>
    <xf numFmtId="1" fontId="21" fillId="4" borderId="23" xfId="40" applyNumberFormat="1" applyFont="1" applyFill="1" applyBorder="1" applyAlignment="1" applyProtection="1">
      <alignment horizontal="center"/>
    </xf>
    <xf numFmtId="1" fontId="21" fillId="4" borderId="67" xfId="40" applyNumberFormat="1" applyFont="1" applyFill="1" applyBorder="1" applyAlignment="1" applyProtection="1">
      <alignment horizontal="center"/>
    </xf>
    <xf numFmtId="1" fontId="21" fillId="4" borderId="19" xfId="40" applyNumberFormat="1" applyFont="1" applyFill="1" applyBorder="1" applyAlignment="1" applyProtection="1">
      <alignment horizontal="center"/>
    </xf>
    <xf numFmtId="1" fontId="21" fillId="4" borderId="68" xfId="40" applyNumberFormat="1" applyFont="1" applyFill="1" applyBorder="1" applyAlignment="1" applyProtection="1">
      <alignment horizontal="center"/>
    </xf>
    <xf numFmtId="0" fontId="21" fillId="4" borderId="17" xfId="40" applyFont="1" applyFill="1" applyBorder="1" applyAlignment="1" applyProtection="1">
      <alignment horizontal="left"/>
    </xf>
    <xf numFmtId="0" fontId="28" fillId="4" borderId="20" xfId="40" applyFont="1" applyFill="1" applyBorder="1" applyProtection="1"/>
    <xf numFmtId="0" fontId="21" fillId="4" borderId="43" xfId="40" applyFont="1" applyFill="1" applyBorder="1" applyAlignment="1" applyProtection="1">
      <alignment horizontal="left"/>
    </xf>
    <xf numFmtId="0" fontId="21" fillId="4" borderId="44" xfId="40" applyFont="1" applyFill="1" applyBorder="1" applyProtection="1"/>
    <xf numFmtId="1" fontId="21" fillId="4" borderId="69" xfId="40" applyNumberFormat="1" applyFont="1" applyFill="1" applyBorder="1" applyAlignment="1" applyProtection="1">
      <alignment horizontal="center"/>
    </xf>
    <xf numFmtId="1" fontId="21" fillId="4" borderId="39" xfId="40" applyNumberFormat="1" applyFont="1" applyFill="1" applyBorder="1" applyAlignment="1" applyProtection="1">
      <alignment horizontal="center"/>
    </xf>
    <xf numFmtId="1" fontId="21" fillId="4" borderId="33" xfId="40" applyNumberFormat="1" applyFont="1" applyFill="1" applyBorder="1" applyAlignment="1" applyProtection="1">
      <alignment horizontal="center"/>
    </xf>
    <xf numFmtId="1" fontId="21" fillId="4" borderId="70" xfId="40" applyNumberFormat="1" applyFont="1" applyFill="1" applyBorder="1" applyAlignment="1" applyProtection="1">
      <alignment horizontal="center"/>
    </xf>
    <xf numFmtId="0" fontId="21" fillId="4" borderId="71" xfId="40" applyFont="1" applyFill="1" applyBorder="1" applyAlignment="1" applyProtection="1">
      <alignment horizontal="left"/>
    </xf>
    <xf numFmtId="1" fontId="21" fillId="4" borderId="61" xfId="40" applyNumberFormat="1" applyFont="1" applyFill="1" applyBorder="1" applyAlignment="1" applyProtection="1">
      <alignment horizontal="center"/>
    </xf>
    <xf numFmtId="1" fontId="21" fillId="4" borderId="72" xfId="40" applyNumberFormat="1" applyFont="1" applyFill="1" applyBorder="1" applyAlignment="1" applyProtection="1">
      <alignment horizontal="center"/>
    </xf>
    <xf numFmtId="1" fontId="21" fillId="4" borderId="73" xfId="40" applyNumberFormat="1" applyFont="1" applyFill="1" applyBorder="1" applyAlignment="1" applyProtection="1">
      <alignment horizontal="center"/>
    </xf>
    <xf numFmtId="1" fontId="21" fillId="4" borderId="74" xfId="40" applyNumberFormat="1" applyFont="1" applyFill="1" applyBorder="1" applyAlignment="1" applyProtection="1">
      <alignment horizontal="center"/>
    </xf>
    <xf numFmtId="1" fontId="21" fillId="4" borderId="75" xfId="40" applyNumberFormat="1" applyFont="1" applyFill="1" applyBorder="1" applyAlignment="1" applyProtection="1">
      <alignment horizontal="center"/>
    </xf>
    <xf numFmtId="0" fontId="21" fillId="0" borderId="0" xfId="40" applyFont="1" applyFill="1" applyBorder="1" applyAlignment="1">
      <alignment horizontal="left"/>
    </xf>
    <xf numFmtId="0" fontId="28" fillId="0" borderId="0" xfId="40" applyFont="1" applyFill="1" applyBorder="1"/>
    <xf numFmtId="0" fontId="21" fillId="0" borderId="0" xfId="40" applyFont="1" applyFill="1" applyAlignment="1">
      <alignment horizontal="left"/>
    </xf>
    <xf numFmtId="0" fontId="21" fillId="0" borderId="33" xfId="40" applyFont="1" applyFill="1" applyBorder="1" applyAlignment="1" applyProtection="1">
      <alignment horizontal="center"/>
      <protection locked="0"/>
    </xf>
    <xf numFmtId="0" fontId="21" fillId="0" borderId="19" xfId="40" applyFont="1" applyBorder="1" applyAlignment="1" applyProtection="1">
      <alignment horizontal="center"/>
      <protection locked="0"/>
    </xf>
    <xf numFmtId="0" fontId="25" fillId="24" borderId="46" xfId="40" applyFont="1" applyFill="1" applyBorder="1" applyAlignment="1" applyProtection="1">
      <alignment horizontal="center" vertical="center"/>
    </xf>
    <xf numFmtId="0" fontId="25" fillId="24" borderId="47" xfId="0" applyFont="1" applyFill="1" applyBorder="1" applyAlignment="1">
      <alignment horizontal="center" vertical="center"/>
    </xf>
    <xf numFmtId="0" fontId="25" fillId="24" borderId="49" xfId="0" applyFont="1" applyFill="1" applyBorder="1" applyAlignment="1">
      <alignment horizontal="center" vertical="center"/>
    </xf>
    <xf numFmtId="0" fontId="33" fillId="0" borderId="0" xfId="40" applyFont="1"/>
    <xf numFmtId="0" fontId="21" fillId="0" borderId="23" xfId="40" applyFont="1" applyBorder="1" applyAlignment="1" applyProtection="1">
      <alignment horizontal="center"/>
      <protection locked="0"/>
    </xf>
    <xf numFmtId="0" fontId="21" fillId="0" borderId="69" xfId="40" applyFont="1" applyFill="1" applyBorder="1" applyAlignment="1" applyProtection="1">
      <alignment horizontal="center"/>
      <protection locked="0"/>
    </xf>
    <xf numFmtId="1" fontId="21" fillId="4" borderId="10" xfId="40" applyNumberFormat="1" applyFont="1" applyFill="1" applyBorder="1" applyAlignment="1" applyProtection="1">
      <alignment horizontal="center"/>
    </xf>
    <xf numFmtId="0" fontId="21" fillId="0" borderId="79" xfId="40" applyFont="1" applyBorder="1" applyAlignment="1" applyProtection="1">
      <alignment horizontal="center"/>
      <protection locked="0"/>
    </xf>
    <xf numFmtId="0" fontId="21" fillId="0" borderId="79" xfId="40" applyFont="1" applyFill="1" applyBorder="1" applyAlignment="1" applyProtection="1">
      <alignment horizontal="center"/>
      <protection locked="0"/>
    </xf>
    <xf numFmtId="1" fontId="21" fillId="0" borderId="22" xfId="40" applyNumberFormat="1" applyFont="1" applyFill="1" applyBorder="1" applyAlignment="1" applyProtection="1">
      <alignment horizontal="center"/>
      <protection locked="0"/>
    </xf>
    <xf numFmtId="0" fontId="21" fillId="0" borderId="93" xfId="40" applyFont="1" applyFill="1" applyBorder="1" applyAlignment="1" applyProtection="1">
      <alignment horizontal="center" vertical="center"/>
      <protection locked="0"/>
    </xf>
    <xf numFmtId="0" fontId="21" fillId="25" borderId="94" xfId="40" applyFont="1" applyFill="1" applyBorder="1" applyAlignment="1" applyProtection="1">
      <alignment horizontal="center"/>
    </xf>
    <xf numFmtId="0" fontId="21" fillId="0" borderId="93" xfId="40" applyFont="1" applyBorder="1" applyAlignment="1">
      <alignment horizontal="center" vertical="center"/>
    </xf>
    <xf numFmtId="0" fontId="21" fillId="0" borderId="98" xfId="40" applyFont="1" applyFill="1" applyBorder="1" applyAlignment="1" applyProtection="1">
      <protection locked="0"/>
    </xf>
    <xf numFmtId="0" fontId="21" fillId="0" borderId="97" xfId="40" applyFont="1" applyFill="1" applyBorder="1" applyAlignment="1" applyProtection="1">
      <protection locked="0"/>
    </xf>
    <xf numFmtId="0" fontId="21" fillId="0" borderId="99" xfId="40" applyFont="1" applyFill="1" applyBorder="1" applyAlignment="1" applyProtection="1">
      <protection locked="0"/>
    </xf>
    <xf numFmtId="0" fontId="21" fillId="25" borderId="96" xfId="40" applyFont="1" applyFill="1" applyBorder="1" applyAlignment="1" applyProtection="1">
      <alignment horizontal="center"/>
    </xf>
    <xf numFmtId="0" fontId="21" fillId="0" borderId="100" xfId="40" applyFont="1" applyFill="1" applyBorder="1" applyAlignment="1" applyProtection="1">
      <alignment horizontal="center" vertical="center"/>
      <protection locked="0"/>
    </xf>
    <xf numFmtId="0" fontId="21" fillId="0" borderId="101" xfId="40" applyFont="1" applyFill="1" applyBorder="1" applyAlignment="1" applyProtection="1">
      <protection locked="0"/>
    </xf>
    <xf numFmtId="0" fontId="21" fillId="0" borderId="102" xfId="40" applyFont="1" applyBorder="1" applyProtection="1">
      <protection locked="0"/>
    </xf>
    <xf numFmtId="0" fontId="21" fillId="0" borderId="97" xfId="40" applyFont="1" applyFill="1" applyBorder="1" applyAlignment="1" applyProtection="1">
      <alignment horizontal="left"/>
      <protection locked="0"/>
    </xf>
    <xf numFmtId="0" fontId="21" fillId="0" borderId="18" xfId="40" applyFont="1" applyBorder="1" applyAlignment="1" applyProtection="1">
      <alignment horizontal="center"/>
      <protection locked="0"/>
    </xf>
    <xf numFmtId="0" fontId="21" fillId="0" borderId="20" xfId="40" applyFont="1" applyBorder="1" applyAlignment="1" applyProtection="1">
      <alignment horizontal="center"/>
      <protection locked="0"/>
    </xf>
    <xf numFmtId="0" fontId="21" fillId="0" borderId="21" xfId="40" applyFont="1" applyBorder="1" applyAlignment="1" applyProtection="1">
      <alignment horizontal="center"/>
      <protection locked="0"/>
    </xf>
    <xf numFmtId="0" fontId="21" fillId="0" borderId="18" xfId="39" applyNumberFormat="1" applyFont="1" applyBorder="1" applyAlignment="1" applyProtection="1">
      <alignment horizontal="center"/>
      <protection locked="0"/>
    </xf>
    <xf numFmtId="0" fontId="21" fillId="0" borderId="20" xfId="39" applyFont="1" applyBorder="1" applyAlignment="1" applyProtection="1">
      <alignment horizontal="center"/>
      <protection locked="0"/>
    </xf>
    <xf numFmtId="0" fontId="21" fillId="0" borderId="21" xfId="39" applyNumberFormat="1" applyFont="1" applyBorder="1" applyAlignment="1" applyProtection="1">
      <alignment horizontal="center"/>
      <protection locked="0"/>
    </xf>
    <xf numFmtId="0" fontId="21" fillId="0" borderId="20" xfId="39" applyNumberFormat="1" applyFont="1" applyBorder="1" applyAlignment="1" applyProtection="1">
      <alignment horizontal="center"/>
      <protection locked="0"/>
    </xf>
    <xf numFmtId="0" fontId="21" fillId="0" borderId="67" xfId="39" applyNumberFormat="1" applyFont="1" applyBorder="1" applyAlignment="1" applyProtection="1">
      <alignment horizontal="center"/>
      <protection locked="0"/>
    </xf>
    <xf numFmtId="0" fontId="21" fillId="0" borderId="79" xfId="39" applyNumberFormat="1" applyFont="1" applyBorder="1" applyAlignment="1" applyProtection="1">
      <alignment horizontal="center"/>
      <protection locked="0"/>
    </xf>
    <xf numFmtId="0" fontId="21" fillId="0" borderId="19" xfId="39" applyNumberFormat="1" applyFont="1" applyBorder="1" applyAlignment="1" applyProtection="1">
      <alignment horizontal="center"/>
      <protection locked="0"/>
    </xf>
    <xf numFmtId="0" fontId="30" fillId="25" borderId="96" xfId="40" applyFont="1" applyFill="1" applyBorder="1" applyAlignment="1" applyProtection="1">
      <alignment horizontal="center"/>
    </xf>
    <xf numFmtId="0" fontId="30" fillId="25" borderId="103" xfId="40" applyFont="1" applyFill="1" applyBorder="1" applyAlignment="1" applyProtection="1">
      <alignment horizontal="center"/>
    </xf>
    <xf numFmtId="0" fontId="30" fillId="25" borderId="104" xfId="40" applyFont="1" applyFill="1" applyBorder="1" applyAlignment="1" applyProtection="1">
      <alignment horizontal="center"/>
    </xf>
    <xf numFmtId="1" fontId="21" fillId="0" borderId="105" xfId="40" applyNumberFormat="1" applyFont="1" applyFill="1" applyBorder="1" applyAlignment="1" applyProtection="1">
      <alignment horizontal="center"/>
      <protection locked="0"/>
    </xf>
    <xf numFmtId="1" fontId="21" fillId="0" borderId="106" xfId="40" applyNumberFormat="1" applyFont="1" applyFill="1" applyBorder="1" applyAlignment="1" applyProtection="1">
      <alignment horizontal="center"/>
      <protection locked="0"/>
    </xf>
    <xf numFmtId="1" fontId="21" fillId="0" borderId="36" xfId="40" applyNumberFormat="1" applyFont="1" applyFill="1" applyBorder="1" applyAlignment="1" applyProtection="1">
      <alignment horizontal="center"/>
      <protection locked="0"/>
    </xf>
    <xf numFmtId="1" fontId="21" fillId="0" borderId="107" xfId="40" applyNumberFormat="1" applyFont="1" applyFill="1" applyBorder="1" applyAlignment="1" applyProtection="1">
      <alignment horizontal="center"/>
      <protection locked="0"/>
    </xf>
    <xf numFmtId="0" fontId="21" fillId="4" borderId="20" xfId="40" applyFont="1" applyFill="1" applyBorder="1" applyAlignment="1" applyProtection="1">
      <alignment horizontal="center"/>
    </xf>
    <xf numFmtId="0" fontId="35" fillId="0" borderId="0" xfId="40" applyFont="1"/>
    <xf numFmtId="1" fontId="21" fillId="0" borderId="30" xfId="40" applyNumberFormat="1" applyFont="1" applyFill="1" applyBorder="1" applyAlignment="1" applyProtection="1">
      <alignment horizontal="center"/>
      <protection locked="0"/>
    </xf>
    <xf numFmtId="1" fontId="21" fillId="0" borderId="109" xfId="40" applyNumberFormat="1" applyFont="1" applyFill="1" applyBorder="1" applyAlignment="1" applyProtection="1">
      <alignment horizontal="center"/>
      <protection locked="0"/>
    </xf>
    <xf numFmtId="1" fontId="21" fillId="0" borderId="18" xfId="40" applyNumberFormat="1" applyFont="1" applyFill="1" applyBorder="1" applyAlignment="1" applyProtection="1">
      <alignment horizontal="center"/>
      <protection locked="0"/>
    </xf>
    <xf numFmtId="1" fontId="21" fillId="0" borderId="103" xfId="40" applyNumberFormat="1" applyFont="1" applyFill="1" applyBorder="1" applyAlignment="1" applyProtection="1">
      <alignment horizontal="center"/>
      <protection locked="0"/>
    </xf>
    <xf numFmtId="0" fontId="21" fillId="4" borderId="57" xfId="40" applyFont="1" applyFill="1" applyBorder="1" applyProtection="1"/>
    <xf numFmtId="0" fontId="21" fillId="4" borderId="58" xfId="40" applyFont="1" applyFill="1" applyBorder="1" applyProtection="1"/>
    <xf numFmtId="0" fontId="21" fillId="4" borderId="59" xfId="40" applyFont="1" applyFill="1" applyBorder="1" applyProtection="1"/>
    <xf numFmtId="1" fontId="21" fillId="0" borderId="44" xfId="40" applyNumberFormat="1" applyFont="1" applyFill="1" applyBorder="1" applyAlignment="1" applyProtection="1">
      <alignment horizontal="center"/>
      <protection locked="0"/>
    </xf>
    <xf numFmtId="0" fontId="21" fillId="0" borderId="44" xfId="40" applyFont="1" applyFill="1" applyBorder="1" applyAlignment="1" applyProtection="1">
      <alignment horizontal="center"/>
      <protection locked="0"/>
    </xf>
    <xf numFmtId="0" fontId="21" fillId="0" borderId="22" xfId="40" applyFont="1" applyFill="1" applyBorder="1" applyAlignment="1" applyProtection="1">
      <alignment horizontal="center"/>
      <protection locked="0"/>
    </xf>
    <xf numFmtId="0" fontId="21" fillId="0" borderId="60" xfId="40" applyFont="1" applyFill="1" applyBorder="1" applyAlignment="1" applyProtection="1">
      <alignment horizontal="center"/>
      <protection locked="0"/>
    </xf>
    <xf numFmtId="0" fontId="21" fillId="4" borderId="62" xfId="40" applyFont="1" applyFill="1" applyBorder="1" applyProtection="1"/>
    <xf numFmtId="0" fontId="21" fillId="4" borderId="63" xfId="40" applyFont="1" applyFill="1" applyBorder="1" applyProtection="1"/>
    <xf numFmtId="0" fontId="21" fillId="4" borderId="64" xfId="40" applyFont="1" applyFill="1" applyBorder="1" applyProtection="1"/>
    <xf numFmtId="0" fontId="21" fillId="4" borderId="44" xfId="40" applyFont="1" applyFill="1" applyBorder="1" applyAlignment="1" applyProtection="1">
      <alignment horizontal="center"/>
    </xf>
    <xf numFmtId="0" fontId="21" fillId="4" borderId="60" xfId="40" applyFont="1" applyFill="1" applyBorder="1" applyAlignment="1" applyProtection="1">
      <alignment horizontal="center"/>
    </xf>
    <xf numFmtId="0" fontId="30" fillId="25" borderId="108" xfId="40" applyFont="1" applyFill="1" applyBorder="1" applyAlignment="1" applyProtection="1">
      <alignment horizontal="center"/>
    </xf>
    <xf numFmtId="0" fontId="36" fillId="0" borderId="0" xfId="46"/>
    <xf numFmtId="0" fontId="37" fillId="0" borderId="0" xfId="46" applyFont="1"/>
    <xf numFmtId="0" fontId="21" fillId="0" borderId="110" xfId="47" applyFont="1" applyFill="1" applyBorder="1" applyAlignment="1" applyProtection="1">
      <alignment horizontal="center" vertical="center"/>
      <protection locked="0"/>
    </xf>
    <xf numFmtId="0" fontId="21" fillId="0" borderId="97" xfId="0" applyFont="1" applyFill="1" applyBorder="1" applyAlignment="1" applyProtection="1">
      <alignment vertical="center" shrinkToFit="1"/>
      <protection locked="0"/>
    </xf>
    <xf numFmtId="0" fontId="21" fillId="0" borderId="124" xfId="40" applyFont="1" applyBorder="1" applyProtection="1">
      <protection locked="0"/>
    </xf>
    <xf numFmtId="0" fontId="21" fillId="0" borderId="97" xfId="40" applyFont="1" applyBorder="1" applyProtection="1">
      <protection locked="0"/>
    </xf>
    <xf numFmtId="0" fontId="23" fillId="4" borderId="11" xfId="40" applyFont="1" applyFill="1" applyBorder="1" applyAlignment="1" applyProtection="1">
      <alignment horizontal="center" textRotation="90" wrapText="1"/>
    </xf>
    <xf numFmtId="0" fontId="23" fillId="4" borderId="10" xfId="40" applyFont="1" applyFill="1" applyBorder="1" applyAlignment="1" applyProtection="1">
      <alignment horizontal="center" textRotation="90" wrapText="1"/>
    </xf>
    <xf numFmtId="0" fontId="21" fillId="4" borderId="12" xfId="40" applyFont="1" applyFill="1" applyBorder="1" applyProtection="1"/>
    <xf numFmtId="0" fontId="21" fillId="4" borderId="15" xfId="40" applyFont="1" applyFill="1" applyBorder="1" applyProtection="1"/>
    <xf numFmtId="0" fontId="21" fillId="4" borderId="16" xfId="40" applyFont="1" applyFill="1" applyBorder="1" applyProtection="1"/>
    <xf numFmtId="1" fontId="23" fillId="4" borderId="11" xfId="40" applyNumberFormat="1" applyFont="1" applyFill="1" applyBorder="1" applyAlignment="1" applyProtection="1">
      <alignment horizontal="center"/>
    </xf>
    <xf numFmtId="1" fontId="23" fillId="4" borderId="26" xfId="40" applyNumberFormat="1" applyFont="1" applyFill="1" applyBorder="1" applyAlignment="1" applyProtection="1">
      <alignment horizontal="center"/>
    </xf>
    <xf numFmtId="1" fontId="38" fillId="4" borderId="40" xfId="40" applyNumberFormat="1" applyFont="1" applyFill="1" applyBorder="1" applyAlignment="1" applyProtection="1">
      <alignment horizontal="center"/>
    </xf>
    <xf numFmtId="1" fontId="23" fillId="4" borderId="34" xfId="40" applyNumberFormat="1" applyFont="1" applyFill="1" applyBorder="1" applyAlignment="1" applyProtection="1">
      <alignment horizontal="center"/>
    </xf>
    <xf numFmtId="1" fontId="23" fillId="4" borderId="24" xfId="40" applyNumberFormat="1" applyFont="1" applyFill="1" applyBorder="1" applyAlignment="1" applyProtection="1">
      <alignment horizontal="center"/>
    </xf>
    <xf numFmtId="1" fontId="23" fillId="4" borderId="28" xfId="40" applyNumberFormat="1" applyFont="1" applyFill="1" applyBorder="1" applyAlignment="1" applyProtection="1">
      <alignment horizontal="center"/>
    </xf>
    <xf numFmtId="1" fontId="23" fillId="4" borderId="31" xfId="40" applyNumberFormat="1" applyFont="1" applyFill="1" applyBorder="1" applyAlignment="1" applyProtection="1">
      <alignment horizontal="center"/>
    </xf>
    <xf numFmtId="1" fontId="38" fillId="4" borderId="32" xfId="40" applyNumberFormat="1" applyFont="1" applyFill="1" applyBorder="1" applyAlignment="1" applyProtection="1">
      <alignment horizontal="center"/>
    </xf>
    <xf numFmtId="1" fontId="23" fillId="4" borderId="32" xfId="40" applyNumberFormat="1" applyFont="1" applyFill="1" applyBorder="1" applyAlignment="1" applyProtection="1">
      <alignment horizontal="center"/>
    </xf>
    <xf numFmtId="0" fontId="23" fillId="4" borderId="32" xfId="40" applyFont="1" applyFill="1" applyBorder="1" applyProtection="1"/>
    <xf numFmtId="1" fontId="38" fillId="4" borderId="81" xfId="40" applyNumberFormat="1" applyFont="1" applyFill="1" applyBorder="1" applyAlignment="1" applyProtection="1">
      <alignment horizontal="center"/>
    </xf>
    <xf numFmtId="0" fontId="23" fillId="4" borderId="81" xfId="40" applyFont="1" applyFill="1" applyBorder="1" applyProtection="1"/>
    <xf numFmtId="0" fontId="38" fillId="4" borderId="40" xfId="40" applyFont="1" applyFill="1" applyBorder="1" applyAlignment="1" applyProtection="1">
      <alignment horizontal="center"/>
    </xf>
    <xf numFmtId="0" fontId="38" fillId="4" borderId="27" xfId="40" applyFont="1" applyFill="1" applyBorder="1" applyAlignment="1" applyProtection="1">
      <alignment horizontal="center"/>
    </xf>
    <xf numFmtId="1" fontId="23" fillId="24" borderId="77" xfId="0" applyNumberFormat="1" applyFont="1" applyFill="1" applyBorder="1" applyAlignment="1">
      <alignment horizontal="center" vertical="center"/>
    </xf>
    <xf numFmtId="1" fontId="23" fillId="24" borderId="47" xfId="40" applyNumberFormat="1" applyFont="1" applyFill="1" applyBorder="1" applyAlignment="1" applyProtection="1">
      <alignment horizontal="center" vertical="center"/>
    </xf>
    <xf numFmtId="1" fontId="23" fillId="24" borderId="47" xfId="0" applyNumberFormat="1" applyFont="1" applyFill="1" applyBorder="1" applyAlignment="1">
      <alignment horizontal="center" vertical="center"/>
    </xf>
    <xf numFmtId="1" fontId="23" fillId="24" borderId="49" xfId="0" applyNumberFormat="1" applyFont="1" applyFill="1" applyBorder="1" applyAlignment="1">
      <alignment horizontal="center" vertical="center"/>
    </xf>
    <xf numFmtId="1" fontId="23" fillId="24" borderId="27" xfId="0" applyNumberFormat="1" applyFont="1" applyFill="1" applyBorder="1" applyAlignment="1">
      <alignment horizontal="center" vertical="center"/>
    </xf>
    <xf numFmtId="1" fontId="23" fillId="24" borderId="50" xfId="0" applyNumberFormat="1" applyFont="1" applyFill="1" applyBorder="1" applyAlignment="1">
      <alignment horizontal="center" vertical="center"/>
    </xf>
    <xf numFmtId="1" fontId="23" fillId="24" borderId="46" xfId="0" applyNumberFormat="1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1" fontId="21" fillId="4" borderId="49" xfId="40" applyNumberFormat="1" applyFont="1" applyFill="1" applyBorder="1" applyAlignment="1" applyProtection="1">
      <alignment horizontal="center"/>
    </xf>
    <xf numFmtId="1" fontId="23" fillId="4" borderId="50" xfId="40" applyNumberFormat="1" applyFont="1" applyFill="1" applyBorder="1" applyAlignment="1" applyProtection="1">
      <alignment horizontal="center"/>
    </xf>
    <xf numFmtId="1" fontId="21" fillId="4" borderId="47" xfId="40" applyNumberFormat="1" applyFont="1" applyFill="1" applyBorder="1" applyAlignment="1" applyProtection="1">
      <alignment horizontal="center"/>
    </xf>
    <xf numFmtId="1" fontId="23" fillId="4" borderId="46" xfId="40" applyNumberFormat="1" applyFont="1" applyFill="1" applyBorder="1" applyAlignment="1" applyProtection="1">
      <alignment horizontal="center"/>
    </xf>
    <xf numFmtId="1" fontId="21" fillId="24" borderId="49" xfId="40" applyNumberFormat="1" applyFont="1" applyFill="1" applyBorder="1" applyAlignment="1" applyProtection="1">
      <alignment horizontal="center"/>
    </xf>
    <xf numFmtId="1" fontId="21" fillId="24" borderId="47" xfId="40" applyNumberFormat="1" applyFont="1" applyFill="1" applyBorder="1" applyAlignment="1" applyProtection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55" xfId="40" applyFont="1" applyFill="1" applyBorder="1" applyProtection="1"/>
    <xf numFmtId="0" fontId="21" fillId="4" borderId="56" xfId="40" applyFont="1" applyFill="1" applyBorder="1" applyProtection="1"/>
    <xf numFmtId="0" fontId="21" fillId="0" borderId="103" xfId="40" applyFont="1" applyFill="1" applyBorder="1" applyAlignment="1" applyProtection="1">
      <alignment horizontal="center"/>
      <protection locked="0"/>
    </xf>
    <xf numFmtId="0" fontId="21" fillId="4" borderId="65" xfId="40" applyFont="1" applyFill="1" applyBorder="1" applyProtection="1"/>
    <xf numFmtId="0" fontId="21" fillId="4" borderId="66" xfId="40" applyFont="1" applyFill="1" applyBorder="1" applyProtection="1"/>
    <xf numFmtId="1" fontId="21" fillId="4" borderId="22" xfId="40" applyNumberFormat="1" applyFont="1" applyFill="1" applyBorder="1" applyProtection="1"/>
    <xf numFmtId="0" fontId="21" fillId="4" borderId="23" xfId="40" applyFont="1" applyFill="1" applyBorder="1" applyProtection="1"/>
    <xf numFmtId="0" fontId="21" fillId="4" borderId="67" xfId="40" applyFont="1" applyFill="1" applyBorder="1" applyProtection="1"/>
    <xf numFmtId="0" fontId="21" fillId="4" borderId="18" xfId="40" applyFont="1" applyFill="1" applyBorder="1" applyProtection="1"/>
    <xf numFmtId="0" fontId="21" fillId="4" borderId="68" xfId="40" applyFont="1" applyFill="1" applyBorder="1" applyProtection="1"/>
    <xf numFmtId="1" fontId="21" fillId="4" borderId="76" xfId="40" applyNumberFormat="1" applyFont="1" applyFill="1" applyBorder="1" applyProtection="1"/>
    <xf numFmtId="0" fontId="21" fillId="0" borderId="0" xfId="40" applyFont="1" applyBorder="1"/>
    <xf numFmtId="0" fontId="21" fillId="0" borderId="0" xfId="40" applyFont="1"/>
    <xf numFmtId="0" fontId="16" fillId="0" borderId="0" xfId="40" applyFont="1" applyFill="1" applyBorder="1"/>
    <xf numFmtId="0" fontId="16" fillId="0" borderId="0" xfId="40" applyFont="1" applyFill="1"/>
    <xf numFmtId="0" fontId="16" fillId="0" borderId="0" xfId="40" applyFont="1"/>
    <xf numFmtId="0" fontId="21" fillId="0" borderId="100" xfId="47" applyFont="1" applyFill="1" applyBorder="1" applyAlignment="1" applyProtection="1">
      <alignment horizontal="center" vertical="center"/>
      <protection locked="0"/>
    </xf>
    <xf numFmtId="0" fontId="21" fillId="0" borderId="97" xfId="47" applyFont="1" applyBorder="1" applyProtection="1">
      <protection locked="0"/>
    </xf>
    <xf numFmtId="0" fontId="30" fillId="25" borderId="96" xfId="47" applyFont="1" applyFill="1" applyBorder="1" applyAlignment="1" applyProtection="1">
      <alignment horizontal="center"/>
    </xf>
    <xf numFmtId="0" fontId="21" fillId="0" borderId="95" xfId="47" applyFont="1" applyFill="1" applyBorder="1" applyProtection="1">
      <protection locked="0"/>
    </xf>
    <xf numFmtId="0" fontId="21" fillId="0" borderId="125" xfId="47" applyFont="1" applyFill="1" applyBorder="1" applyAlignment="1" applyProtection="1">
      <alignment horizontal="center" vertical="center"/>
      <protection locked="0"/>
    </xf>
    <xf numFmtId="0" fontId="21" fillId="0" borderId="19" xfId="40" applyFont="1" applyFill="1" applyBorder="1" applyAlignment="1" applyProtection="1">
      <protection locked="0"/>
    </xf>
    <xf numFmtId="1" fontId="23" fillId="4" borderId="78" xfId="40" applyNumberFormat="1" applyFont="1" applyFill="1" applyBorder="1" applyAlignment="1" applyProtection="1">
      <alignment horizontal="center"/>
    </xf>
    <xf numFmtId="0" fontId="39" fillId="0" borderId="0" xfId="46" applyFont="1"/>
    <xf numFmtId="0" fontId="21" fillId="0" borderId="93" xfId="0" applyFont="1" applyBorder="1" applyAlignment="1">
      <alignment horizontal="center" vertical="center"/>
    </xf>
    <xf numFmtId="0" fontId="24" fillId="4" borderId="0" xfId="40" applyFont="1" applyFill="1" applyBorder="1" applyAlignment="1" applyProtection="1">
      <alignment horizontal="center"/>
    </xf>
    <xf numFmtId="0" fontId="21" fillId="0" borderId="18" xfId="39" applyNumberFormat="1" applyFont="1" applyFill="1" applyBorder="1" applyAlignment="1" applyProtection="1">
      <alignment horizontal="center"/>
      <protection locked="0"/>
    </xf>
    <xf numFmtId="0" fontId="21" fillId="0" borderId="67" xfId="39" applyNumberFormat="1" applyFont="1" applyFill="1" applyBorder="1" applyAlignment="1" applyProtection="1">
      <alignment horizontal="center"/>
      <protection locked="0"/>
    </xf>
    <xf numFmtId="0" fontId="21" fillId="0" borderId="21" xfId="40" applyFont="1" applyFill="1" applyBorder="1" applyAlignment="1" applyProtection="1">
      <alignment horizontal="center"/>
      <protection locked="0"/>
    </xf>
    <xf numFmtId="0" fontId="21" fillId="0" borderId="21" xfId="39" applyNumberFormat="1" applyFont="1" applyFill="1" applyBorder="1" applyAlignment="1" applyProtection="1">
      <alignment horizontal="center"/>
      <protection locked="0"/>
    </xf>
    <xf numFmtId="0" fontId="21" fillId="0" borderId="20" xfId="39" applyNumberFormat="1" applyFont="1" applyFill="1" applyBorder="1" applyAlignment="1" applyProtection="1">
      <alignment horizontal="center"/>
      <protection locked="0"/>
    </xf>
    <xf numFmtId="0" fontId="21" fillId="0" borderId="20" xfId="39" applyFont="1" applyFill="1" applyBorder="1" applyAlignment="1" applyProtection="1">
      <alignment horizontal="center"/>
      <protection locked="0"/>
    </xf>
    <xf numFmtId="0" fontId="21" fillId="0" borderId="15" xfId="0" applyFont="1" applyFill="1" applyBorder="1" applyAlignment="1" applyProtection="1">
      <alignment horizontal="left" vertical="center" wrapText="1"/>
      <protection locked="0"/>
    </xf>
    <xf numFmtId="0" fontId="21" fillId="0" borderId="54" xfId="0" applyFont="1" applyFill="1" applyBorder="1" applyAlignment="1" applyProtection="1">
      <alignment horizontal="left" vertical="center" wrapText="1"/>
      <protection locked="0"/>
    </xf>
    <xf numFmtId="0" fontId="21" fillId="4" borderId="15" xfId="0" applyFont="1" applyFill="1" applyBorder="1" applyAlignment="1" applyProtection="1">
      <alignment horizontal="center" vertical="center" wrapText="1"/>
    </xf>
    <xf numFmtId="0" fontId="36" fillId="0" borderId="0" xfId="47" applyFill="1"/>
    <xf numFmtId="0" fontId="36" fillId="0" borderId="0" xfId="47"/>
    <xf numFmtId="0" fontId="36" fillId="0" borderId="0" xfId="47" applyFill="1" applyBorder="1"/>
    <xf numFmtId="0" fontId="36" fillId="0" borderId="0" xfId="47" applyFill="1" applyProtection="1">
      <protection locked="0"/>
    </xf>
    <xf numFmtId="0" fontId="36" fillId="0" borderId="0" xfId="47" applyBorder="1"/>
    <xf numFmtId="0" fontId="43" fillId="25" borderId="154" xfId="47" applyFont="1" applyFill="1" applyBorder="1" applyAlignment="1" applyProtection="1">
      <alignment horizontal="center" textRotation="90" wrapText="1"/>
    </xf>
    <xf numFmtId="0" fontId="43" fillId="25" borderId="155" xfId="47" applyFont="1" applyFill="1" applyBorder="1" applyAlignment="1" applyProtection="1">
      <alignment horizontal="center" textRotation="90"/>
    </xf>
    <xf numFmtId="0" fontId="43" fillId="25" borderId="155" xfId="47" applyFont="1" applyFill="1" applyBorder="1" applyAlignment="1" applyProtection="1">
      <alignment horizontal="center" textRotation="90" wrapText="1"/>
    </xf>
    <xf numFmtId="0" fontId="43" fillId="25" borderId="157" xfId="47" applyFont="1" applyFill="1" applyBorder="1" applyAlignment="1" applyProtection="1">
      <alignment horizontal="center" textRotation="90" wrapText="1"/>
    </xf>
    <xf numFmtId="0" fontId="27" fillId="26" borderId="160" xfId="47" applyFont="1" applyFill="1" applyBorder="1" applyAlignment="1" applyProtection="1">
      <alignment horizontal="left"/>
    </xf>
    <xf numFmtId="0" fontId="27" fillId="26" borderId="161" xfId="47" applyFont="1" applyFill="1" applyBorder="1" applyProtection="1"/>
    <xf numFmtId="0" fontId="26" fillId="26" borderId="118" xfId="47" applyFont="1" applyFill="1" applyBorder="1" applyAlignment="1" applyProtection="1">
      <alignment horizontal="center"/>
    </xf>
    <xf numFmtId="1" fontId="26" fillId="26" borderId="162" xfId="47" applyNumberFormat="1" applyFont="1" applyFill="1" applyBorder="1" applyAlignment="1" applyProtection="1">
      <alignment horizontal="center"/>
    </xf>
    <xf numFmtId="1" fontId="26" fillId="26" borderId="161" xfId="47" applyNumberFormat="1" applyFont="1" applyFill="1" applyBorder="1" applyAlignment="1" applyProtection="1">
      <alignment horizontal="center"/>
    </xf>
    <xf numFmtId="0" fontId="44" fillId="0" borderId="0" xfId="47" applyFont="1"/>
    <xf numFmtId="0" fontId="26" fillId="25" borderId="131" xfId="47" applyFont="1" applyFill="1" applyBorder="1" applyAlignment="1" applyProtection="1">
      <alignment horizontal="center"/>
    </xf>
    <xf numFmtId="0" fontId="27" fillId="25" borderId="164" xfId="47" applyFont="1" applyFill="1" applyBorder="1" applyProtection="1"/>
    <xf numFmtId="0" fontId="26" fillId="25" borderId="165" xfId="47" applyFont="1" applyFill="1" applyBorder="1" applyAlignment="1" applyProtection="1">
      <alignment horizontal="center"/>
    </xf>
    <xf numFmtId="1" fontId="26" fillId="25" borderId="166" xfId="47" applyNumberFormat="1" applyFont="1" applyFill="1" applyBorder="1" applyAlignment="1" applyProtection="1">
      <alignment horizontal="center"/>
    </xf>
    <xf numFmtId="1" fontId="45" fillId="25" borderId="167" xfId="47" applyNumberFormat="1" applyFont="1" applyFill="1" applyBorder="1" applyAlignment="1" applyProtection="1">
      <alignment horizontal="center"/>
    </xf>
    <xf numFmtId="1" fontId="26" fillId="25" borderId="167" xfId="47" applyNumberFormat="1" applyFont="1" applyFill="1" applyBorder="1" applyAlignment="1" applyProtection="1">
      <alignment horizontal="center"/>
    </xf>
    <xf numFmtId="0" fontId="26" fillId="25" borderId="167" xfId="47" applyFont="1" applyFill="1" applyBorder="1" applyProtection="1"/>
    <xf numFmtId="0" fontId="26" fillId="25" borderId="168" xfId="47" applyFont="1" applyFill="1" applyBorder="1" applyProtection="1"/>
    <xf numFmtId="1" fontId="26" fillId="25" borderId="0" xfId="47" applyNumberFormat="1" applyFont="1" applyFill="1" applyBorder="1" applyAlignment="1" applyProtection="1">
      <alignment horizontal="center"/>
    </xf>
    <xf numFmtId="0" fontId="26" fillId="25" borderId="169" xfId="47" applyFont="1" applyFill="1" applyBorder="1" applyProtection="1"/>
    <xf numFmtId="0" fontId="21" fillId="0" borderId="100" xfId="47" applyFont="1" applyFill="1" applyBorder="1" applyAlignment="1" applyProtection="1">
      <alignment horizontal="center"/>
      <protection locked="0"/>
    </xf>
    <xf numFmtId="1" fontId="21" fillId="0" borderId="149" xfId="47" applyNumberFormat="1" applyFont="1" applyFill="1" applyBorder="1" applyAlignment="1" applyProtection="1">
      <alignment horizontal="center"/>
      <protection locked="0"/>
    </xf>
    <xf numFmtId="1" fontId="21" fillId="25" borderId="96" xfId="47" applyNumberFormat="1" applyFont="1" applyFill="1" applyBorder="1" applyAlignment="1" applyProtection="1">
      <alignment horizontal="center"/>
    </xf>
    <xf numFmtId="1" fontId="21" fillId="0" borderId="96" xfId="47" applyNumberFormat="1" applyFont="1" applyFill="1" applyBorder="1" applyAlignment="1" applyProtection="1">
      <alignment horizontal="center"/>
      <protection locked="0"/>
    </xf>
    <xf numFmtId="0" fontId="30" fillId="0" borderId="96" xfId="47" applyFont="1" applyFill="1" applyBorder="1" applyAlignment="1" applyProtection="1">
      <alignment horizontal="center"/>
      <protection locked="0"/>
    </xf>
    <xf numFmtId="0" fontId="30" fillId="0" borderId="97" xfId="47" applyFont="1" applyFill="1" applyBorder="1" applyAlignment="1" applyProtection="1">
      <alignment horizontal="center"/>
      <protection locked="0"/>
    </xf>
    <xf numFmtId="1" fontId="21" fillId="25" borderId="93" xfId="47" applyNumberFormat="1" applyFont="1" applyFill="1" applyBorder="1" applyAlignment="1" applyProtection="1">
      <alignment horizontal="center"/>
    </xf>
    <xf numFmtId="1" fontId="21" fillId="25" borderId="94" xfId="47" applyNumberFormat="1" applyFont="1" applyFill="1" applyBorder="1" applyAlignment="1" applyProtection="1">
      <alignment horizontal="center"/>
    </xf>
    <xf numFmtId="0" fontId="21" fillId="25" borderId="120" xfId="47" applyFont="1" applyFill="1" applyBorder="1" applyAlignment="1" applyProtection="1">
      <alignment horizontal="center"/>
    </xf>
    <xf numFmtId="1" fontId="26" fillId="25" borderId="155" xfId="47" applyNumberFormat="1" applyFont="1" applyFill="1" applyBorder="1" applyAlignment="1" applyProtection="1">
      <alignment horizontal="center"/>
    </xf>
    <xf numFmtId="0" fontId="27" fillId="25" borderId="156" xfId="47" applyFont="1" applyFill="1" applyBorder="1" applyAlignment="1" applyProtection="1">
      <alignment horizontal="center"/>
    </xf>
    <xf numFmtId="0" fontId="27" fillId="26" borderId="163" xfId="47" applyFont="1" applyFill="1" applyBorder="1" applyAlignment="1" applyProtection="1">
      <alignment horizontal="center"/>
    </xf>
    <xf numFmtId="1" fontId="26" fillId="26" borderId="160" xfId="47" applyNumberFormat="1" applyFont="1" applyFill="1" applyBorder="1" applyAlignment="1" applyProtection="1">
      <alignment horizontal="center"/>
    </xf>
    <xf numFmtId="1" fontId="26" fillId="26" borderId="170" xfId="47" applyNumberFormat="1" applyFont="1" applyFill="1" applyBorder="1" applyAlignment="1" applyProtection="1">
      <alignment horizontal="center"/>
    </xf>
    <xf numFmtId="0" fontId="23" fillId="25" borderId="131" xfId="47" applyFont="1" applyFill="1" applyBorder="1" applyAlignment="1" applyProtection="1">
      <alignment horizontal="center"/>
    </xf>
    <xf numFmtId="0" fontId="30" fillId="25" borderId="171" xfId="47" applyFont="1" applyFill="1" applyBorder="1" applyProtection="1"/>
    <xf numFmtId="0" fontId="23" fillId="25" borderId="0" xfId="47" applyFont="1" applyFill="1" applyBorder="1" applyAlignment="1" applyProtection="1">
      <alignment horizontal="center"/>
    </xf>
    <xf numFmtId="0" fontId="21" fillId="25" borderId="160" xfId="47" applyFont="1" applyFill="1" applyBorder="1" applyAlignment="1" applyProtection="1">
      <alignment horizontal="left" vertical="center" wrapText="1"/>
    </xf>
    <xf numFmtId="0" fontId="21" fillId="25" borderId="161" xfId="47" applyFont="1" applyFill="1" applyBorder="1" applyAlignment="1" applyProtection="1">
      <alignment horizontal="center"/>
    </xf>
    <xf numFmtId="0" fontId="23" fillId="25" borderId="163" xfId="47" applyFont="1" applyFill="1" applyBorder="1" applyAlignment="1" applyProtection="1">
      <alignment horizontal="center"/>
    </xf>
    <xf numFmtId="1" fontId="24" fillId="25" borderId="162" xfId="47" applyNumberFormat="1" applyFont="1" applyFill="1" applyBorder="1" applyAlignment="1" applyProtection="1">
      <alignment horizontal="center"/>
    </xf>
    <xf numFmtId="1" fontId="45" fillId="25" borderId="161" xfId="47" applyNumberFormat="1" applyFont="1" applyFill="1" applyBorder="1" applyAlignment="1" applyProtection="1">
      <alignment horizontal="center"/>
    </xf>
    <xf numFmtId="1" fontId="24" fillId="25" borderId="161" xfId="47" applyNumberFormat="1" applyFont="1" applyFill="1" applyBorder="1" applyAlignment="1" applyProtection="1">
      <alignment horizontal="center"/>
    </xf>
    <xf numFmtId="1" fontId="30" fillId="25" borderId="161" xfId="47" applyNumberFormat="1" applyFont="1" applyFill="1" applyBorder="1" applyAlignment="1" applyProtection="1">
      <alignment horizontal="center"/>
    </xf>
    <xf numFmtId="0" fontId="30" fillId="25" borderId="163" xfId="47" applyFont="1" applyFill="1" applyBorder="1" applyAlignment="1" applyProtection="1">
      <alignment horizontal="center"/>
    </xf>
    <xf numFmtId="1" fontId="24" fillId="25" borderId="173" xfId="47" applyNumberFormat="1" applyFont="1" applyFill="1" applyBorder="1" applyAlignment="1" applyProtection="1">
      <alignment horizontal="center"/>
    </xf>
    <xf numFmtId="0" fontId="30" fillId="25" borderId="161" xfId="47" applyFont="1" applyFill="1" applyBorder="1" applyAlignment="1" applyProtection="1">
      <alignment horizontal="center"/>
    </xf>
    <xf numFmtId="1" fontId="21" fillId="25" borderId="160" xfId="47" applyNumberFormat="1" applyFont="1" applyFill="1" applyBorder="1" applyAlignment="1" applyProtection="1">
      <alignment horizontal="center"/>
    </xf>
    <xf numFmtId="1" fontId="21" fillId="25" borderId="161" xfId="47" applyNumberFormat="1" applyFont="1" applyFill="1" applyBorder="1" applyAlignment="1" applyProtection="1">
      <alignment horizontal="center"/>
    </xf>
    <xf numFmtId="1" fontId="21" fillId="25" borderId="173" xfId="47" applyNumberFormat="1" applyFont="1" applyFill="1" applyBorder="1" applyAlignment="1" applyProtection="1">
      <alignment horizontal="center"/>
    </xf>
    <xf numFmtId="0" fontId="21" fillId="25" borderId="170" xfId="47" applyFont="1" applyFill="1" applyBorder="1" applyAlignment="1" applyProtection="1">
      <alignment horizontal="center"/>
    </xf>
    <xf numFmtId="0" fontId="21" fillId="25" borderId="131" xfId="47" applyFont="1" applyFill="1" applyBorder="1" applyAlignment="1" applyProtection="1">
      <alignment horizontal="left" vertical="center" wrapText="1"/>
    </xf>
    <xf numFmtId="0" fontId="21" fillId="25" borderId="171" xfId="47" applyFont="1" applyFill="1" applyBorder="1" applyAlignment="1" applyProtection="1">
      <alignment horizontal="center"/>
    </xf>
    <xf numFmtId="0" fontId="24" fillId="25" borderId="174" xfId="47" applyFont="1" applyFill="1" applyBorder="1" applyAlignment="1" applyProtection="1">
      <alignment horizontal="center"/>
    </xf>
    <xf numFmtId="1" fontId="24" fillId="25" borderId="175" xfId="47" applyNumberFormat="1" applyFont="1" applyFill="1" applyBorder="1" applyAlignment="1" applyProtection="1">
      <alignment horizontal="center"/>
    </xf>
    <xf numFmtId="1" fontId="45" fillId="25" borderId="176" xfId="47" applyNumberFormat="1" applyFont="1" applyFill="1" applyBorder="1" applyAlignment="1" applyProtection="1">
      <alignment horizontal="center"/>
    </xf>
    <xf numFmtId="1" fontId="24" fillId="25" borderId="176" xfId="47" applyNumberFormat="1" applyFont="1" applyFill="1" applyBorder="1" applyAlignment="1" applyProtection="1">
      <alignment horizontal="center"/>
    </xf>
    <xf numFmtId="1" fontId="30" fillId="25" borderId="176" xfId="47" applyNumberFormat="1" applyFont="1" applyFill="1" applyBorder="1" applyAlignment="1" applyProtection="1">
      <alignment horizontal="center"/>
    </xf>
    <xf numFmtId="0" fontId="30" fillId="25" borderId="177" xfId="47" applyFont="1" applyFill="1" applyBorder="1" applyAlignment="1" applyProtection="1">
      <alignment horizontal="center"/>
    </xf>
    <xf numFmtId="1" fontId="24" fillId="25" borderId="178" xfId="47" applyNumberFormat="1" applyFont="1" applyFill="1" applyBorder="1" applyAlignment="1" applyProtection="1">
      <alignment horizontal="center"/>
    </xf>
    <xf numFmtId="0" fontId="30" fillId="25" borderId="176" xfId="47" applyFont="1" applyFill="1" applyBorder="1" applyAlignment="1" applyProtection="1">
      <alignment horizontal="center"/>
    </xf>
    <xf numFmtId="1" fontId="21" fillId="25" borderId="110" xfId="47" applyNumberFormat="1" applyFont="1" applyFill="1" applyBorder="1" applyAlignment="1" applyProtection="1">
      <alignment horizontal="center"/>
    </xf>
    <xf numFmtId="1" fontId="21" fillId="25" borderId="103" xfId="47" applyNumberFormat="1" applyFont="1" applyFill="1" applyBorder="1" applyAlignment="1" applyProtection="1">
      <alignment horizontal="center"/>
    </xf>
    <xf numFmtId="1" fontId="21" fillId="25" borderId="165" xfId="47" applyNumberFormat="1" applyFont="1" applyFill="1" applyBorder="1" applyAlignment="1" applyProtection="1">
      <alignment horizontal="center"/>
    </xf>
    <xf numFmtId="0" fontId="21" fillId="25" borderId="123" xfId="47" applyFont="1" applyFill="1" applyBorder="1" applyAlignment="1" applyProtection="1">
      <alignment horizontal="center"/>
    </xf>
    <xf numFmtId="0" fontId="23" fillId="25" borderId="179" xfId="47" applyFont="1" applyFill="1" applyBorder="1" applyAlignment="1" applyProtection="1">
      <alignment horizontal="center"/>
    </xf>
    <xf numFmtId="0" fontId="30" fillId="25" borderId="180" xfId="47" applyFont="1" applyFill="1" applyBorder="1" applyProtection="1"/>
    <xf numFmtId="0" fontId="24" fillId="25" borderId="181" xfId="47" applyFont="1" applyFill="1" applyBorder="1" applyAlignment="1" applyProtection="1">
      <alignment horizontal="center"/>
    </xf>
    <xf numFmtId="1" fontId="21" fillId="0" borderId="141" xfId="47" applyNumberFormat="1" applyFont="1" applyFill="1" applyBorder="1" applyAlignment="1" applyProtection="1">
      <alignment horizontal="center"/>
      <protection locked="0"/>
    </xf>
    <xf numFmtId="1" fontId="21" fillId="25" borderId="142" xfId="47" applyNumberFormat="1" applyFont="1" applyFill="1" applyBorder="1" applyAlignment="1" applyProtection="1">
      <alignment horizontal="center"/>
    </xf>
    <xf numFmtId="1" fontId="21" fillId="0" borderId="142" xfId="47" applyNumberFormat="1" applyFont="1" applyFill="1" applyBorder="1" applyAlignment="1" applyProtection="1">
      <alignment horizontal="center"/>
      <protection locked="0"/>
    </xf>
    <xf numFmtId="1" fontId="21" fillId="0" borderId="143" xfId="47" applyNumberFormat="1" applyFont="1" applyFill="1" applyBorder="1" applyAlignment="1" applyProtection="1">
      <alignment horizontal="center"/>
      <protection locked="0"/>
    </xf>
    <xf numFmtId="1" fontId="21" fillId="0" borderId="144" xfId="47" applyNumberFormat="1" applyFont="1" applyFill="1" applyBorder="1" applyAlignment="1" applyProtection="1">
      <alignment horizontal="center"/>
      <protection locked="0"/>
    </xf>
    <xf numFmtId="1" fontId="21" fillId="0" borderId="145" xfId="47" applyNumberFormat="1" applyFont="1" applyFill="1" applyBorder="1" applyAlignment="1" applyProtection="1">
      <alignment horizontal="center"/>
      <protection locked="0"/>
    </xf>
    <xf numFmtId="0" fontId="36" fillId="25" borderId="146" xfId="47" applyFill="1" applyBorder="1" applyProtection="1"/>
    <xf numFmtId="0" fontId="36" fillId="25" borderId="147" xfId="47" applyFill="1" applyBorder="1" applyProtection="1"/>
    <xf numFmtId="0" fontId="36" fillId="25" borderId="148" xfId="47" applyFill="1" applyBorder="1" applyProtection="1"/>
    <xf numFmtId="0" fontId="21" fillId="25" borderId="93" xfId="47" applyFont="1" applyFill="1" applyBorder="1" applyAlignment="1" applyProtection="1">
      <alignment horizontal="left"/>
    </xf>
    <xf numFmtId="0" fontId="21" fillId="25" borderId="96" xfId="47" applyFont="1" applyFill="1" applyBorder="1" applyProtection="1"/>
    <xf numFmtId="1" fontId="21" fillId="25" borderId="150" xfId="47" applyNumberFormat="1" applyFont="1" applyFill="1" applyBorder="1" applyAlignment="1" applyProtection="1">
      <alignment horizontal="center"/>
    </xf>
    <xf numFmtId="1" fontId="21" fillId="25" borderId="95" xfId="47" applyNumberFormat="1" applyFont="1" applyFill="1" applyBorder="1" applyAlignment="1" applyProtection="1">
      <alignment horizontal="center"/>
    </xf>
    <xf numFmtId="1" fontId="21" fillId="25" borderId="97" xfId="47" applyNumberFormat="1" applyFont="1" applyFill="1" applyBorder="1" applyAlignment="1" applyProtection="1">
      <alignment horizontal="center"/>
    </xf>
    <xf numFmtId="1" fontId="21" fillId="25" borderId="100" xfId="47" applyNumberFormat="1" applyFont="1" applyFill="1" applyBorder="1" applyAlignment="1" applyProtection="1">
      <alignment horizontal="center"/>
    </xf>
    <xf numFmtId="0" fontId="28" fillId="25" borderId="96" xfId="47" applyFont="1" applyFill="1" applyBorder="1" applyProtection="1"/>
    <xf numFmtId="1" fontId="46" fillId="25" borderId="120" xfId="47" applyNumberFormat="1" applyFont="1" applyFill="1" applyBorder="1" applyProtection="1"/>
    <xf numFmtId="0" fontId="21" fillId="0" borderId="0" xfId="47" applyFont="1" applyFill="1" applyBorder="1" applyAlignment="1">
      <alignment horizontal="left"/>
    </xf>
    <xf numFmtId="0" fontId="28" fillId="0" borderId="0" xfId="47" applyFont="1" applyFill="1" applyBorder="1"/>
    <xf numFmtId="0" fontId="21" fillId="0" borderId="0" xfId="47" applyFont="1" applyFill="1" applyAlignment="1">
      <alignment horizontal="left"/>
    </xf>
    <xf numFmtId="0" fontId="21" fillId="0" borderId="0" xfId="47" applyFont="1" applyAlignment="1">
      <alignment horizontal="left"/>
    </xf>
    <xf numFmtId="0" fontId="43" fillId="25" borderId="95" xfId="50" applyFont="1" applyFill="1" applyBorder="1" applyAlignment="1" applyProtection="1">
      <alignment horizontal="center" vertical="center" wrapText="1"/>
    </xf>
    <xf numFmtId="0" fontId="27" fillId="25" borderId="160" xfId="47" applyFont="1" applyFill="1" applyBorder="1" applyAlignment="1" applyProtection="1">
      <alignment horizontal="left"/>
    </xf>
    <xf numFmtId="0" fontId="27" fillId="25" borderId="161" xfId="47" applyFont="1" applyFill="1" applyBorder="1" applyProtection="1"/>
    <xf numFmtId="0" fontId="26" fillId="4" borderId="39" xfId="40" applyFont="1" applyFill="1" applyBorder="1" applyAlignment="1" applyProtection="1">
      <alignment horizontal="center"/>
    </xf>
    <xf numFmtId="0" fontId="21" fillId="0" borderId="99" xfId="0" applyFont="1" applyFill="1" applyBorder="1" applyAlignment="1" applyProtection="1">
      <alignment vertical="center" shrinkToFit="1"/>
      <protection locked="0"/>
    </xf>
    <xf numFmtId="0" fontId="21" fillId="0" borderId="98" xfId="0" applyFont="1" applyFill="1" applyBorder="1" applyAlignment="1" applyProtection="1">
      <alignment vertical="center" shrinkToFit="1"/>
      <protection locked="0"/>
    </xf>
    <xf numFmtId="0" fontId="21" fillId="0" borderId="184" xfId="0" applyFont="1" applyFill="1" applyBorder="1" applyAlignment="1" applyProtection="1">
      <alignment vertical="center" shrinkToFit="1"/>
      <protection locked="0"/>
    </xf>
    <xf numFmtId="0" fontId="21" fillId="0" borderId="128" xfId="0" applyFont="1" applyFill="1" applyBorder="1" applyAlignment="1" applyProtection="1">
      <alignment vertical="center" shrinkToFit="1"/>
      <protection locked="0"/>
    </xf>
    <xf numFmtId="1" fontId="21" fillId="0" borderId="45" xfId="40" applyNumberFormat="1" applyFont="1" applyFill="1" applyBorder="1" applyAlignment="1" applyProtection="1">
      <alignment horizontal="center"/>
    </xf>
    <xf numFmtId="0" fontId="30" fillId="25" borderId="185" xfId="47" applyFont="1" applyFill="1" applyBorder="1" applyAlignment="1" applyProtection="1">
      <alignment horizontal="center"/>
    </xf>
    <xf numFmtId="1" fontId="21" fillId="0" borderId="19" xfId="40" applyNumberFormat="1" applyFont="1" applyFill="1" applyBorder="1" applyAlignment="1" applyProtection="1">
      <alignment horizontal="center" vertical="center" shrinkToFit="1"/>
    </xf>
    <xf numFmtId="1" fontId="21" fillId="0" borderId="33" xfId="40" applyNumberFormat="1" applyFont="1" applyFill="1" applyBorder="1" applyAlignment="1" applyProtection="1">
      <alignment horizontal="center" vertical="center" shrinkToFit="1"/>
    </xf>
    <xf numFmtId="1" fontId="41" fillId="4" borderId="20" xfId="40" applyNumberFormat="1" applyFont="1" applyFill="1" applyBorder="1" applyAlignment="1" applyProtection="1">
      <alignment horizontal="center"/>
    </xf>
    <xf numFmtId="1" fontId="21" fillId="4" borderId="42" xfId="0" applyNumberFormat="1" applyFont="1" applyFill="1" applyBorder="1" applyAlignment="1">
      <alignment horizontal="center" vertical="center" wrapText="1"/>
    </xf>
    <xf numFmtId="0" fontId="36" fillId="0" borderId="0" xfId="47" applyFont="1"/>
    <xf numFmtId="0" fontId="41" fillId="0" borderId="18" xfId="39" applyNumberFormat="1" applyFont="1" applyBorder="1" applyAlignment="1" applyProtection="1">
      <alignment horizontal="center"/>
      <protection locked="0"/>
    </xf>
    <xf numFmtId="0" fontId="41" fillId="0" borderId="19" xfId="39" applyNumberFormat="1" applyFont="1" applyBorder="1" applyAlignment="1" applyProtection="1">
      <alignment horizontal="center"/>
      <protection locked="0"/>
    </xf>
    <xf numFmtId="0" fontId="47" fillId="0" borderId="0" xfId="47" applyFont="1"/>
    <xf numFmtId="0" fontId="43" fillId="25" borderId="95" xfId="51" applyFont="1" applyFill="1" applyBorder="1" applyAlignment="1" applyProtection="1">
      <alignment horizontal="center" vertical="center" wrapText="1"/>
    </xf>
    <xf numFmtId="0" fontId="48" fillId="0" borderId="0" xfId="40" applyFont="1"/>
    <xf numFmtId="1" fontId="21" fillId="27" borderId="149" xfId="47" applyNumberFormat="1" applyFont="1" applyFill="1" applyBorder="1" applyAlignment="1" applyProtection="1">
      <alignment horizontal="center"/>
      <protection locked="0"/>
    </xf>
    <xf numFmtId="1" fontId="21" fillId="27" borderId="96" xfId="47" applyNumberFormat="1" applyFont="1" applyFill="1" applyBorder="1" applyAlignment="1" applyProtection="1">
      <alignment horizontal="center"/>
      <protection locked="0"/>
    </xf>
    <xf numFmtId="0" fontId="30" fillId="27" borderId="96" xfId="47" applyFont="1" applyFill="1" applyBorder="1" applyAlignment="1" applyProtection="1">
      <alignment horizontal="center"/>
      <protection locked="0"/>
    </xf>
    <xf numFmtId="0" fontId="30" fillId="27" borderId="97" xfId="47" applyFont="1" applyFill="1" applyBorder="1" applyAlignment="1" applyProtection="1">
      <alignment horizontal="center"/>
      <protection locked="0"/>
    </xf>
    <xf numFmtId="1" fontId="26" fillId="25" borderId="188" xfId="47" applyNumberFormat="1" applyFont="1" applyFill="1" applyBorder="1" applyAlignment="1" applyProtection="1">
      <alignment horizontal="center"/>
    </xf>
    <xf numFmtId="0" fontId="21" fillId="0" borderId="96" xfId="47" applyFont="1" applyFill="1" applyBorder="1" applyAlignment="1" applyProtection="1">
      <alignment horizontal="center"/>
      <protection locked="0"/>
    </xf>
    <xf numFmtId="0" fontId="21" fillId="0" borderId="97" xfId="47" applyFont="1" applyFill="1" applyBorder="1" applyAlignment="1" applyProtection="1">
      <alignment horizontal="center"/>
      <protection locked="0"/>
    </xf>
    <xf numFmtId="0" fontId="21" fillId="0" borderId="97" xfId="47" applyFont="1" applyFill="1" applyBorder="1" applyAlignment="1" applyProtection="1">
      <alignment horizontal="left"/>
      <protection locked="0"/>
    </xf>
    <xf numFmtId="0" fontId="21" fillId="0" borderId="97" xfId="0" applyFont="1" applyFill="1" applyBorder="1" applyAlignment="1" applyProtection="1">
      <alignment vertical="center" wrapText="1" shrinkToFit="1"/>
      <protection locked="0"/>
    </xf>
    <xf numFmtId="0" fontId="23" fillId="4" borderId="10" xfId="40" applyFont="1" applyFill="1" applyBorder="1" applyAlignment="1" applyProtection="1">
      <alignment horizontal="center" textRotation="90"/>
    </xf>
    <xf numFmtId="0" fontId="25" fillId="4" borderId="89" xfId="40" applyFont="1" applyFill="1" applyBorder="1" applyAlignment="1" applyProtection="1">
      <alignment horizontal="center" vertical="center"/>
    </xf>
    <xf numFmtId="1" fontId="23" fillId="4" borderId="81" xfId="40" applyNumberFormat="1" applyFont="1" applyFill="1" applyBorder="1" applyAlignment="1" applyProtection="1">
      <alignment horizontal="center"/>
    </xf>
    <xf numFmtId="1" fontId="23" fillId="25" borderId="95" xfId="47" applyNumberFormat="1" applyFont="1" applyFill="1" applyBorder="1" applyAlignment="1" applyProtection="1">
      <alignment horizontal="center" vertical="center"/>
    </xf>
    <xf numFmtId="0" fontId="21" fillId="0" borderId="19" xfId="39" applyNumberFormat="1" applyFont="1" applyFill="1" applyBorder="1" applyAlignment="1" applyProtection="1">
      <alignment horizontal="center"/>
      <protection locked="0"/>
    </xf>
    <xf numFmtId="0" fontId="34" fillId="25" borderId="95" xfId="51" applyFont="1" applyFill="1" applyBorder="1" applyAlignment="1" applyProtection="1">
      <alignment horizontal="left" vertical="center" wrapText="1"/>
    </xf>
    <xf numFmtId="0" fontId="36" fillId="25" borderId="100" xfId="47" applyFont="1" applyFill="1" applyBorder="1" applyProtection="1"/>
    <xf numFmtId="0" fontId="36" fillId="25" borderId="95" xfId="47" applyFont="1" applyFill="1" applyBorder="1" applyProtection="1"/>
    <xf numFmtId="0" fontId="36" fillId="25" borderId="172" xfId="47" applyFont="1" applyFill="1" applyBorder="1" applyProtection="1"/>
    <xf numFmtId="1" fontId="36" fillId="25" borderId="120" xfId="47" applyNumberFormat="1" applyFont="1" applyFill="1" applyBorder="1" applyProtection="1"/>
    <xf numFmtId="0" fontId="36" fillId="25" borderId="150" xfId="47" applyFont="1" applyFill="1" applyBorder="1" applyProtection="1"/>
    <xf numFmtId="0" fontId="36" fillId="25" borderId="94" xfId="47" applyFont="1" applyFill="1" applyBorder="1" applyProtection="1"/>
    <xf numFmtId="0" fontId="34" fillId="25" borderId="95" xfId="50" applyFont="1" applyFill="1" applyBorder="1" applyAlignment="1" applyProtection="1">
      <alignment horizontal="left" vertical="center" wrapText="1"/>
    </xf>
    <xf numFmtId="0" fontId="21" fillId="0" borderId="189" xfId="47" applyFont="1" applyFill="1" applyBorder="1" applyAlignment="1" applyProtection="1">
      <alignment horizontal="center" vertical="center"/>
      <protection locked="0"/>
    </xf>
    <xf numFmtId="0" fontId="21" fillId="0" borderId="97" xfId="40" applyFont="1" applyFill="1" applyBorder="1" applyAlignment="1" applyProtection="1">
      <alignment horizontal="center"/>
      <protection locked="0"/>
    </xf>
    <xf numFmtId="0" fontId="21" fillId="0" borderId="110" xfId="47" applyFont="1" applyFill="1" applyBorder="1" applyAlignment="1" applyProtection="1">
      <alignment horizontal="center"/>
      <protection locked="0"/>
    </xf>
    <xf numFmtId="0" fontId="21" fillId="4" borderId="69" xfId="40" applyFont="1" applyFill="1" applyBorder="1" applyProtection="1"/>
    <xf numFmtId="1" fontId="21" fillId="0" borderId="191" xfId="40" applyNumberFormat="1" applyFont="1" applyFill="1" applyBorder="1" applyAlignment="1" applyProtection="1">
      <alignment horizontal="center"/>
      <protection locked="0"/>
    </xf>
    <xf numFmtId="0" fontId="21" fillId="0" borderId="192" xfId="40" applyFont="1" applyFill="1" applyBorder="1" applyAlignment="1" applyProtection="1">
      <alignment horizontal="center"/>
      <protection locked="0"/>
    </xf>
    <xf numFmtId="0" fontId="21" fillId="0" borderId="45" xfId="40" applyFont="1" applyFill="1" applyBorder="1" applyAlignment="1" applyProtection="1">
      <alignment horizontal="center"/>
      <protection locked="0"/>
    </xf>
    <xf numFmtId="1" fontId="21" fillId="0" borderId="45" xfId="40" applyNumberFormat="1" applyFont="1" applyFill="1" applyBorder="1" applyAlignment="1" applyProtection="1">
      <alignment horizontal="center"/>
      <protection locked="0"/>
    </xf>
    <xf numFmtId="1" fontId="21" fillId="0" borderId="193" xfId="40" applyNumberFormat="1" applyFont="1" applyFill="1" applyBorder="1" applyAlignment="1" applyProtection="1">
      <alignment horizontal="center"/>
      <protection locked="0"/>
    </xf>
    <xf numFmtId="0" fontId="21" fillId="0" borderId="190" xfId="40" applyFont="1" applyFill="1" applyBorder="1" applyAlignment="1" applyProtection="1">
      <alignment horizontal="center"/>
      <protection locked="0"/>
    </xf>
    <xf numFmtId="0" fontId="21" fillId="0" borderId="194" xfId="47" applyFont="1" applyFill="1" applyBorder="1" applyAlignment="1" applyProtection="1">
      <alignment horizontal="center"/>
      <protection locked="0"/>
    </xf>
    <xf numFmtId="0" fontId="21" fillId="4" borderId="61" xfId="40" applyFont="1" applyFill="1" applyBorder="1" applyProtection="1"/>
    <xf numFmtId="1" fontId="21" fillId="0" borderId="195" xfId="40" applyNumberFormat="1" applyFont="1" applyFill="1" applyBorder="1" applyAlignment="1" applyProtection="1">
      <alignment horizontal="center"/>
      <protection locked="0"/>
    </xf>
    <xf numFmtId="0" fontId="21" fillId="0" borderId="74" xfId="40" applyFont="1" applyFill="1" applyBorder="1" applyAlignment="1" applyProtection="1">
      <alignment horizontal="center"/>
      <protection locked="0"/>
    </xf>
    <xf numFmtId="0" fontId="21" fillId="0" borderId="73" xfId="40" applyFont="1" applyFill="1" applyBorder="1" applyAlignment="1" applyProtection="1">
      <alignment horizontal="center"/>
      <protection locked="0"/>
    </xf>
    <xf numFmtId="1" fontId="21" fillId="0" borderId="73" xfId="40" applyNumberFormat="1" applyFont="1" applyFill="1" applyBorder="1" applyAlignment="1" applyProtection="1">
      <alignment horizontal="center"/>
      <protection locked="0"/>
    </xf>
    <xf numFmtId="0" fontId="21" fillId="0" borderId="196" xfId="40" applyFont="1" applyFill="1" applyBorder="1" applyAlignment="1" applyProtection="1">
      <alignment horizontal="center"/>
      <protection locked="0"/>
    </xf>
    <xf numFmtId="1" fontId="21" fillId="0" borderId="197" xfId="40" applyNumberFormat="1" applyFont="1" applyFill="1" applyBorder="1" applyAlignment="1" applyProtection="1">
      <alignment horizontal="center"/>
      <protection locked="0"/>
    </xf>
    <xf numFmtId="0" fontId="21" fillId="0" borderId="198" xfId="40" applyFont="1" applyFill="1" applyBorder="1" applyAlignment="1" applyProtection="1">
      <alignment horizontal="center"/>
      <protection locked="0"/>
    </xf>
    <xf numFmtId="0" fontId="21" fillId="0" borderId="199" xfId="40" applyFont="1" applyFill="1" applyBorder="1" applyAlignment="1" applyProtection="1">
      <alignment horizontal="center"/>
      <protection locked="0"/>
    </xf>
    <xf numFmtId="0" fontId="21" fillId="4" borderId="54" xfId="40" applyFont="1" applyFill="1" applyBorder="1" applyProtection="1"/>
    <xf numFmtId="0" fontId="21" fillId="0" borderId="200" xfId="0" applyFont="1" applyBorder="1" applyAlignment="1">
      <alignment horizontal="center" vertical="center"/>
    </xf>
    <xf numFmtId="0" fontId="21" fillId="0" borderId="96" xfId="0" applyFont="1" applyBorder="1" applyAlignment="1">
      <alignment horizontal="left" vertical="center"/>
    </xf>
    <xf numFmtId="0" fontId="30" fillId="25" borderId="96" xfId="40" applyFont="1" applyFill="1" applyBorder="1" applyAlignment="1" applyProtection="1">
      <alignment horizontal="center" vertical="center"/>
    </xf>
    <xf numFmtId="0" fontId="21" fillId="0" borderId="201" xfId="0" applyFont="1" applyBorder="1" applyAlignment="1">
      <alignment horizontal="left" vertical="center"/>
    </xf>
    <xf numFmtId="1" fontId="21" fillId="0" borderId="202" xfId="40" applyNumberFormat="1" applyFont="1" applyFill="1" applyBorder="1" applyAlignment="1" applyProtection="1">
      <alignment horizontal="center"/>
      <protection locked="0"/>
    </xf>
    <xf numFmtId="1" fontId="21" fillId="4" borderId="203" xfId="40" applyNumberFormat="1" applyFont="1" applyFill="1" applyBorder="1" applyAlignment="1" applyProtection="1">
      <alignment horizontal="center"/>
    </xf>
    <xf numFmtId="1" fontId="21" fillId="0" borderId="203" xfId="40" applyNumberFormat="1" applyFont="1" applyFill="1" applyBorder="1" applyAlignment="1" applyProtection="1">
      <alignment horizontal="center"/>
      <protection locked="0"/>
    </xf>
    <xf numFmtId="1" fontId="21" fillId="0" borderId="204" xfId="40" applyNumberFormat="1" applyFont="1" applyFill="1" applyBorder="1" applyAlignment="1" applyProtection="1">
      <alignment horizontal="center"/>
      <protection locked="0"/>
    </xf>
    <xf numFmtId="1" fontId="21" fillId="4" borderId="20" xfId="40" applyNumberFormat="1" applyFont="1" applyFill="1" applyBorder="1" applyAlignment="1" applyProtection="1">
      <alignment horizontal="center" vertical="center"/>
    </xf>
    <xf numFmtId="1" fontId="21" fillId="0" borderId="20" xfId="40" applyNumberFormat="1" applyFont="1" applyFill="1" applyBorder="1" applyAlignment="1" applyProtection="1">
      <alignment horizontal="center" vertical="center"/>
      <protection locked="0"/>
    </xf>
    <xf numFmtId="0" fontId="21" fillId="0" borderId="205" xfId="40" applyFont="1" applyFill="1" applyBorder="1" applyAlignment="1" applyProtection="1">
      <alignment horizontal="center"/>
      <protection locked="0"/>
    </xf>
    <xf numFmtId="0" fontId="21" fillId="0" borderId="96" xfId="0" applyFont="1" applyBorder="1" applyAlignment="1">
      <alignment horizontal="center" vertical="center"/>
    </xf>
    <xf numFmtId="0" fontId="30" fillId="0" borderId="96" xfId="47" applyFont="1" applyFill="1" applyBorder="1" applyAlignment="1" applyProtection="1">
      <protection locked="0"/>
    </xf>
    <xf numFmtId="0" fontId="30" fillId="0" borderId="96" xfId="47" applyFont="1" applyFill="1" applyBorder="1" applyAlignment="1" applyProtection="1">
      <alignment horizontal="center" vertical="center"/>
      <protection locked="0"/>
    </xf>
    <xf numFmtId="0" fontId="30" fillId="0" borderId="103" xfId="47" applyFont="1" applyFill="1" applyBorder="1" applyAlignment="1" applyProtection="1">
      <protection locked="0"/>
    </xf>
    <xf numFmtId="0" fontId="30" fillId="0" borderId="103" xfId="47" applyFont="1" applyFill="1" applyBorder="1" applyAlignment="1" applyProtection="1">
      <alignment horizontal="center" vertical="center"/>
      <protection locked="0"/>
    </xf>
    <xf numFmtId="0" fontId="30" fillId="0" borderId="150" xfId="47" applyFont="1" applyFill="1" applyBorder="1" applyAlignment="1" applyProtection="1">
      <protection locked="0"/>
    </xf>
    <xf numFmtId="0" fontId="24" fillId="0" borderId="118" xfId="46" applyFont="1" applyFill="1" applyBorder="1" applyAlignment="1">
      <alignment horizontal="center"/>
    </xf>
    <xf numFmtId="0" fontId="24" fillId="0" borderId="119" xfId="46" applyFont="1" applyFill="1" applyBorder="1" applyAlignment="1">
      <alignment horizontal="center"/>
    </xf>
    <xf numFmtId="0" fontId="30" fillId="0" borderId="96" xfId="46" applyFont="1" applyFill="1" applyBorder="1" applyAlignment="1" applyProtection="1">
      <alignment horizontal="center"/>
      <protection locked="0"/>
    </xf>
    <xf numFmtId="0" fontId="30" fillId="0" borderId="96" xfId="46" applyFont="1" applyFill="1" applyBorder="1" applyAlignment="1" applyProtection="1">
      <alignment horizontal="center" wrapText="1"/>
      <protection locked="0"/>
    </xf>
    <xf numFmtId="0" fontId="30" fillId="0" borderId="96" xfId="47" applyFont="1" applyBorder="1" applyProtection="1">
      <protection locked="0"/>
    </xf>
    <xf numFmtId="0" fontId="30" fillId="0" borderId="96" xfId="46" applyFont="1" applyFill="1" applyBorder="1" applyAlignment="1" applyProtection="1">
      <alignment horizontal="left"/>
      <protection locked="0"/>
    </xf>
    <xf numFmtId="0" fontId="30" fillId="0" borderId="96" xfId="46" applyFont="1" applyBorder="1" applyAlignment="1" applyProtection="1">
      <alignment horizontal="center" wrapText="1"/>
      <protection locked="0"/>
    </xf>
    <xf numFmtId="0" fontId="50" fillId="0" borderId="96" xfId="49" applyFont="1" applyBorder="1" applyAlignment="1">
      <alignment horizontal="center" vertical="center"/>
    </xf>
    <xf numFmtId="0" fontId="30" fillId="0" borderId="96" xfId="46" applyFont="1" applyFill="1" applyBorder="1" applyAlignment="1" applyProtection="1">
      <alignment vertical="center"/>
      <protection locked="0"/>
    </xf>
    <xf numFmtId="0" fontId="30" fillId="0" borderId="94" xfId="46" applyFont="1" applyFill="1" applyBorder="1" applyAlignment="1" applyProtection="1">
      <alignment horizontal="center" vertical="center"/>
      <protection locked="0"/>
    </xf>
    <xf numFmtId="0" fontId="30" fillId="0" borderId="96" xfId="46" applyFont="1" applyFill="1" applyBorder="1" applyAlignment="1" applyProtection="1">
      <alignment horizontal="center" vertical="center"/>
      <protection locked="0"/>
    </xf>
    <xf numFmtId="0" fontId="51" fillId="0" borderId="96" xfId="49" applyFont="1" applyBorder="1" applyAlignment="1">
      <alignment horizontal="center"/>
    </xf>
    <xf numFmtId="0" fontId="51" fillId="0" borderId="96" xfId="49" applyFont="1" applyBorder="1"/>
    <xf numFmtId="0" fontId="51" fillId="0" borderId="96" xfId="49" applyFont="1" applyBorder="1" applyAlignment="1">
      <alignment wrapText="1"/>
    </xf>
    <xf numFmtId="0" fontId="30" fillId="0" borderId="142" xfId="47" applyFont="1" applyFill="1" applyBorder="1" applyAlignment="1" applyProtection="1">
      <protection locked="0"/>
    </xf>
    <xf numFmtId="0" fontId="30" fillId="0" borderId="96" xfId="46" applyFont="1" applyBorder="1"/>
    <xf numFmtId="0" fontId="30" fillId="0" borderId="121" xfId="46" applyFont="1" applyBorder="1"/>
    <xf numFmtId="0" fontId="51" fillId="0" borderId="207" xfId="0" applyFont="1" applyBorder="1" applyAlignment="1">
      <alignment horizontal="center" vertical="center"/>
    </xf>
    <xf numFmtId="0" fontId="51" fillId="0" borderId="93" xfId="0" applyFont="1" applyBorder="1" applyAlignment="1">
      <alignment horizontal="center" vertical="center"/>
    </xf>
    <xf numFmtId="0" fontId="51" fillId="0" borderId="110" xfId="0" applyFont="1" applyBorder="1" applyAlignment="1">
      <alignment horizontal="center" vertical="center"/>
    </xf>
    <xf numFmtId="0" fontId="51" fillId="0" borderId="208" xfId="0" applyFont="1" applyBorder="1" applyAlignment="1">
      <alignment horizontal="center" vertical="center"/>
    </xf>
    <xf numFmtId="0" fontId="51" fillId="0" borderId="209" xfId="0" applyFont="1" applyBorder="1" applyAlignment="1">
      <alignment horizontal="justify" vertical="center"/>
    </xf>
    <xf numFmtId="0" fontId="51" fillId="0" borderId="120" xfId="0" applyFont="1" applyBorder="1" applyAlignment="1">
      <alignment horizontal="justify" vertical="center"/>
    </xf>
    <xf numFmtId="0" fontId="51" fillId="0" borderId="120" xfId="0" applyFont="1" applyBorder="1" applyAlignment="1">
      <alignment vertical="center"/>
    </xf>
    <xf numFmtId="0" fontId="51" fillId="0" borderId="122" xfId="0" applyFont="1" applyBorder="1" applyAlignment="1">
      <alignment horizontal="justify" vertical="center"/>
    </xf>
    <xf numFmtId="0" fontId="51" fillId="0" borderId="96" xfId="0" applyFont="1" applyBorder="1" applyAlignment="1">
      <alignment horizontal="center" vertical="center"/>
    </xf>
    <xf numFmtId="0" fontId="30" fillId="0" borderId="210" xfId="47" applyFont="1" applyFill="1" applyBorder="1" applyAlignment="1" applyProtection="1">
      <protection locked="0"/>
    </xf>
    <xf numFmtId="0" fontId="50" fillId="0" borderId="150" xfId="49" applyFont="1" applyBorder="1"/>
    <xf numFmtId="0" fontId="30" fillId="0" borderId="150" xfId="46" applyFont="1" applyFill="1" applyBorder="1" applyAlignment="1" applyProtection="1">
      <alignment horizontal="left" wrapText="1"/>
      <protection locked="0"/>
    </xf>
    <xf numFmtId="0" fontId="51" fillId="0" borderId="150" xfId="49" applyFont="1" applyBorder="1" applyAlignment="1">
      <alignment horizontal="justify"/>
    </xf>
    <xf numFmtId="0" fontId="51" fillId="0" borderId="210" xfId="49" applyFont="1" applyBorder="1" applyAlignment="1">
      <alignment horizontal="justify"/>
    </xf>
    <xf numFmtId="0" fontId="30" fillId="0" borderId="96" xfId="46" applyFont="1" applyBorder="1" applyAlignment="1">
      <alignment horizontal="center"/>
    </xf>
    <xf numFmtId="0" fontId="30" fillId="0" borderId="121" xfId="46" applyFont="1" applyBorder="1" applyAlignment="1">
      <alignment horizontal="center"/>
    </xf>
    <xf numFmtId="0" fontId="30" fillId="0" borderId="150" xfId="46" applyFont="1" applyBorder="1"/>
    <xf numFmtId="164" fontId="23" fillId="4" borderId="23" xfId="26" applyFont="1" applyFill="1" applyBorder="1" applyAlignment="1" applyProtection="1">
      <alignment horizontal="center" vertical="center"/>
    </xf>
    <xf numFmtId="164" fontId="23" fillId="4" borderId="127" xfId="26" applyFont="1" applyFill="1" applyBorder="1" applyAlignment="1" applyProtection="1">
      <alignment horizontal="center" vertical="center"/>
    </xf>
    <xf numFmtId="1" fontId="23" fillId="4" borderId="68" xfId="40" applyNumberFormat="1" applyFont="1" applyFill="1" applyBorder="1" applyAlignment="1" applyProtection="1">
      <alignment horizontal="center" vertical="center" shrinkToFit="1"/>
    </xf>
    <xf numFmtId="1" fontId="23" fillId="4" borderId="67" xfId="40" applyNumberFormat="1" applyFont="1" applyFill="1" applyBorder="1" applyAlignment="1" applyProtection="1">
      <alignment horizontal="center" vertical="center" shrinkToFit="1"/>
    </xf>
    <xf numFmtId="1" fontId="23" fillId="4" borderId="18" xfId="40" applyNumberFormat="1" applyFont="1" applyFill="1" applyBorder="1" applyAlignment="1" applyProtection="1">
      <alignment horizontal="center" vertical="center" shrinkToFit="1"/>
    </xf>
    <xf numFmtId="0" fontId="30" fillId="0" borderId="96" xfId="47" applyFont="1" applyFill="1" applyBorder="1" applyAlignment="1" applyProtection="1">
      <alignment vertical="center"/>
      <protection locked="0"/>
    </xf>
    <xf numFmtId="0" fontId="30" fillId="0" borderId="96" xfId="47" applyFont="1" applyFill="1" applyBorder="1" applyAlignment="1" applyProtection="1">
      <alignment horizontal="center" vertical="center" wrapText="1"/>
      <protection locked="0"/>
    </xf>
    <xf numFmtId="0" fontId="51" fillId="0" borderId="96" xfId="49" applyFont="1" applyBorder="1" applyAlignment="1">
      <alignment horizontal="center" wrapText="1"/>
    </xf>
    <xf numFmtId="0" fontId="30" fillId="0" borderId="96" xfId="46" applyFont="1" applyBorder="1" applyAlignment="1">
      <alignment horizontal="center" wrapText="1"/>
    </xf>
    <xf numFmtId="0" fontId="21" fillId="0" borderId="211" xfId="47" applyFont="1" applyFill="1" applyBorder="1" applyAlignment="1" applyProtection="1">
      <alignment horizontal="left"/>
      <protection locked="0"/>
    </xf>
    <xf numFmtId="1" fontId="21" fillId="25" borderId="0" xfId="47" applyNumberFormat="1" applyFont="1" applyFill="1" applyBorder="1" applyAlignment="1" applyProtection="1">
      <alignment horizontal="center"/>
    </xf>
    <xf numFmtId="0" fontId="21" fillId="0" borderId="150" xfId="0" applyFont="1" applyBorder="1" applyAlignment="1">
      <alignment horizontal="left" vertical="center"/>
    </xf>
    <xf numFmtId="1" fontId="21" fillId="0" borderId="214" xfId="40" applyNumberFormat="1" applyFont="1" applyFill="1" applyBorder="1" applyAlignment="1" applyProtection="1">
      <alignment horizontal="center"/>
      <protection locked="0"/>
    </xf>
    <xf numFmtId="1" fontId="21" fillId="0" borderId="215" xfId="40" applyNumberFormat="1" applyFont="1" applyFill="1" applyBorder="1" applyAlignment="1" applyProtection="1">
      <alignment horizontal="center"/>
      <protection locked="0"/>
    </xf>
    <xf numFmtId="1" fontId="21" fillId="0" borderId="216" xfId="40" applyNumberFormat="1" applyFont="1" applyFill="1" applyBorder="1" applyAlignment="1" applyProtection="1">
      <alignment horizontal="center"/>
      <protection locked="0"/>
    </xf>
    <xf numFmtId="1" fontId="21" fillId="0" borderId="217" xfId="40" applyNumberFormat="1" applyFont="1" applyFill="1" applyBorder="1" applyAlignment="1" applyProtection="1">
      <alignment horizontal="center"/>
      <protection locked="0"/>
    </xf>
    <xf numFmtId="0" fontId="21" fillId="0" borderId="150" xfId="0" applyFont="1" applyBorder="1" applyAlignment="1">
      <alignment horizontal="left" vertical="center" wrapText="1"/>
    </xf>
    <xf numFmtId="1" fontId="21" fillId="0" borderId="216" xfId="40" applyNumberFormat="1" applyFont="1" applyFill="1" applyBorder="1" applyAlignment="1" applyProtection="1">
      <alignment horizontal="center" vertical="center"/>
      <protection locked="0"/>
    </xf>
    <xf numFmtId="1" fontId="21" fillId="0" borderId="217" xfId="40" applyNumberFormat="1" applyFont="1" applyFill="1" applyBorder="1" applyAlignment="1" applyProtection="1">
      <alignment horizontal="center" vertical="center"/>
      <protection locked="0"/>
    </xf>
    <xf numFmtId="1" fontId="21" fillId="0" borderId="218" xfId="40" applyNumberFormat="1" applyFont="1" applyFill="1" applyBorder="1" applyAlignment="1" applyProtection="1">
      <alignment horizontal="center"/>
      <protection locked="0"/>
    </xf>
    <xf numFmtId="1" fontId="21" fillId="0" borderId="219" xfId="40" applyNumberFormat="1" applyFont="1" applyFill="1" applyBorder="1" applyAlignment="1" applyProtection="1">
      <alignment horizontal="center"/>
      <protection locked="0"/>
    </xf>
    <xf numFmtId="0" fontId="21" fillId="0" borderId="150" xfId="0" applyFont="1" applyBorder="1" applyAlignment="1">
      <alignment horizontal="justify" vertical="center"/>
    </xf>
    <xf numFmtId="0" fontId="21" fillId="0" borderId="220" xfId="0" applyFont="1" applyBorder="1" applyAlignment="1">
      <alignment horizontal="center" vertical="center"/>
    </xf>
    <xf numFmtId="0" fontId="30" fillId="25" borderId="108" xfId="47" applyFont="1" applyFill="1" applyBorder="1" applyAlignment="1" applyProtection="1">
      <alignment horizontal="center"/>
    </xf>
    <xf numFmtId="0" fontId="21" fillId="0" borderId="210" xfId="0" applyFont="1" applyBorder="1" applyAlignment="1">
      <alignment horizontal="justify" vertical="center"/>
    </xf>
    <xf numFmtId="1" fontId="21" fillId="0" borderId="221" xfId="40" applyNumberFormat="1" applyFont="1" applyFill="1" applyBorder="1" applyAlignment="1" applyProtection="1">
      <alignment horizontal="center"/>
      <protection locked="0"/>
    </xf>
    <xf numFmtId="1" fontId="21" fillId="0" borderId="222" xfId="40" applyNumberFormat="1" applyFont="1" applyFill="1" applyBorder="1" applyAlignment="1" applyProtection="1">
      <alignment horizontal="center"/>
      <protection locked="0"/>
    </xf>
    <xf numFmtId="1" fontId="21" fillId="0" borderId="149" xfId="40" applyNumberFormat="1" applyFont="1" applyFill="1" applyBorder="1" applyAlignment="1" applyProtection="1">
      <alignment horizontal="center"/>
      <protection locked="0"/>
    </xf>
    <xf numFmtId="1" fontId="21" fillId="4" borderId="96" xfId="40" applyNumberFormat="1" applyFont="1" applyFill="1" applyBorder="1" applyAlignment="1" applyProtection="1">
      <alignment horizontal="center"/>
    </xf>
    <xf numFmtId="1" fontId="21" fillId="0" borderId="96" xfId="40" applyNumberFormat="1" applyFont="1" applyFill="1" applyBorder="1" applyAlignment="1" applyProtection="1">
      <alignment horizontal="center"/>
      <protection locked="0"/>
    </xf>
    <xf numFmtId="1" fontId="21" fillId="0" borderId="97" xfId="40" applyNumberFormat="1" applyFont="1" applyFill="1" applyBorder="1" applyAlignment="1" applyProtection="1">
      <alignment horizontal="center"/>
      <protection locked="0"/>
    </xf>
    <xf numFmtId="0" fontId="16" fillId="0" borderId="147" xfId="40" applyBorder="1"/>
    <xf numFmtId="0" fontId="52" fillId="0" borderId="150" xfId="0" applyFont="1" applyBorder="1" applyAlignment="1">
      <alignment horizontal="justify" vertical="center"/>
    </xf>
    <xf numFmtId="1" fontId="21" fillId="0" borderId="223" xfId="40" applyNumberFormat="1" applyFont="1" applyFill="1" applyBorder="1" applyAlignment="1" applyProtection="1">
      <alignment horizontal="center"/>
      <protection locked="0"/>
    </xf>
    <xf numFmtId="1" fontId="21" fillId="4" borderId="108" xfId="40" applyNumberFormat="1" applyFont="1" applyFill="1" applyBorder="1" applyAlignment="1" applyProtection="1">
      <alignment horizontal="center"/>
    </xf>
    <xf numFmtId="1" fontId="21" fillId="0" borderId="108" xfId="40" applyNumberFormat="1" applyFont="1" applyFill="1" applyBorder="1" applyAlignment="1" applyProtection="1">
      <alignment horizontal="center"/>
      <protection locked="0"/>
    </xf>
    <xf numFmtId="1" fontId="21" fillId="0" borderId="211" xfId="40" applyNumberFormat="1" applyFont="1" applyFill="1" applyBorder="1" applyAlignment="1" applyProtection="1">
      <alignment horizontal="center"/>
      <protection locked="0"/>
    </xf>
    <xf numFmtId="0" fontId="53" fillId="0" borderId="93" xfId="0" applyFont="1" applyFill="1" applyBorder="1" applyAlignment="1">
      <alignment horizontal="center" vertical="center"/>
    </xf>
    <xf numFmtId="0" fontId="21" fillId="0" borderId="208" xfId="0" applyFont="1" applyBorder="1" applyAlignment="1">
      <alignment horizontal="center" vertical="center"/>
    </xf>
    <xf numFmtId="0" fontId="30" fillId="25" borderId="121" xfId="47" applyFont="1" applyFill="1" applyBorder="1" applyAlignment="1" applyProtection="1">
      <alignment horizontal="center"/>
    </xf>
    <xf numFmtId="0" fontId="21" fillId="0" borderId="224" xfId="0" applyFont="1" applyBorder="1" applyAlignment="1">
      <alignment horizontal="justify" vertical="center"/>
    </xf>
    <xf numFmtId="1" fontId="21" fillId="0" borderId="225" xfId="40" applyNumberFormat="1" applyFont="1" applyFill="1" applyBorder="1" applyAlignment="1" applyProtection="1">
      <alignment horizontal="center"/>
      <protection locked="0"/>
    </xf>
    <xf numFmtId="1" fontId="21" fillId="4" borderId="121" xfId="40" applyNumberFormat="1" applyFont="1" applyFill="1" applyBorder="1" applyAlignment="1" applyProtection="1">
      <alignment horizontal="center"/>
    </xf>
    <xf numFmtId="1" fontId="21" fillId="0" borderId="121" xfId="40" applyNumberFormat="1" applyFont="1" applyFill="1" applyBorder="1" applyAlignment="1" applyProtection="1">
      <alignment horizontal="center"/>
      <protection locked="0"/>
    </xf>
    <xf numFmtId="1" fontId="21" fillId="0" borderId="226" xfId="40" applyNumberFormat="1" applyFont="1" applyFill="1" applyBorder="1" applyAlignment="1" applyProtection="1">
      <alignment horizontal="center"/>
      <protection locked="0"/>
    </xf>
    <xf numFmtId="1" fontId="23" fillId="4" borderId="227" xfId="40" applyNumberFormat="1" applyFont="1" applyFill="1" applyBorder="1" applyAlignment="1" applyProtection="1">
      <alignment horizontal="center" vertical="center" shrinkToFit="1"/>
    </xf>
    <xf numFmtId="1" fontId="23" fillId="4" borderId="228" xfId="40" applyNumberFormat="1" applyFont="1" applyFill="1" applyBorder="1" applyAlignment="1" applyProtection="1">
      <alignment horizontal="center" vertical="center" shrinkToFit="1"/>
    </xf>
    <xf numFmtId="1" fontId="23" fillId="4" borderId="229" xfId="40" applyNumberFormat="1" applyFont="1" applyFill="1" applyBorder="1" applyAlignment="1" applyProtection="1">
      <alignment horizontal="center" vertical="center" shrinkToFit="1"/>
    </xf>
    <xf numFmtId="164" fontId="23" fillId="4" borderId="230" xfId="26" applyFont="1" applyFill="1" applyBorder="1" applyAlignment="1" applyProtection="1">
      <alignment horizontal="center" vertical="center"/>
    </xf>
    <xf numFmtId="164" fontId="23" fillId="4" borderId="231" xfId="26" applyFont="1" applyFill="1" applyBorder="1" applyAlignment="1" applyProtection="1">
      <alignment horizontal="center" vertical="center"/>
    </xf>
    <xf numFmtId="0" fontId="23" fillId="4" borderId="86" xfId="40" applyFont="1" applyFill="1" applyBorder="1" applyAlignment="1" applyProtection="1">
      <alignment horizontal="center"/>
    </xf>
    <xf numFmtId="0" fontId="23" fillId="4" borderId="10" xfId="40" applyFont="1" applyFill="1" applyBorder="1" applyAlignment="1" applyProtection="1">
      <alignment horizontal="center" textRotation="90"/>
    </xf>
    <xf numFmtId="0" fontId="23" fillId="4" borderId="91" xfId="40" applyFont="1" applyFill="1" applyBorder="1" applyAlignment="1" applyProtection="1">
      <alignment horizontal="center" vertical="center"/>
    </xf>
    <xf numFmtId="0" fontId="23" fillId="4" borderId="20" xfId="40" applyFont="1" applyFill="1" applyBorder="1" applyAlignment="1" applyProtection="1">
      <alignment horizontal="center" vertical="center"/>
    </xf>
    <xf numFmtId="0" fontId="23" fillId="4" borderId="90" xfId="40" applyFont="1" applyFill="1" applyBorder="1" applyAlignment="1" applyProtection="1">
      <alignment horizontal="center" vertical="center" wrapText="1"/>
    </xf>
    <xf numFmtId="0" fontId="23" fillId="4" borderId="81" xfId="40" applyFont="1" applyFill="1" applyBorder="1" applyAlignment="1" applyProtection="1">
      <alignment horizontal="center"/>
    </xf>
    <xf numFmtId="0" fontId="23" fillId="4" borderId="21" xfId="40" applyFont="1" applyFill="1" applyBorder="1" applyAlignment="1" applyProtection="1">
      <alignment horizontal="center" vertical="center"/>
    </xf>
    <xf numFmtId="0" fontId="23" fillId="4" borderId="80" xfId="40" applyFont="1" applyFill="1" applyBorder="1" applyAlignment="1" applyProtection="1">
      <alignment horizontal="center" textRotation="90" wrapText="1"/>
    </xf>
    <xf numFmtId="1" fontId="23" fillId="4" borderId="82" xfId="40" applyNumberFormat="1" applyFont="1" applyFill="1" applyBorder="1" applyAlignment="1" applyProtection="1">
      <alignment horizontal="center" vertical="center"/>
    </xf>
    <xf numFmtId="1" fontId="23" fillId="4" borderId="65" xfId="40" applyNumberFormat="1" applyFont="1" applyFill="1" applyBorder="1" applyAlignment="1" applyProtection="1">
      <alignment horizontal="center" vertical="center"/>
    </xf>
    <xf numFmtId="0" fontId="21" fillId="4" borderId="111" xfId="40" applyFont="1" applyFill="1" applyBorder="1" applyAlignment="1" applyProtection="1">
      <alignment horizontal="left" vertical="center" wrapText="1"/>
    </xf>
    <xf numFmtId="0" fontId="21" fillId="4" borderId="83" xfId="40" applyFont="1" applyFill="1" applyBorder="1" applyAlignment="1" applyProtection="1">
      <alignment horizontal="left" vertical="center" wrapText="1"/>
    </xf>
    <xf numFmtId="0" fontId="21" fillId="4" borderId="55" xfId="40" applyFont="1" applyFill="1" applyBorder="1" applyAlignment="1" applyProtection="1">
      <alignment horizontal="left" vertical="center" wrapText="1"/>
    </xf>
    <xf numFmtId="0" fontId="22" fillId="0" borderId="0" xfId="40" applyFont="1" applyFill="1" applyBorder="1" applyAlignment="1" applyProtection="1">
      <alignment horizontal="center" vertical="center"/>
    </xf>
    <xf numFmtId="0" fontId="22" fillId="0" borderId="0" xfId="40" applyFont="1" applyFill="1" applyBorder="1" applyAlignment="1" applyProtection="1">
      <alignment horizontal="center" vertical="center"/>
      <protection locked="0"/>
    </xf>
    <xf numFmtId="0" fontId="23" fillId="4" borderId="87" xfId="40" applyFont="1" applyFill="1" applyBorder="1" applyAlignment="1" applyProtection="1">
      <alignment horizontal="center" vertical="center" textRotation="90"/>
    </xf>
    <xf numFmtId="0" fontId="24" fillId="4" borderId="88" xfId="40" applyFont="1" applyFill="1" applyBorder="1" applyAlignment="1" applyProtection="1">
      <alignment horizontal="center" vertical="center" textRotation="90"/>
    </xf>
    <xf numFmtId="0" fontId="25" fillId="4" borderId="89" xfId="40" applyFont="1" applyFill="1" applyBorder="1" applyAlignment="1" applyProtection="1">
      <alignment horizontal="center" vertical="center"/>
    </xf>
    <xf numFmtId="0" fontId="23" fillId="4" borderId="92" xfId="40" applyFont="1" applyFill="1" applyBorder="1" applyAlignment="1" applyProtection="1">
      <alignment horizontal="center"/>
    </xf>
    <xf numFmtId="1" fontId="40" fillId="4" borderId="17" xfId="40" applyNumberFormat="1" applyFont="1" applyFill="1" applyBorder="1" applyAlignment="1" applyProtection="1">
      <alignment horizontal="left" vertical="center" shrinkToFit="1"/>
    </xf>
    <xf numFmtId="164" fontId="23" fillId="4" borderId="22" xfId="26" applyFont="1" applyFill="1" applyBorder="1" applyAlignment="1" applyProtection="1">
      <alignment horizontal="center" vertical="center"/>
    </xf>
    <xf numFmtId="165" fontId="23" fillId="4" borderId="22" xfId="26" applyNumberFormat="1" applyFont="1" applyFill="1" applyBorder="1" applyAlignment="1" applyProtection="1">
      <alignment horizontal="center" vertical="center"/>
    </xf>
    <xf numFmtId="1" fontId="40" fillId="4" borderId="17" xfId="40" applyNumberFormat="1" applyFont="1" applyFill="1" applyBorder="1" applyAlignment="1" applyProtection="1">
      <alignment horizontal="left" vertical="center"/>
    </xf>
    <xf numFmtId="9" fontId="23" fillId="4" borderId="22" xfId="45" applyFont="1" applyFill="1" applyBorder="1" applyAlignment="1" applyProtection="1">
      <alignment horizontal="center" vertical="center"/>
    </xf>
    <xf numFmtId="1" fontId="40" fillId="4" borderId="82" xfId="40" applyNumberFormat="1" applyFont="1" applyFill="1" applyBorder="1" applyAlignment="1" applyProtection="1">
      <alignment horizontal="left" vertical="center"/>
    </xf>
    <xf numFmtId="1" fontId="40" fillId="4" borderId="65" xfId="40" applyNumberFormat="1" applyFont="1" applyFill="1" applyBorder="1" applyAlignment="1" applyProtection="1">
      <alignment horizontal="left" vertical="center"/>
    </xf>
    <xf numFmtId="1" fontId="40" fillId="4" borderId="213" xfId="40" applyNumberFormat="1" applyFont="1" applyFill="1" applyBorder="1" applyAlignment="1" applyProtection="1">
      <alignment horizontal="left" vertical="center"/>
    </xf>
    <xf numFmtId="165" fontId="23" fillId="4" borderId="212" xfId="26" applyNumberFormat="1" applyFont="1" applyFill="1" applyBorder="1" applyAlignment="1" applyProtection="1">
      <alignment horizontal="center" vertical="center"/>
    </xf>
    <xf numFmtId="165" fontId="23" fillId="4" borderId="66" xfId="26" applyNumberFormat="1" applyFont="1" applyFill="1" applyBorder="1" applyAlignment="1" applyProtection="1">
      <alignment horizontal="center" vertical="center"/>
    </xf>
    <xf numFmtId="0" fontId="38" fillId="4" borderId="28" xfId="40" applyFont="1" applyFill="1" applyBorder="1" applyAlignment="1" applyProtection="1">
      <alignment horizontal="center" textRotation="90" wrapText="1"/>
    </xf>
    <xf numFmtId="0" fontId="21" fillId="4" borderId="129" xfId="40" applyFont="1" applyFill="1" applyBorder="1" applyAlignment="1" applyProtection="1">
      <alignment horizontal="center" vertical="center"/>
    </xf>
    <xf numFmtId="0" fontId="21" fillId="4" borderId="48" xfId="40" applyFont="1" applyFill="1" applyBorder="1" applyAlignment="1" applyProtection="1">
      <alignment horizontal="center" vertical="center"/>
    </xf>
    <xf numFmtId="0" fontId="21" fillId="4" borderId="130" xfId="40" applyFont="1" applyFill="1" applyBorder="1" applyAlignment="1" applyProtection="1">
      <alignment horizontal="center" vertical="center"/>
    </xf>
    <xf numFmtId="0" fontId="21" fillId="4" borderId="0" xfId="40" applyFont="1" applyFill="1" applyBorder="1" applyAlignment="1">
      <alignment horizontal="center" vertical="center"/>
    </xf>
    <xf numFmtId="1" fontId="23" fillId="4" borderId="81" xfId="40" applyNumberFormat="1" applyFont="1" applyFill="1" applyBorder="1" applyAlignment="1" applyProtection="1">
      <alignment horizontal="center"/>
    </xf>
    <xf numFmtId="1" fontId="23" fillId="4" borderId="85" xfId="40" applyNumberFormat="1" applyFont="1" applyFill="1" applyBorder="1" applyAlignment="1" applyProtection="1">
      <alignment horizontal="center"/>
    </xf>
    <xf numFmtId="0" fontId="21" fillId="4" borderId="14" xfId="40" applyFont="1" applyFill="1" applyBorder="1" applyAlignment="1">
      <alignment horizontal="center" vertical="center"/>
    </xf>
    <xf numFmtId="0" fontId="21" fillId="4" borderId="84" xfId="40" applyFont="1" applyFill="1" applyBorder="1" applyAlignment="1">
      <alignment horizontal="center" vertical="center"/>
    </xf>
    <xf numFmtId="0" fontId="23" fillId="25" borderId="132" xfId="47" applyFont="1" applyFill="1" applyBorder="1" applyAlignment="1" applyProtection="1">
      <alignment horizontal="center" vertical="center" textRotation="90"/>
    </xf>
    <xf numFmtId="0" fontId="23" fillId="25" borderId="139" xfId="47" applyFont="1" applyFill="1" applyBorder="1" applyAlignment="1" applyProtection="1">
      <alignment horizontal="center" vertical="center" textRotation="90"/>
    </xf>
    <xf numFmtId="0" fontId="23" fillId="25" borderId="151" xfId="47" applyFont="1" applyFill="1" applyBorder="1" applyAlignment="1" applyProtection="1">
      <alignment horizontal="center" vertical="center" textRotation="90"/>
    </xf>
    <xf numFmtId="0" fontId="24" fillId="25" borderId="133" xfId="47" applyFont="1" applyFill="1" applyBorder="1" applyAlignment="1" applyProtection="1">
      <alignment horizontal="center" vertical="center" textRotation="90"/>
    </xf>
    <xf numFmtId="0" fontId="24" fillId="25" borderId="140" xfId="47" applyFont="1" applyFill="1" applyBorder="1" applyAlignment="1" applyProtection="1">
      <alignment horizontal="center" vertical="center" textRotation="90"/>
    </xf>
    <xf numFmtId="0" fontId="24" fillId="25" borderId="152" xfId="47" applyFont="1" applyFill="1" applyBorder="1" applyAlignment="1" applyProtection="1">
      <alignment horizontal="center" vertical="center" textRotation="90"/>
    </xf>
    <xf numFmtId="0" fontId="25" fillId="25" borderId="134" xfId="47" applyFont="1" applyFill="1" applyBorder="1" applyAlignment="1" applyProtection="1">
      <alignment horizontal="center" vertical="center"/>
    </xf>
    <xf numFmtId="0" fontId="25" fillId="25" borderId="0" xfId="47" applyFont="1" applyFill="1" applyBorder="1" applyAlignment="1" applyProtection="1">
      <alignment horizontal="center" vertical="center"/>
    </xf>
    <xf numFmtId="0" fontId="34" fillId="25" borderId="153" xfId="51" applyFont="1" applyFill="1" applyBorder="1" applyAlignment="1" applyProtection="1">
      <alignment horizontal="center" vertical="center"/>
    </xf>
    <xf numFmtId="0" fontId="23" fillId="25" borderId="135" xfId="47" applyFont="1" applyFill="1" applyBorder="1" applyAlignment="1" applyProtection="1">
      <alignment horizontal="center" vertical="center" wrapText="1"/>
    </xf>
    <xf numFmtId="0" fontId="34" fillId="25" borderId="136" xfId="51" applyFont="1" applyFill="1" applyBorder="1" applyAlignment="1" applyProtection="1">
      <alignment horizontal="center" vertical="center" wrapText="1"/>
    </xf>
    <xf numFmtId="0" fontId="43" fillId="25" borderId="97" xfId="47" applyFont="1" applyFill="1" applyBorder="1" applyAlignment="1" applyProtection="1">
      <alignment horizontal="center" textRotation="90"/>
    </xf>
    <xf numFmtId="0" fontId="34" fillId="25" borderId="156" xfId="51" applyFont="1" applyFill="1" applyBorder="1" applyAlignment="1" applyProtection="1">
      <alignment horizontal="center"/>
    </xf>
    <xf numFmtId="0" fontId="43" fillId="25" borderId="149" xfId="47" applyFont="1" applyFill="1" applyBorder="1" applyAlignment="1" applyProtection="1">
      <alignment horizontal="center" vertical="center"/>
    </xf>
    <xf numFmtId="0" fontId="34" fillId="25" borderId="96" xfId="51" applyFont="1" applyFill="1" applyBorder="1" applyAlignment="1" applyProtection="1">
      <alignment horizontal="center" vertical="center"/>
    </xf>
    <xf numFmtId="0" fontId="43" fillId="25" borderId="96" xfId="47" applyFont="1" applyFill="1" applyBorder="1" applyAlignment="1" applyProtection="1">
      <alignment horizontal="center" vertical="center"/>
    </xf>
    <xf numFmtId="0" fontId="43" fillId="25" borderId="96" xfId="47" applyFont="1" applyFill="1" applyBorder="1" applyAlignment="1" applyProtection="1">
      <alignment horizontal="center" textRotation="90"/>
    </xf>
    <xf numFmtId="0" fontId="34" fillId="25" borderId="155" xfId="51" applyFont="1" applyFill="1" applyBorder="1" applyAlignment="1" applyProtection="1">
      <alignment horizontal="center"/>
    </xf>
    <xf numFmtId="0" fontId="43" fillId="25" borderId="94" xfId="47" applyFont="1" applyFill="1" applyBorder="1" applyAlignment="1" applyProtection="1">
      <alignment horizontal="center" vertical="center"/>
    </xf>
    <xf numFmtId="0" fontId="43" fillId="25" borderId="150" xfId="47" applyFont="1" applyFill="1" applyBorder="1" applyAlignment="1" applyProtection="1">
      <alignment horizontal="center" textRotation="90"/>
    </xf>
    <xf numFmtId="0" fontId="34" fillId="25" borderId="158" xfId="51" applyFont="1" applyFill="1" applyBorder="1" applyAlignment="1" applyProtection="1">
      <alignment horizontal="center"/>
    </xf>
    <xf numFmtId="0" fontId="22" fillId="0" borderId="0" xfId="47" applyFont="1" applyFill="1" applyAlignment="1" applyProtection="1">
      <alignment horizontal="center" vertical="center"/>
    </xf>
    <xf numFmtId="0" fontId="22" fillId="0" borderId="0" xfId="47" applyFont="1" applyFill="1" applyBorder="1" applyAlignment="1" applyProtection="1">
      <alignment horizontal="center" vertical="center"/>
      <protection locked="0"/>
    </xf>
    <xf numFmtId="0" fontId="23" fillId="25" borderId="137" xfId="47" applyFont="1" applyFill="1" applyBorder="1" applyAlignment="1" applyProtection="1">
      <alignment horizontal="center" vertical="center"/>
    </xf>
    <xf numFmtId="0" fontId="21" fillId="0" borderId="134" xfId="51" applyFont="1" applyBorder="1" applyAlignment="1">
      <alignment horizontal="center" vertical="center"/>
    </xf>
    <xf numFmtId="0" fontId="21" fillId="0" borderId="138" xfId="51" applyFont="1" applyBorder="1" applyAlignment="1">
      <alignment horizontal="center" vertical="center"/>
    </xf>
    <xf numFmtId="0" fontId="21" fillId="0" borderId="146" xfId="51" applyFont="1" applyBorder="1" applyAlignment="1">
      <alignment horizontal="center" vertical="center"/>
    </xf>
    <xf numFmtId="0" fontId="21" fillId="0" borderId="147" xfId="51" applyFont="1" applyBorder="1" applyAlignment="1">
      <alignment horizontal="center" vertical="center"/>
    </xf>
    <xf numFmtId="0" fontId="21" fillId="0" borderId="148" xfId="51" applyFont="1" applyBorder="1" applyAlignment="1">
      <alignment horizontal="center" vertical="center"/>
    </xf>
    <xf numFmtId="0" fontId="43" fillId="25" borderId="141" xfId="47" applyFont="1" applyFill="1" applyBorder="1" applyAlignment="1" applyProtection="1">
      <alignment horizontal="center"/>
    </xf>
    <xf numFmtId="0" fontId="43" fillId="25" borderId="142" xfId="47" applyFont="1" applyFill="1" applyBorder="1" applyAlignment="1" applyProtection="1">
      <alignment horizontal="center"/>
    </xf>
    <xf numFmtId="0" fontId="43" fillId="25" borderId="143" xfId="47" applyFont="1" applyFill="1" applyBorder="1" applyAlignment="1" applyProtection="1">
      <alignment horizontal="center"/>
    </xf>
    <xf numFmtId="0" fontId="43" fillId="25" borderId="144" xfId="47" applyFont="1" applyFill="1" applyBorder="1" applyAlignment="1" applyProtection="1">
      <alignment horizontal="center"/>
    </xf>
    <xf numFmtId="0" fontId="43" fillId="25" borderId="145" xfId="47" applyFont="1" applyFill="1" applyBorder="1" applyAlignment="1" applyProtection="1">
      <alignment horizontal="center"/>
    </xf>
    <xf numFmtId="0" fontId="43" fillId="25" borderId="120" xfId="47" applyFont="1" applyFill="1" applyBorder="1" applyAlignment="1" applyProtection="1">
      <alignment horizontal="center" textRotation="90"/>
    </xf>
    <xf numFmtId="0" fontId="34" fillId="25" borderId="159" xfId="51" applyFont="1" applyFill="1" applyBorder="1" applyAlignment="1" applyProtection="1">
      <alignment horizontal="center"/>
    </xf>
    <xf numFmtId="0" fontId="43" fillId="25" borderId="126" xfId="47" applyFont="1" applyFill="1" applyBorder="1" applyAlignment="1" applyProtection="1">
      <alignment horizontal="center" vertical="center" textRotation="90" wrapText="1"/>
    </xf>
    <xf numFmtId="0" fontId="43" fillId="25" borderId="187" xfId="47" applyFont="1" applyFill="1" applyBorder="1" applyAlignment="1" applyProtection="1">
      <alignment horizontal="center" vertical="center" textRotation="90" wrapText="1"/>
    </xf>
    <xf numFmtId="0" fontId="37" fillId="25" borderId="147" xfId="47" applyFont="1" applyFill="1" applyBorder="1" applyAlignment="1">
      <alignment horizontal="center" vertical="center"/>
    </xf>
    <xf numFmtId="0" fontId="34" fillId="25" borderId="147" xfId="51" applyFont="1" applyFill="1" applyBorder="1" applyAlignment="1">
      <alignment horizontal="center" vertical="center"/>
    </xf>
    <xf numFmtId="0" fontId="37" fillId="25" borderId="183" xfId="47" applyFont="1" applyFill="1" applyBorder="1" applyAlignment="1">
      <alignment horizontal="center" vertical="center"/>
    </xf>
    <xf numFmtId="0" fontId="34" fillId="25" borderId="183" xfId="51" applyFont="1" applyFill="1" applyBorder="1" applyAlignment="1">
      <alignment horizontal="center" vertical="center"/>
    </xf>
    <xf numFmtId="0" fontId="34" fillId="25" borderId="182" xfId="51" applyFont="1" applyFill="1" applyBorder="1" applyAlignment="1">
      <alignment horizontal="center" vertical="center"/>
    </xf>
    <xf numFmtId="0" fontId="37" fillId="25" borderId="206" xfId="47" applyFont="1" applyFill="1" applyBorder="1" applyAlignment="1">
      <alignment horizontal="center" vertical="center"/>
    </xf>
    <xf numFmtId="0" fontId="37" fillId="25" borderId="148" xfId="47" applyFont="1" applyFill="1" applyBorder="1" applyAlignment="1">
      <alignment horizontal="center" vertical="center"/>
    </xf>
    <xf numFmtId="0" fontId="21" fillId="25" borderId="93" xfId="47" applyFont="1" applyFill="1" applyBorder="1" applyAlignment="1" applyProtection="1">
      <alignment horizontal="left" vertical="center" wrapText="1"/>
    </xf>
    <xf numFmtId="0" fontId="34" fillId="25" borderId="96" xfId="51" applyFont="1" applyFill="1" applyBorder="1" applyAlignment="1" applyProtection="1">
      <alignment horizontal="left" vertical="center" wrapText="1"/>
    </xf>
    <xf numFmtId="1" fontId="23" fillId="25" borderId="100" xfId="47" applyNumberFormat="1" applyFont="1" applyFill="1" applyBorder="1" applyAlignment="1" applyProtection="1">
      <alignment horizontal="center" vertical="center"/>
    </xf>
    <xf numFmtId="1" fontId="23" fillId="25" borderId="95" xfId="47" applyNumberFormat="1" applyFont="1" applyFill="1" applyBorder="1" applyAlignment="1" applyProtection="1">
      <alignment horizontal="center" vertical="center"/>
    </xf>
    <xf numFmtId="0" fontId="23" fillId="25" borderId="100" xfId="47" applyFont="1" applyFill="1" applyBorder="1" applyAlignment="1" applyProtection="1">
      <alignment horizontal="center" vertical="center" wrapText="1"/>
    </xf>
    <xf numFmtId="0" fontId="23" fillId="25" borderId="95" xfId="47" applyFont="1" applyFill="1" applyBorder="1" applyAlignment="1" applyProtection="1">
      <alignment horizontal="center" vertical="center" wrapText="1"/>
    </xf>
    <xf numFmtId="0" fontId="46" fillId="25" borderId="100" xfId="47" applyFont="1" applyFill="1" applyBorder="1" applyAlignment="1" applyProtection="1">
      <alignment horizontal="left" vertical="center"/>
    </xf>
    <xf numFmtId="0" fontId="46" fillId="25" borderId="95" xfId="47" applyFont="1" applyFill="1" applyBorder="1" applyAlignment="1" applyProtection="1">
      <alignment horizontal="left" vertical="center"/>
    </xf>
    <xf numFmtId="0" fontId="46" fillId="25" borderId="94" xfId="47" applyFont="1" applyFill="1" applyBorder="1" applyAlignment="1" applyProtection="1">
      <alignment horizontal="left" vertical="center"/>
    </xf>
    <xf numFmtId="0" fontId="34" fillId="25" borderId="147" xfId="50" applyFont="1" applyFill="1" applyBorder="1" applyAlignment="1">
      <alignment horizontal="center" vertical="center"/>
    </xf>
    <xf numFmtId="0" fontId="34" fillId="25" borderId="183" xfId="50" applyFont="1" applyFill="1" applyBorder="1" applyAlignment="1">
      <alignment horizontal="center" vertical="center"/>
    </xf>
    <xf numFmtId="0" fontId="34" fillId="25" borderId="182" xfId="50" applyFont="1" applyFill="1" applyBorder="1" applyAlignment="1">
      <alignment horizontal="center" vertical="center"/>
    </xf>
    <xf numFmtId="0" fontId="34" fillId="25" borderId="96" xfId="50" applyFont="1" applyFill="1" applyBorder="1" applyAlignment="1" applyProtection="1">
      <alignment horizontal="left" vertical="center" wrapText="1"/>
    </xf>
    <xf numFmtId="0" fontId="43" fillId="25" borderId="186" xfId="47" applyFont="1" applyFill="1" applyBorder="1" applyAlignment="1" applyProtection="1">
      <alignment horizontal="center" vertical="center" textRotation="90" wrapText="1"/>
    </xf>
    <xf numFmtId="0" fontId="34" fillId="25" borderId="96" xfId="50" applyFont="1" applyFill="1" applyBorder="1" applyAlignment="1" applyProtection="1">
      <alignment horizontal="center" vertical="center"/>
    </xf>
    <xf numFmtId="0" fontId="34" fillId="25" borderId="155" xfId="50" applyFont="1" applyFill="1" applyBorder="1" applyAlignment="1" applyProtection="1">
      <alignment horizontal="center"/>
    </xf>
    <xf numFmtId="0" fontId="34" fillId="25" borderId="156" xfId="50" applyFont="1" applyFill="1" applyBorder="1" applyAlignment="1" applyProtection="1">
      <alignment horizontal="center"/>
    </xf>
    <xf numFmtId="0" fontId="34" fillId="25" borderId="159" xfId="50" applyFont="1" applyFill="1" applyBorder="1" applyAlignment="1" applyProtection="1">
      <alignment horizontal="center"/>
    </xf>
    <xf numFmtId="0" fontId="34" fillId="25" borderId="158" xfId="50" applyFont="1" applyFill="1" applyBorder="1" applyAlignment="1" applyProtection="1">
      <alignment horizontal="center"/>
    </xf>
    <xf numFmtId="0" fontId="21" fillId="0" borderId="134" xfId="50" applyFont="1" applyBorder="1" applyAlignment="1">
      <alignment horizontal="center" vertical="center"/>
    </xf>
    <xf numFmtId="0" fontId="21" fillId="0" borderId="138" xfId="50" applyFont="1" applyBorder="1" applyAlignment="1">
      <alignment horizontal="center" vertical="center"/>
    </xf>
    <xf numFmtId="0" fontId="21" fillId="0" borderId="146" xfId="50" applyFont="1" applyBorder="1" applyAlignment="1">
      <alignment horizontal="center" vertical="center"/>
    </xf>
    <xf numFmtId="0" fontId="21" fillId="0" borderId="147" xfId="50" applyFont="1" applyBorder="1" applyAlignment="1">
      <alignment horizontal="center" vertical="center"/>
    </xf>
    <xf numFmtId="0" fontId="21" fillId="0" borderId="148" xfId="50" applyFont="1" applyBorder="1" applyAlignment="1">
      <alignment horizontal="center" vertical="center"/>
    </xf>
    <xf numFmtId="0" fontId="34" fillId="25" borderId="153" xfId="50" applyFont="1" applyFill="1" applyBorder="1" applyAlignment="1" applyProtection="1">
      <alignment horizontal="center" vertical="center"/>
    </xf>
    <xf numFmtId="0" fontId="34" fillId="25" borderId="136" xfId="50" applyFont="1" applyFill="1" applyBorder="1" applyAlignment="1" applyProtection="1">
      <alignment horizontal="center" vertical="center" wrapText="1"/>
    </xf>
    <xf numFmtId="0" fontId="23" fillId="25" borderId="93" xfId="47" applyFont="1" applyFill="1" applyBorder="1" applyAlignment="1" applyProtection="1">
      <alignment horizontal="center" vertical="center" wrapText="1"/>
    </xf>
    <xf numFmtId="0" fontId="43" fillId="25" borderId="96" xfId="50" applyFont="1" applyFill="1" applyBorder="1" applyAlignment="1" applyProtection="1">
      <alignment horizontal="center" vertical="center" wrapText="1"/>
    </xf>
    <xf numFmtId="0" fontId="43" fillId="25" borderId="150" xfId="50" applyFont="1" applyFill="1" applyBorder="1" applyAlignment="1" applyProtection="1">
      <alignment horizontal="center" vertical="center" wrapText="1"/>
    </xf>
    <xf numFmtId="0" fontId="21" fillId="0" borderId="95" xfId="50" applyFont="1" applyBorder="1" applyAlignment="1">
      <alignment horizontal="left" vertical="center"/>
    </xf>
    <xf numFmtId="0" fontId="21" fillId="0" borderId="94" xfId="50" applyFont="1" applyBorder="1" applyAlignment="1">
      <alignment horizontal="left" vertical="center"/>
    </xf>
    <xf numFmtId="0" fontId="43" fillId="25" borderId="96" xfId="51" applyFont="1" applyFill="1" applyBorder="1" applyAlignment="1" applyProtection="1">
      <alignment horizontal="center" vertical="center" wrapText="1"/>
    </xf>
    <xf numFmtId="0" fontId="21" fillId="0" borderId="95" xfId="51" applyFont="1" applyBorder="1" applyAlignment="1">
      <alignment horizontal="left" vertical="center"/>
    </xf>
    <xf numFmtId="0" fontId="21" fillId="0" borderId="94" xfId="51" applyFont="1" applyBorder="1" applyAlignment="1">
      <alignment horizontal="left" vertical="center"/>
    </xf>
    <xf numFmtId="0" fontId="24" fillId="0" borderId="0" xfId="46" applyFont="1" applyAlignment="1" applyProtection="1">
      <alignment horizontal="center" vertical="center"/>
      <protection locked="0"/>
    </xf>
    <xf numFmtId="0" fontId="24" fillId="0" borderId="111" xfId="46" applyFont="1" applyFill="1" applyBorder="1" applyAlignment="1" applyProtection="1">
      <alignment horizontal="center" vertical="center"/>
    </xf>
    <xf numFmtId="0" fontId="24" fillId="0" borderId="112" xfId="46" applyFont="1" applyFill="1" applyBorder="1" applyAlignment="1">
      <alignment horizontal="center" vertical="center"/>
    </xf>
    <xf numFmtId="0" fontId="24" fillId="0" borderId="116" xfId="46" applyFont="1" applyFill="1" applyBorder="1" applyAlignment="1">
      <alignment horizontal="center" vertical="center"/>
    </xf>
    <xf numFmtId="0" fontId="24" fillId="0" borderId="113" xfId="46" applyFont="1" applyFill="1" applyBorder="1" applyAlignment="1">
      <alignment horizontal="center" vertical="center"/>
    </xf>
    <xf numFmtId="0" fontId="24" fillId="0" borderId="117" xfId="46" applyFont="1" applyFill="1" applyBorder="1" applyAlignment="1">
      <alignment horizontal="center" vertical="center"/>
    </xf>
    <xf numFmtId="0" fontId="24" fillId="0" borderId="114" xfId="46" applyFont="1" applyFill="1" applyBorder="1" applyAlignment="1">
      <alignment horizontal="center" vertical="center"/>
    </xf>
    <xf numFmtId="0" fontId="24" fillId="0" borderId="115" xfId="46" applyFont="1" applyFill="1" applyBorder="1" applyAlignment="1">
      <alignment horizontal="center" vertical="center"/>
    </xf>
  </cellXfs>
  <cellStyles count="52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elölőszín 1" xfId="30" builtinId="29" customBuiltin="1"/>
    <cellStyle name="Jelölőszín 2" xfId="31" builtinId="33" customBuiltin="1"/>
    <cellStyle name="Jelölőszín 3" xfId="32" builtinId="37" customBuiltin="1"/>
    <cellStyle name="Jelölőszín 4" xfId="33" builtinId="41" customBuiltin="1"/>
    <cellStyle name="Jelölőszín 5" xfId="34" builtinId="45" customBuiltin="1"/>
    <cellStyle name="Jelölőszín 6" xfId="35" builtinId="49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 2" xfId="48"/>
    <cellStyle name="Normál 2 2" xfId="49"/>
    <cellStyle name="Normál 3" xfId="50"/>
    <cellStyle name="Normál 3 2" xfId="51"/>
    <cellStyle name="Normál_bsc_kep_terv_onkorm_szakir" xfId="39"/>
    <cellStyle name="Normál_H_B séma 0323" xfId="40"/>
    <cellStyle name="Normál_H_B séma 0323 2" xfId="47"/>
    <cellStyle name="Normál_Hír 2" xfId="46"/>
    <cellStyle name="Összesen" xfId="41" builtinId="25" customBuiltin="1"/>
    <cellStyle name="Rossz" xfId="42" builtinId="27" customBuiltin="1"/>
    <cellStyle name="Semleges" xfId="43" builtinId="28" customBuiltin="1"/>
    <cellStyle name="Számítás" xfId="44" builtinId="22" customBuiltin="1"/>
    <cellStyle name="Százalék" xfId="4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BFEFB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>
    <tabColor indexed="10"/>
  </sheetPr>
  <dimension ref="A1:XFD292"/>
  <sheetViews>
    <sheetView tabSelected="1" zoomScale="75" zoomScaleNormal="75" zoomScaleSheetLayoutView="75" zoomScalePageLayoutView="90" workbookViewId="0">
      <selection sqref="A1:BE1"/>
    </sheetView>
  </sheetViews>
  <sheetFormatPr defaultColWidth="10.6640625" defaultRowHeight="15.75" x14ac:dyDescent="0.25"/>
  <cols>
    <col min="1" max="1" width="17.1640625" style="1" customWidth="1"/>
    <col min="2" max="2" width="7.1640625" style="192" customWidth="1"/>
    <col min="3" max="3" width="60.33203125" style="192" customWidth="1"/>
    <col min="4" max="4" width="4.5" style="189" customWidth="1"/>
    <col min="5" max="5" width="7.5" style="189" customWidth="1"/>
    <col min="6" max="6" width="4.5" style="189" customWidth="1"/>
    <col min="7" max="7" width="7.5" style="189" customWidth="1"/>
    <col min="8" max="9" width="6" style="189" customWidth="1"/>
    <col min="10" max="10" width="4.5" style="189" customWidth="1"/>
    <col min="11" max="11" width="7.5" style="189" customWidth="1"/>
    <col min="12" max="12" width="4.5" style="189" customWidth="1"/>
    <col min="13" max="13" width="7.5" style="189" customWidth="1"/>
    <col min="14" max="15" width="6" style="189" customWidth="1"/>
    <col min="16" max="16" width="4.5" style="189" customWidth="1"/>
    <col min="17" max="17" width="7.5" style="189" customWidth="1"/>
    <col min="18" max="18" width="4.5" style="189" customWidth="1"/>
    <col min="19" max="19" width="7.5" style="189" customWidth="1"/>
    <col min="20" max="21" width="6" style="189" customWidth="1"/>
    <col min="22" max="22" width="4.5" style="189" customWidth="1"/>
    <col min="23" max="23" width="7.5" style="189" customWidth="1"/>
    <col min="24" max="24" width="4.5" style="189" customWidth="1"/>
    <col min="25" max="25" width="7.5" style="189" customWidth="1"/>
    <col min="26" max="27" width="6" style="189" customWidth="1"/>
    <col min="28" max="28" width="4.5" style="189" customWidth="1"/>
    <col min="29" max="29" width="7.5" style="189" customWidth="1"/>
    <col min="30" max="30" width="4.5" style="189" customWidth="1"/>
    <col min="31" max="31" width="7.5" style="189" customWidth="1"/>
    <col min="32" max="33" width="6" style="189" customWidth="1"/>
    <col min="34" max="34" width="5.6640625" style="189" customWidth="1"/>
    <col min="35" max="35" width="7.5" style="189" customWidth="1"/>
    <col min="36" max="36" width="5.83203125" style="189" customWidth="1"/>
    <col min="37" max="37" width="8.1640625" style="189" bestFit="1" customWidth="1"/>
    <col min="38" max="40" width="5.83203125" style="189" customWidth="1"/>
    <col min="41" max="41" width="8.1640625" style="189" bestFit="1" customWidth="1"/>
    <col min="42" max="42" width="6.5" style="189" customWidth="1"/>
    <col min="43" max="43" width="8.1640625" style="189" bestFit="1" customWidth="1"/>
    <col min="44" max="46" width="5.83203125" style="189" customWidth="1"/>
    <col min="47" max="47" width="8.1640625" style="189" bestFit="1" customWidth="1"/>
    <col min="48" max="48" width="5.83203125" style="189" customWidth="1"/>
    <col min="49" max="49" width="8.1640625" style="189" bestFit="1" customWidth="1"/>
    <col min="50" max="52" width="6.5" style="189" bestFit="1" customWidth="1"/>
    <col min="53" max="53" width="8.1640625" style="189" bestFit="1" customWidth="1"/>
    <col min="54" max="54" width="6.5" style="189" bestFit="1" customWidth="1"/>
    <col min="55" max="55" width="8.1640625" style="189" bestFit="1" customWidth="1"/>
    <col min="56" max="56" width="6.5" style="189" bestFit="1" customWidth="1"/>
    <col min="57" max="57" width="7.83203125" style="189" customWidth="1"/>
    <col min="58" max="69" width="1.83203125" style="2" customWidth="1"/>
    <col min="70" max="70" width="2.33203125" style="2" customWidth="1"/>
    <col min="71" max="16384" width="10.6640625" style="2"/>
  </cols>
  <sheetData>
    <row r="1" spans="1:58" ht="23.25" x14ac:dyDescent="0.2">
      <c r="A1" s="483" t="s">
        <v>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</row>
    <row r="2" spans="1:58" ht="23.25" x14ac:dyDescent="0.2">
      <c r="A2" s="484" t="s">
        <v>230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</row>
    <row r="3" spans="1:58" ht="21.95" customHeight="1" x14ac:dyDescent="0.2">
      <c r="A3" s="484" t="s">
        <v>602</v>
      </c>
      <c r="B3" s="484"/>
      <c r="C3" s="484"/>
      <c r="D3" s="484"/>
      <c r="E3" s="484"/>
      <c r="F3" s="484"/>
      <c r="G3" s="484"/>
      <c r="H3" s="484"/>
      <c r="I3" s="484"/>
      <c r="J3" s="484"/>
      <c r="K3" s="484"/>
      <c r="L3" s="484"/>
      <c r="M3" s="484"/>
      <c r="N3" s="484"/>
      <c r="O3" s="484"/>
      <c r="P3" s="484"/>
      <c r="Q3" s="484"/>
      <c r="R3" s="484"/>
      <c r="S3" s="484"/>
      <c r="T3" s="484"/>
      <c r="U3" s="484"/>
      <c r="V3" s="484"/>
      <c r="W3" s="484"/>
      <c r="X3" s="484"/>
      <c r="Y3" s="484"/>
      <c r="Z3" s="484"/>
      <c r="AA3" s="484"/>
      <c r="AB3" s="484"/>
      <c r="AC3" s="484"/>
      <c r="AD3" s="484"/>
      <c r="AE3" s="484"/>
      <c r="AF3" s="484"/>
      <c r="AG3" s="484"/>
      <c r="AH3" s="484"/>
      <c r="AI3" s="484"/>
      <c r="AJ3" s="484"/>
      <c r="AK3" s="484"/>
      <c r="AL3" s="484"/>
      <c r="AM3" s="484"/>
      <c r="AN3" s="484"/>
      <c r="AO3" s="484"/>
      <c r="AP3" s="484"/>
      <c r="AQ3" s="484"/>
      <c r="AR3" s="484"/>
      <c r="AS3" s="484"/>
      <c r="AT3" s="484"/>
      <c r="AU3" s="484"/>
      <c r="AV3" s="484"/>
      <c r="AW3" s="484"/>
      <c r="AX3" s="484"/>
      <c r="AY3" s="484"/>
      <c r="AZ3" s="484"/>
      <c r="BA3" s="484"/>
      <c r="BB3" s="484"/>
      <c r="BC3" s="484"/>
      <c r="BD3" s="484"/>
      <c r="BE3" s="484"/>
    </row>
    <row r="4" spans="1:58" ht="21.95" customHeight="1" thickBot="1" x14ac:dyDescent="0.25">
      <c r="A4" s="483" t="s">
        <v>1</v>
      </c>
      <c r="B4" s="483"/>
      <c r="C4" s="483"/>
      <c r="D4" s="483"/>
      <c r="E4" s="483"/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3"/>
      <c r="Q4" s="483"/>
      <c r="R4" s="483"/>
      <c r="S4" s="483"/>
      <c r="T4" s="483"/>
      <c r="U4" s="483"/>
      <c r="V4" s="483"/>
      <c r="W4" s="483"/>
      <c r="X4" s="483"/>
      <c r="Y4" s="483"/>
      <c r="Z4" s="483"/>
      <c r="AA4" s="483"/>
      <c r="AB4" s="483"/>
      <c r="AC4" s="483"/>
      <c r="AD4" s="483"/>
      <c r="AE4" s="483"/>
      <c r="AF4" s="483"/>
      <c r="AG4" s="483"/>
      <c r="AH4" s="483"/>
      <c r="AI4" s="483"/>
      <c r="AJ4" s="483"/>
      <c r="AK4" s="483"/>
      <c r="AL4" s="483"/>
      <c r="AM4" s="483"/>
      <c r="AN4" s="483"/>
      <c r="AO4" s="483"/>
      <c r="AP4" s="483"/>
      <c r="AQ4" s="483"/>
      <c r="AR4" s="483"/>
      <c r="AS4" s="483"/>
      <c r="AT4" s="483"/>
      <c r="AU4" s="483"/>
      <c r="AV4" s="483"/>
      <c r="AW4" s="483"/>
      <c r="AX4" s="483"/>
      <c r="AY4" s="483"/>
      <c r="AZ4" s="483"/>
      <c r="BA4" s="483"/>
      <c r="BB4" s="483"/>
      <c r="BC4" s="483"/>
      <c r="BD4" s="483"/>
      <c r="BE4" s="483"/>
    </row>
    <row r="5" spans="1:58" ht="15.75" customHeight="1" thickTop="1" thickBot="1" x14ac:dyDescent="0.25">
      <c r="A5" s="485" t="s">
        <v>2</v>
      </c>
      <c r="B5" s="486" t="s">
        <v>3</v>
      </c>
      <c r="C5" s="487" t="s">
        <v>4</v>
      </c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474" t="s">
        <v>5</v>
      </c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2" t="s">
        <v>6</v>
      </c>
      <c r="BA5" s="472"/>
      <c r="BB5" s="472"/>
      <c r="BC5" s="472"/>
      <c r="BD5" s="472"/>
      <c r="BE5" s="472"/>
    </row>
    <row r="6" spans="1:58" ht="15.75" customHeight="1" thickTop="1" thickBot="1" x14ac:dyDescent="0.3">
      <c r="A6" s="485"/>
      <c r="B6" s="486"/>
      <c r="C6" s="487"/>
      <c r="D6" s="470" t="s">
        <v>7</v>
      </c>
      <c r="E6" s="470"/>
      <c r="F6" s="470"/>
      <c r="G6" s="470"/>
      <c r="H6" s="470"/>
      <c r="I6" s="470"/>
      <c r="J6" s="475" t="s">
        <v>8</v>
      </c>
      <c r="K6" s="475"/>
      <c r="L6" s="475"/>
      <c r="M6" s="475"/>
      <c r="N6" s="475"/>
      <c r="O6" s="475"/>
      <c r="P6" s="470" t="s">
        <v>9</v>
      </c>
      <c r="Q6" s="470"/>
      <c r="R6" s="470"/>
      <c r="S6" s="470"/>
      <c r="T6" s="470"/>
      <c r="U6" s="470"/>
      <c r="V6" s="475" t="s">
        <v>10</v>
      </c>
      <c r="W6" s="475"/>
      <c r="X6" s="475"/>
      <c r="Y6" s="475"/>
      <c r="Z6" s="475"/>
      <c r="AA6" s="475"/>
      <c r="AB6" s="470" t="s">
        <v>11</v>
      </c>
      <c r="AC6" s="470"/>
      <c r="AD6" s="470"/>
      <c r="AE6" s="470"/>
      <c r="AF6" s="470"/>
      <c r="AG6" s="470"/>
      <c r="AH6" s="488" t="s">
        <v>12</v>
      </c>
      <c r="AI6" s="488"/>
      <c r="AJ6" s="488"/>
      <c r="AK6" s="488"/>
      <c r="AL6" s="488"/>
      <c r="AM6" s="488"/>
      <c r="AN6" s="470" t="s">
        <v>216</v>
      </c>
      <c r="AO6" s="470"/>
      <c r="AP6" s="470"/>
      <c r="AQ6" s="470"/>
      <c r="AR6" s="470"/>
      <c r="AS6" s="470"/>
      <c r="AT6" s="475" t="s">
        <v>217</v>
      </c>
      <c r="AU6" s="475"/>
      <c r="AV6" s="475"/>
      <c r="AW6" s="475"/>
      <c r="AX6" s="475"/>
      <c r="AY6" s="475"/>
      <c r="AZ6" s="472"/>
      <c r="BA6" s="472"/>
      <c r="BB6" s="472"/>
      <c r="BC6" s="472"/>
      <c r="BD6" s="472"/>
      <c r="BE6" s="472"/>
    </row>
    <row r="7" spans="1:58" ht="15.75" customHeight="1" thickTop="1" thickBot="1" x14ac:dyDescent="0.25">
      <c r="A7" s="485"/>
      <c r="B7" s="486"/>
      <c r="C7" s="487"/>
      <c r="D7" s="476" t="s">
        <v>13</v>
      </c>
      <c r="E7" s="476"/>
      <c r="F7" s="473" t="s">
        <v>14</v>
      </c>
      <c r="G7" s="473"/>
      <c r="H7" s="471" t="s">
        <v>15</v>
      </c>
      <c r="I7" s="477" t="s">
        <v>190</v>
      </c>
      <c r="J7" s="476" t="s">
        <v>13</v>
      </c>
      <c r="K7" s="476"/>
      <c r="L7" s="473" t="s">
        <v>14</v>
      </c>
      <c r="M7" s="473"/>
      <c r="N7" s="471" t="s">
        <v>15</v>
      </c>
      <c r="O7" s="477" t="s">
        <v>190</v>
      </c>
      <c r="P7" s="476" t="s">
        <v>13</v>
      </c>
      <c r="Q7" s="476"/>
      <c r="R7" s="473" t="s">
        <v>14</v>
      </c>
      <c r="S7" s="473"/>
      <c r="T7" s="471" t="s">
        <v>15</v>
      </c>
      <c r="U7" s="477" t="s">
        <v>190</v>
      </c>
      <c r="V7" s="476" t="s">
        <v>13</v>
      </c>
      <c r="W7" s="476"/>
      <c r="X7" s="473" t="s">
        <v>14</v>
      </c>
      <c r="Y7" s="473"/>
      <c r="Z7" s="471" t="s">
        <v>15</v>
      </c>
      <c r="AA7" s="477" t="s">
        <v>190</v>
      </c>
      <c r="AB7" s="476" t="s">
        <v>13</v>
      </c>
      <c r="AC7" s="476"/>
      <c r="AD7" s="473" t="s">
        <v>14</v>
      </c>
      <c r="AE7" s="473"/>
      <c r="AF7" s="471" t="s">
        <v>15</v>
      </c>
      <c r="AG7" s="477" t="s">
        <v>190</v>
      </c>
      <c r="AH7" s="476" t="s">
        <v>13</v>
      </c>
      <c r="AI7" s="476"/>
      <c r="AJ7" s="473" t="s">
        <v>14</v>
      </c>
      <c r="AK7" s="473"/>
      <c r="AL7" s="471" t="s">
        <v>15</v>
      </c>
      <c r="AM7" s="477" t="s">
        <v>190</v>
      </c>
      <c r="AN7" s="476" t="s">
        <v>13</v>
      </c>
      <c r="AO7" s="476"/>
      <c r="AP7" s="473" t="s">
        <v>14</v>
      </c>
      <c r="AQ7" s="473"/>
      <c r="AR7" s="471" t="s">
        <v>15</v>
      </c>
      <c r="AS7" s="477" t="s">
        <v>190</v>
      </c>
      <c r="AT7" s="476" t="s">
        <v>13</v>
      </c>
      <c r="AU7" s="476"/>
      <c r="AV7" s="473" t="s">
        <v>14</v>
      </c>
      <c r="AW7" s="473"/>
      <c r="AX7" s="471" t="s">
        <v>15</v>
      </c>
      <c r="AY7" s="477" t="s">
        <v>190</v>
      </c>
      <c r="AZ7" s="476" t="s">
        <v>13</v>
      </c>
      <c r="BA7" s="476"/>
      <c r="BB7" s="473" t="s">
        <v>14</v>
      </c>
      <c r="BC7" s="473"/>
      <c r="BD7" s="471" t="s">
        <v>15</v>
      </c>
      <c r="BE7" s="499" t="s">
        <v>58</v>
      </c>
      <c r="BF7" s="2" t="str">
        <f>IF(BN25*BO25=0,"",BN25*BO25)</f>
        <v/>
      </c>
    </row>
    <row r="8" spans="1:58" ht="80.099999999999994" customHeight="1" thickTop="1" thickBot="1" x14ac:dyDescent="0.25">
      <c r="A8" s="485"/>
      <c r="B8" s="486"/>
      <c r="C8" s="487"/>
      <c r="D8" s="140" t="s">
        <v>56</v>
      </c>
      <c r="E8" s="335" t="s">
        <v>57</v>
      </c>
      <c r="F8" s="141" t="s">
        <v>56</v>
      </c>
      <c r="G8" s="335" t="s">
        <v>57</v>
      </c>
      <c r="H8" s="471"/>
      <c r="I8" s="477"/>
      <c r="J8" s="140" t="s">
        <v>56</v>
      </c>
      <c r="K8" s="335" t="s">
        <v>57</v>
      </c>
      <c r="L8" s="141" t="s">
        <v>56</v>
      </c>
      <c r="M8" s="335" t="s">
        <v>57</v>
      </c>
      <c r="N8" s="471"/>
      <c r="O8" s="477"/>
      <c r="P8" s="140" t="s">
        <v>56</v>
      </c>
      <c r="Q8" s="335" t="s">
        <v>57</v>
      </c>
      <c r="R8" s="141" t="s">
        <v>56</v>
      </c>
      <c r="S8" s="335" t="s">
        <v>57</v>
      </c>
      <c r="T8" s="471"/>
      <c r="U8" s="477"/>
      <c r="V8" s="140" t="s">
        <v>56</v>
      </c>
      <c r="W8" s="335" t="s">
        <v>57</v>
      </c>
      <c r="X8" s="141" t="s">
        <v>56</v>
      </c>
      <c r="Y8" s="335" t="s">
        <v>57</v>
      </c>
      <c r="Z8" s="471"/>
      <c r="AA8" s="477"/>
      <c r="AB8" s="140" t="s">
        <v>56</v>
      </c>
      <c r="AC8" s="335" t="s">
        <v>57</v>
      </c>
      <c r="AD8" s="141" t="s">
        <v>56</v>
      </c>
      <c r="AE8" s="335" t="s">
        <v>57</v>
      </c>
      <c r="AF8" s="471"/>
      <c r="AG8" s="477"/>
      <c r="AH8" s="140" t="s">
        <v>56</v>
      </c>
      <c r="AI8" s="335" t="s">
        <v>57</v>
      </c>
      <c r="AJ8" s="141" t="s">
        <v>56</v>
      </c>
      <c r="AK8" s="335" t="s">
        <v>57</v>
      </c>
      <c r="AL8" s="471"/>
      <c r="AM8" s="477"/>
      <c r="AN8" s="140" t="s">
        <v>56</v>
      </c>
      <c r="AO8" s="335" t="s">
        <v>57</v>
      </c>
      <c r="AP8" s="141" t="s">
        <v>56</v>
      </c>
      <c r="AQ8" s="335" t="s">
        <v>57</v>
      </c>
      <c r="AR8" s="471"/>
      <c r="AS8" s="477"/>
      <c r="AT8" s="140" t="s">
        <v>56</v>
      </c>
      <c r="AU8" s="335" t="s">
        <v>57</v>
      </c>
      <c r="AV8" s="141" t="s">
        <v>56</v>
      </c>
      <c r="AW8" s="335" t="s">
        <v>57</v>
      </c>
      <c r="AX8" s="471"/>
      <c r="AY8" s="477"/>
      <c r="AZ8" s="140" t="s">
        <v>56</v>
      </c>
      <c r="BA8" s="335" t="s">
        <v>57</v>
      </c>
      <c r="BB8" s="141" t="s">
        <v>56</v>
      </c>
      <c r="BC8" s="335" t="s">
        <v>57</v>
      </c>
      <c r="BD8" s="471"/>
      <c r="BE8" s="499"/>
    </row>
    <row r="9" spans="1:58" s="6" customFormat="1" ht="15.75" customHeight="1" x14ac:dyDescent="0.3">
      <c r="A9" s="3">
        <v>1</v>
      </c>
      <c r="B9" s="4"/>
      <c r="C9" s="5" t="s">
        <v>16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07"/>
      <c r="Q9" s="507"/>
      <c r="R9" s="507"/>
      <c r="S9" s="507"/>
      <c r="T9" s="507"/>
      <c r="U9" s="507"/>
      <c r="V9" s="507"/>
      <c r="W9" s="507"/>
      <c r="X9" s="507"/>
      <c r="Y9" s="507"/>
      <c r="Z9" s="507"/>
      <c r="AA9" s="507"/>
      <c r="AB9" s="507"/>
      <c r="AC9" s="507"/>
      <c r="AD9" s="507"/>
      <c r="AE9" s="507"/>
      <c r="AF9" s="507"/>
      <c r="AG9" s="507"/>
      <c r="AH9" s="507"/>
      <c r="AI9" s="507"/>
      <c r="AJ9" s="507"/>
      <c r="AK9" s="507"/>
      <c r="AL9" s="507"/>
      <c r="AM9" s="507"/>
      <c r="AN9" s="507"/>
      <c r="AO9" s="507"/>
      <c r="AP9" s="507"/>
      <c r="AQ9" s="507"/>
      <c r="AR9" s="507"/>
      <c r="AS9" s="507"/>
      <c r="AT9" s="507"/>
      <c r="AU9" s="507"/>
      <c r="AV9" s="507"/>
      <c r="AW9" s="507"/>
      <c r="AX9" s="507"/>
      <c r="AY9" s="507"/>
      <c r="AZ9" s="142"/>
      <c r="BA9" s="143" t="str">
        <f>IF(AZ9=0,"",AZ9)</f>
        <v/>
      </c>
      <c r="BB9" s="143"/>
      <c r="BC9" s="143"/>
      <c r="BD9" s="143"/>
      <c r="BE9" s="144"/>
    </row>
    <row r="10" spans="1:58" s="116" customFormat="1" ht="15.75" customHeight="1" x14ac:dyDescent="0.25">
      <c r="A10" s="87" t="s">
        <v>181</v>
      </c>
      <c r="B10" s="88" t="s">
        <v>17</v>
      </c>
      <c r="C10" s="91" t="s">
        <v>182</v>
      </c>
      <c r="D10" s="203">
        <v>2</v>
      </c>
      <c r="E10" s="8">
        <v>36</v>
      </c>
      <c r="F10" s="203">
        <v>2</v>
      </c>
      <c r="G10" s="8">
        <v>24</v>
      </c>
      <c r="H10" s="203">
        <v>2</v>
      </c>
      <c r="I10" s="204" t="s">
        <v>18</v>
      </c>
      <c r="J10" s="103"/>
      <c r="K10" s="8" t="str">
        <f t="shared" ref="K10:K16" si="0">IF(J10*15=0,"",J10*15)</f>
        <v/>
      </c>
      <c r="L10" s="101"/>
      <c r="M10" s="8" t="str">
        <f t="shared" ref="M10:M15" si="1">IF(L10*15=0,"",L10*15)</f>
        <v/>
      </c>
      <c r="N10" s="101"/>
      <c r="O10" s="106"/>
      <c r="P10" s="101"/>
      <c r="Q10" s="8"/>
      <c r="R10" s="101"/>
      <c r="S10" s="8"/>
      <c r="T10" s="101"/>
      <c r="U10" s="105"/>
      <c r="V10" s="103"/>
      <c r="W10" s="8" t="str">
        <f t="shared" ref="W10:W16" si="2">IF(V10*15=0,"",V10*15)</f>
        <v/>
      </c>
      <c r="X10" s="101"/>
      <c r="Y10" s="8" t="str">
        <f t="shared" ref="Y10:Y16" si="3">IF(X10*15=0,"",X10*15)</f>
        <v/>
      </c>
      <c r="Z10" s="101"/>
      <c r="AA10" s="106"/>
      <c r="AB10" s="101"/>
      <c r="AC10" s="8" t="str">
        <f t="shared" ref="AC10:AC16" si="4">IF(AB10*15=0,"",AB10*15)</f>
        <v/>
      </c>
      <c r="AD10" s="101"/>
      <c r="AE10" s="8" t="str">
        <f t="shared" ref="AE10:AE16" si="5">IF(AD10*15=0,"",AD10*15)</f>
        <v/>
      </c>
      <c r="AF10" s="101"/>
      <c r="AG10" s="105"/>
      <c r="AH10" s="103"/>
      <c r="AI10" s="8" t="str">
        <f t="shared" ref="AI10:AI16" si="6">IF(AH10*15=0,"",AH10*15)</f>
        <v/>
      </c>
      <c r="AJ10" s="101"/>
      <c r="AK10" s="8" t="str">
        <f t="shared" ref="AK10:AK16" si="7">IF(AJ10*15=0,"",AJ10*15)</f>
        <v/>
      </c>
      <c r="AL10" s="101"/>
      <c r="AM10" s="106"/>
      <c r="AN10" s="103"/>
      <c r="AO10" s="8" t="str">
        <f t="shared" ref="AO10:AO16" si="8">IF(AN10*15=0,"",AN10*15)</f>
        <v/>
      </c>
      <c r="AP10" s="104"/>
      <c r="AQ10" s="8" t="str">
        <f t="shared" ref="AQ10:AQ16" si="9">IF(AP10*15=0,"",AP10*15)</f>
        <v/>
      </c>
      <c r="AR10" s="104"/>
      <c r="AS10" s="107"/>
      <c r="AT10" s="101"/>
      <c r="AU10" s="8" t="str">
        <f t="shared" ref="AU10:AU16" si="10">IF(AT10*15=0,"",AT10*15)</f>
        <v/>
      </c>
      <c r="AV10" s="101"/>
      <c r="AW10" s="8" t="str">
        <f t="shared" ref="AW10:AW16" si="11">IF(AV10*15=0,"",AV10*15)</f>
        <v/>
      </c>
      <c r="AX10" s="101"/>
      <c r="AY10" s="101"/>
      <c r="AZ10" s="10">
        <v>2</v>
      </c>
      <c r="BA10" s="8">
        <v>36</v>
      </c>
      <c r="BB10" s="11">
        <f>IF(F10+L10+R10+X10+AD10+AJ10+AP10+AV10=0,"",F10+L10+R10+X10+AD10+AJ10+AP10+AV10)</f>
        <v>2</v>
      </c>
      <c r="BC10" s="8">
        <v>24</v>
      </c>
      <c r="BD10" s="11">
        <f>IF(N10+H10+T10+Z10+AF10+AL10+AR10+AX10=0,"",N10+H10+T10+Z10+AF10+AL10+AR10+AX10)</f>
        <v>2</v>
      </c>
      <c r="BE10" s="12">
        <f>IF(D10+F10+L10+J10+P10+R10+V10+X10+AB10+AD10+AH10+AJ10+AN10+AP10+AT10+AV10=0,"",D10+F10+L10+J10+P10+R10+V10+X10+AB10+AD10+AH10+AJ10+AN10+AP10+AT10+AV10)</f>
        <v>4</v>
      </c>
    </row>
    <row r="11" spans="1:58" s="116" customFormat="1" ht="15.75" customHeight="1" x14ac:dyDescent="0.25">
      <c r="A11" s="87" t="s">
        <v>169</v>
      </c>
      <c r="B11" s="88" t="s">
        <v>17</v>
      </c>
      <c r="C11" s="91" t="s">
        <v>170</v>
      </c>
      <c r="D11" s="203">
        <v>1</v>
      </c>
      <c r="E11" s="8">
        <v>16</v>
      </c>
      <c r="F11" s="203">
        <v>2</v>
      </c>
      <c r="G11" s="8">
        <v>36</v>
      </c>
      <c r="H11" s="203">
        <v>2</v>
      </c>
      <c r="I11" s="204" t="s">
        <v>52</v>
      </c>
      <c r="J11" s="103"/>
      <c r="K11" s="8" t="str">
        <f t="shared" si="0"/>
        <v/>
      </c>
      <c r="L11" s="101"/>
      <c r="M11" s="8" t="str">
        <f t="shared" si="1"/>
        <v/>
      </c>
      <c r="N11" s="101"/>
      <c r="O11" s="106"/>
      <c r="P11" s="101"/>
      <c r="Q11" s="8"/>
      <c r="R11" s="101"/>
      <c r="S11" s="8"/>
      <c r="T11" s="101"/>
      <c r="U11" s="105"/>
      <c r="V11" s="103"/>
      <c r="W11" s="8" t="str">
        <f t="shared" si="2"/>
        <v/>
      </c>
      <c r="X11" s="101"/>
      <c r="Y11" s="8" t="str">
        <f t="shared" si="3"/>
        <v/>
      </c>
      <c r="Z11" s="101"/>
      <c r="AA11" s="106"/>
      <c r="AB11" s="101"/>
      <c r="AC11" s="8" t="str">
        <f t="shared" si="4"/>
        <v/>
      </c>
      <c r="AD11" s="101"/>
      <c r="AE11" s="8" t="str">
        <f t="shared" si="5"/>
        <v/>
      </c>
      <c r="AF11" s="101"/>
      <c r="AG11" s="105"/>
      <c r="AH11" s="103"/>
      <c r="AI11" s="8" t="str">
        <f t="shared" si="6"/>
        <v/>
      </c>
      <c r="AJ11" s="101"/>
      <c r="AK11" s="8" t="str">
        <f t="shared" si="7"/>
        <v/>
      </c>
      <c r="AL11" s="101"/>
      <c r="AM11" s="106"/>
      <c r="AN11" s="103"/>
      <c r="AO11" s="8" t="str">
        <f t="shared" si="8"/>
        <v/>
      </c>
      <c r="AP11" s="104"/>
      <c r="AQ11" s="8" t="str">
        <f t="shared" si="9"/>
        <v/>
      </c>
      <c r="AR11" s="104"/>
      <c r="AS11" s="107"/>
      <c r="AT11" s="101"/>
      <c r="AU11" s="8" t="str">
        <f t="shared" si="10"/>
        <v/>
      </c>
      <c r="AV11" s="101"/>
      <c r="AW11" s="8" t="str">
        <f t="shared" si="11"/>
        <v/>
      </c>
      <c r="AX11" s="101"/>
      <c r="AY11" s="101"/>
      <c r="AZ11" s="10">
        <v>1</v>
      </c>
      <c r="BA11" s="8">
        <v>16</v>
      </c>
      <c r="BB11" s="11">
        <f>IF(F11+L11+R11+X11+AD11+AJ11+AP11+AV11=0,"",F11+L11+R11+X11+AD11+AJ11+AP11+AV11)</f>
        <v>2</v>
      </c>
      <c r="BC11" s="8">
        <v>36</v>
      </c>
      <c r="BD11" s="11">
        <f>IF(N11+H11+T11+Z11+AF11+AL11+AR11+AX11=0,"",N11+H11+T11+Z11+AF11+AL11+AR11+AX11)</f>
        <v>2</v>
      </c>
      <c r="BE11" s="12">
        <f>IF(D11+F11+L11+J11+P11+R11+V11+X11+AB11+AD11+AH11+AJ11+AN11+AP11+AT11+AV11=0,"",D11+F11+L11+J11+P11+R11+V11+X11+AB11+AD11+AH11+AJ11+AN11+AP11+AT11+AV11)</f>
        <v>3</v>
      </c>
    </row>
    <row r="12" spans="1:58" s="116" customFormat="1" ht="15.75" customHeight="1" x14ac:dyDescent="0.25">
      <c r="A12" s="87" t="s">
        <v>139</v>
      </c>
      <c r="B12" s="88" t="s">
        <v>17</v>
      </c>
      <c r="C12" s="91" t="s">
        <v>140</v>
      </c>
      <c r="D12" s="203"/>
      <c r="E12" s="8" t="str">
        <f t="shared" ref="E12:E27" si="12">IF(D12*15=0,"",D12*15)</f>
        <v/>
      </c>
      <c r="F12" s="203">
        <v>4</v>
      </c>
      <c r="G12" s="8">
        <v>54</v>
      </c>
      <c r="H12" s="203">
        <v>2</v>
      </c>
      <c r="I12" s="204" t="s">
        <v>52</v>
      </c>
      <c r="J12" s="103"/>
      <c r="K12" s="8" t="str">
        <f t="shared" si="0"/>
        <v/>
      </c>
      <c r="L12" s="101"/>
      <c r="M12" s="8" t="str">
        <f t="shared" si="1"/>
        <v/>
      </c>
      <c r="N12" s="101"/>
      <c r="O12" s="106"/>
      <c r="P12" s="101"/>
      <c r="Q12" s="8"/>
      <c r="R12" s="101"/>
      <c r="S12" s="8"/>
      <c r="T12" s="101"/>
      <c r="U12" s="105"/>
      <c r="V12" s="103"/>
      <c r="W12" s="8" t="str">
        <f t="shared" si="2"/>
        <v/>
      </c>
      <c r="X12" s="101"/>
      <c r="Y12" s="8" t="str">
        <f t="shared" si="3"/>
        <v/>
      </c>
      <c r="Z12" s="101"/>
      <c r="AA12" s="106"/>
      <c r="AB12" s="101"/>
      <c r="AC12" s="8" t="str">
        <f t="shared" si="4"/>
        <v/>
      </c>
      <c r="AD12" s="101"/>
      <c r="AE12" s="8" t="str">
        <f t="shared" si="5"/>
        <v/>
      </c>
      <c r="AF12" s="101"/>
      <c r="AG12" s="105"/>
      <c r="AH12" s="103"/>
      <c r="AI12" s="8" t="str">
        <f t="shared" si="6"/>
        <v/>
      </c>
      <c r="AJ12" s="101"/>
      <c r="AK12" s="8" t="str">
        <f t="shared" si="7"/>
        <v/>
      </c>
      <c r="AL12" s="101"/>
      <c r="AM12" s="106"/>
      <c r="AN12" s="103"/>
      <c r="AO12" s="8" t="str">
        <f t="shared" si="8"/>
        <v/>
      </c>
      <c r="AP12" s="104"/>
      <c r="AQ12" s="8" t="str">
        <f t="shared" si="9"/>
        <v/>
      </c>
      <c r="AR12" s="104"/>
      <c r="AS12" s="107"/>
      <c r="AT12" s="101"/>
      <c r="AU12" s="8" t="str">
        <f t="shared" si="10"/>
        <v/>
      </c>
      <c r="AV12" s="101"/>
      <c r="AW12" s="8" t="str">
        <f t="shared" si="11"/>
        <v/>
      </c>
      <c r="AX12" s="101"/>
      <c r="AY12" s="101"/>
      <c r="AZ12" s="10"/>
      <c r="BA12" s="8"/>
      <c r="BB12" s="11">
        <f>IF(F12+L12+R12+X12+AD12+AJ12+AP12+AV12=0,"",F12+L12+R12+X12+AD12+AJ12+AP12+AV12)</f>
        <v>4</v>
      </c>
      <c r="BC12" s="8">
        <v>54</v>
      </c>
      <c r="BD12" s="11">
        <f>IF(N12+H12+T12+Z12+AF12+AL12+AR12+AX12=0,"",N12+H12+T12+Z12+AF12+AL12+AR12+AX12)</f>
        <v>2</v>
      </c>
      <c r="BE12" s="12">
        <f>IF(D12+F12+L12+J12+P12+R12+V12+X12+AB12+AD12+AH12+AJ12+AN12+AP12+AT12+AV12=0,"",D12+F12+L12+J12+P12+R12+V12+X12+AB12+AD12+AH12+AJ12+AN12+AP12+AT12+AV12)</f>
        <v>4</v>
      </c>
    </row>
    <row r="13" spans="1:58" s="116" customFormat="1" ht="15.75" customHeight="1" x14ac:dyDescent="0.25">
      <c r="A13" s="87" t="s">
        <v>85</v>
      </c>
      <c r="B13" s="88" t="s">
        <v>17</v>
      </c>
      <c r="C13" s="91" t="s">
        <v>86</v>
      </c>
      <c r="D13" s="203">
        <v>2</v>
      </c>
      <c r="E13" s="8">
        <v>30</v>
      </c>
      <c r="F13" s="203">
        <v>1</v>
      </c>
      <c r="G13" s="8">
        <v>12</v>
      </c>
      <c r="H13" s="203">
        <v>2</v>
      </c>
      <c r="I13" s="204" t="s">
        <v>17</v>
      </c>
      <c r="J13" s="103"/>
      <c r="K13" s="8" t="str">
        <f t="shared" si="0"/>
        <v/>
      </c>
      <c r="L13" s="101"/>
      <c r="M13" s="8" t="str">
        <f t="shared" si="1"/>
        <v/>
      </c>
      <c r="N13" s="101"/>
      <c r="O13" s="106"/>
      <c r="P13" s="101"/>
      <c r="Q13" s="8"/>
      <c r="R13" s="101"/>
      <c r="S13" s="8"/>
      <c r="T13" s="101"/>
      <c r="U13" s="105"/>
      <c r="V13" s="103"/>
      <c r="W13" s="8" t="str">
        <f t="shared" si="2"/>
        <v/>
      </c>
      <c r="X13" s="101"/>
      <c r="Y13" s="8" t="str">
        <f t="shared" si="3"/>
        <v/>
      </c>
      <c r="Z13" s="101"/>
      <c r="AA13" s="106"/>
      <c r="AB13" s="103"/>
      <c r="AC13" s="8" t="str">
        <f t="shared" si="4"/>
        <v/>
      </c>
      <c r="AD13" s="101"/>
      <c r="AE13" s="8" t="str">
        <f t="shared" si="5"/>
        <v/>
      </c>
      <c r="AF13" s="101"/>
      <c r="AG13" s="106"/>
      <c r="AH13" s="103"/>
      <c r="AI13" s="8" t="str">
        <f t="shared" si="6"/>
        <v/>
      </c>
      <c r="AJ13" s="101"/>
      <c r="AK13" s="8" t="str">
        <f t="shared" si="7"/>
        <v/>
      </c>
      <c r="AL13" s="101"/>
      <c r="AM13" s="106"/>
      <c r="AN13" s="103"/>
      <c r="AO13" s="8" t="str">
        <f t="shared" si="8"/>
        <v/>
      </c>
      <c r="AP13" s="101"/>
      <c r="AQ13" s="8" t="str">
        <f t="shared" si="9"/>
        <v/>
      </c>
      <c r="AR13" s="101"/>
      <c r="AS13" s="106"/>
      <c r="AT13" s="101"/>
      <c r="AU13" s="8" t="str">
        <f t="shared" si="10"/>
        <v/>
      </c>
      <c r="AV13" s="101"/>
      <c r="AW13" s="8" t="str">
        <f t="shared" si="11"/>
        <v/>
      </c>
      <c r="AX13" s="101"/>
      <c r="AY13" s="101"/>
      <c r="AZ13" s="10">
        <v>2</v>
      </c>
      <c r="BA13" s="8">
        <v>42</v>
      </c>
      <c r="BB13" s="11">
        <f t="shared" ref="BB13:BB34" si="13">IF(F13+L13+R13+X13+AD13+AJ13+AP13+AV13=0,"",F13+L13+R13+X13+AD13+AJ13+AP13+AV13)</f>
        <v>1</v>
      </c>
      <c r="BC13" s="8"/>
      <c r="BD13" s="11">
        <f t="shared" ref="BD13:BD34" si="14">IF(N13+H13+T13+Z13+AF13+AL13+AR13+AX13=0,"",N13+H13+T13+Z13+AF13+AL13+AR13+AX13)</f>
        <v>2</v>
      </c>
      <c r="BE13" s="12">
        <f t="shared" ref="BE13:BE30" si="15">IF(D13+F13+L13+J13+P13+R13+V13+X13+AB13+AD13+AH13+AJ13+AN13+AP13+AT13+AV13=0,"",D13+F13+L13+J13+P13+R13+V13+X13+AB13+AD13+AH13+AJ13+AN13+AP13+AT13+AV13)</f>
        <v>3</v>
      </c>
    </row>
    <row r="14" spans="1:58" s="116" customFormat="1" ht="15.75" customHeight="1" x14ac:dyDescent="0.25">
      <c r="A14" s="87" t="s">
        <v>87</v>
      </c>
      <c r="B14" s="88" t="s">
        <v>17</v>
      </c>
      <c r="C14" s="91" t="s">
        <v>134</v>
      </c>
      <c r="D14" s="203">
        <v>2</v>
      </c>
      <c r="E14" s="8">
        <v>24</v>
      </c>
      <c r="F14" s="203">
        <v>3</v>
      </c>
      <c r="G14" s="8">
        <v>42</v>
      </c>
      <c r="H14" s="203">
        <v>3</v>
      </c>
      <c r="I14" s="204" t="s">
        <v>18</v>
      </c>
      <c r="J14" s="103"/>
      <c r="K14" s="8" t="str">
        <f t="shared" si="0"/>
        <v/>
      </c>
      <c r="L14" s="101"/>
      <c r="M14" s="8" t="str">
        <f t="shared" si="1"/>
        <v/>
      </c>
      <c r="N14" s="101"/>
      <c r="O14" s="106"/>
      <c r="P14" s="101"/>
      <c r="Q14" s="8"/>
      <c r="R14" s="101"/>
      <c r="S14" s="8"/>
      <c r="T14" s="101"/>
      <c r="U14" s="105"/>
      <c r="V14" s="103"/>
      <c r="W14" s="8" t="str">
        <f t="shared" si="2"/>
        <v/>
      </c>
      <c r="X14" s="101"/>
      <c r="Y14" s="8" t="str">
        <f t="shared" si="3"/>
        <v/>
      </c>
      <c r="Z14" s="101"/>
      <c r="AA14" s="106"/>
      <c r="AB14" s="103"/>
      <c r="AC14" s="8" t="str">
        <f t="shared" si="4"/>
        <v/>
      </c>
      <c r="AD14" s="101"/>
      <c r="AE14" s="8" t="str">
        <f t="shared" si="5"/>
        <v/>
      </c>
      <c r="AF14" s="101"/>
      <c r="AG14" s="106"/>
      <c r="AH14" s="103"/>
      <c r="AI14" s="8" t="str">
        <f t="shared" si="6"/>
        <v/>
      </c>
      <c r="AJ14" s="101"/>
      <c r="AK14" s="8" t="str">
        <f t="shared" si="7"/>
        <v/>
      </c>
      <c r="AL14" s="101"/>
      <c r="AM14" s="106"/>
      <c r="AN14" s="103"/>
      <c r="AO14" s="8" t="str">
        <f t="shared" si="8"/>
        <v/>
      </c>
      <c r="AP14" s="101"/>
      <c r="AQ14" s="8" t="str">
        <f t="shared" si="9"/>
        <v/>
      </c>
      <c r="AR14" s="101"/>
      <c r="AS14" s="106"/>
      <c r="AT14" s="101"/>
      <c r="AU14" s="8" t="str">
        <f t="shared" si="10"/>
        <v/>
      </c>
      <c r="AV14" s="101"/>
      <c r="AW14" s="8" t="str">
        <f t="shared" si="11"/>
        <v/>
      </c>
      <c r="AX14" s="101"/>
      <c r="AY14" s="101"/>
      <c r="AZ14" s="10">
        <v>2</v>
      </c>
      <c r="BA14" s="8">
        <v>28</v>
      </c>
      <c r="BB14" s="11">
        <f t="shared" si="13"/>
        <v>3</v>
      </c>
      <c r="BC14" s="8">
        <v>38</v>
      </c>
      <c r="BD14" s="11">
        <f t="shared" si="14"/>
        <v>3</v>
      </c>
      <c r="BE14" s="12">
        <f t="shared" si="15"/>
        <v>5</v>
      </c>
    </row>
    <row r="15" spans="1:58" s="116" customFormat="1" ht="15.75" customHeight="1" x14ac:dyDescent="0.25">
      <c r="A15" s="87" t="s">
        <v>432</v>
      </c>
      <c r="B15" s="88" t="s">
        <v>17</v>
      </c>
      <c r="C15" s="91" t="s">
        <v>88</v>
      </c>
      <c r="D15" s="203"/>
      <c r="E15" s="8" t="str">
        <f t="shared" si="12"/>
        <v/>
      </c>
      <c r="F15" s="203">
        <v>2</v>
      </c>
      <c r="G15" s="8">
        <v>24</v>
      </c>
      <c r="H15" s="203">
        <v>2</v>
      </c>
      <c r="I15" s="204" t="s">
        <v>52</v>
      </c>
      <c r="J15" s="103"/>
      <c r="K15" s="8" t="str">
        <f t="shared" si="0"/>
        <v/>
      </c>
      <c r="L15" s="101"/>
      <c r="M15" s="8" t="str">
        <f t="shared" si="1"/>
        <v/>
      </c>
      <c r="N15" s="101"/>
      <c r="O15" s="106"/>
      <c r="P15" s="101"/>
      <c r="Q15" s="8"/>
      <c r="R15" s="101"/>
      <c r="S15" s="8"/>
      <c r="T15" s="101"/>
      <c r="U15" s="105"/>
      <c r="V15" s="103"/>
      <c r="W15" s="8" t="str">
        <f t="shared" si="2"/>
        <v/>
      </c>
      <c r="X15" s="101"/>
      <c r="Y15" s="8" t="str">
        <f t="shared" si="3"/>
        <v/>
      </c>
      <c r="Z15" s="101"/>
      <c r="AA15" s="106"/>
      <c r="AB15" s="103"/>
      <c r="AC15" s="8" t="str">
        <f t="shared" si="4"/>
        <v/>
      </c>
      <c r="AD15" s="101"/>
      <c r="AE15" s="8" t="str">
        <f t="shared" si="5"/>
        <v/>
      </c>
      <c r="AF15" s="101"/>
      <c r="AG15" s="106"/>
      <c r="AH15" s="103"/>
      <c r="AI15" s="8" t="str">
        <f t="shared" si="6"/>
        <v/>
      </c>
      <c r="AJ15" s="101"/>
      <c r="AK15" s="8" t="str">
        <f t="shared" si="7"/>
        <v/>
      </c>
      <c r="AL15" s="101"/>
      <c r="AM15" s="106"/>
      <c r="AN15" s="103"/>
      <c r="AO15" s="8" t="str">
        <f t="shared" si="8"/>
        <v/>
      </c>
      <c r="AP15" s="101"/>
      <c r="AQ15" s="8" t="str">
        <f t="shared" si="9"/>
        <v/>
      </c>
      <c r="AR15" s="101"/>
      <c r="AS15" s="106"/>
      <c r="AT15" s="101"/>
      <c r="AU15" s="8" t="str">
        <f t="shared" si="10"/>
        <v/>
      </c>
      <c r="AV15" s="101"/>
      <c r="AW15" s="8" t="str">
        <f t="shared" si="11"/>
        <v/>
      </c>
      <c r="AX15" s="101"/>
      <c r="AY15" s="101"/>
      <c r="AZ15" s="10"/>
      <c r="BA15" s="8"/>
      <c r="BB15" s="11">
        <f t="shared" si="13"/>
        <v>2</v>
      </c>
      <c r="BC15" s="8">
        <v>48</v>
      </c>
      <c r="BD15" s="11">
        <f t="shared" si="14"/>
        <v>2</v>
      </c>
      <c r="BE15" s="12">
        <f t="shared" si="15"/>
        <v>2</v>
      </c>
    </row>
    <row r="16" spans="1:58" s="116" customFormat="1" ht="15.75" customHeight="1" x14ac:dyDescent="0.25">
      <c r="A16" s="87" t="s">
        <v>433</v>
      </c>
      <c r="B16" s="88" t="s">
        <v>17</v>
      </c>
      <c r="C16" s="91" t="s">
        <v>138</v>
      </c>
      <c r="D16" s="203"/>
      <c r="E16" s="8" t="str">
        <f t="shared" si="12"/>
        <v/>
      </c>
      <c r="F16" s="203">
        <v>2</v>
      </c>
      <c r="G16" s="8">
        <v>36</v>
      </c>
      <c r="H16" s="203">
        <v>2</v>
      </c>
      <c r="I16" s="204" t="s">
        <v>52</v>
      </c>
      <c r="J16" s="103"/>
      <c r="K16" s="8" t="str">
        <f t="shared" si="0"/>
        <v/>
      </c>
      <c r="L16" s="101"/>
      <c r="M16" s="8"/>
      <c r="N16" s="101"/>
      <c r="O16" s="106"/>
      <c r="P16" s="101"/>
      <c r="Q16" s="8"/>
      <c r="R16" s="101"/>
      <c r="S16" s="8"/>
      <c r="T16" s="101"/>
      <c r="U16" s="105"/>
      <c r="V16" s="103"/>
      <c r="W16" s="8" t="str">
        <f t="shared" si="2"/>
        <v/>
      </c>
      <c r="X16" s="101"/>
      <c r="Y16" s="8" t="str">
        <f t="shared" si="3"/>
        <v/>
      </c>
      <c r="Z16" s="101"/>
      <c r="AA16" s="106"/>
      <c r="AB16" s="103"/>
      <c r="AC16" s="8" t="str">
        <f t="shared" si="4"/>
        <v/>
      </c>
      <c r="AD16" s="101"/>
      <c r="AE16" s="8" t="str">
        <f t="shared" si="5"/>
        <v/>
      </c>
      <c r="AF16" s="101"/>
      <c r="AG16" s="106"/>
      <c r="AH16" s="103"/>
      <c r="AI16" s="8" t="str">
        <f t="shared" si="6"/>
        <v/>
      </c>
      <c r="AJ16" s="101"/>
      <c r="AK16" s="8" t="str">
        <f t="shared" si="7"/>
        <v/>
      </c>
      <c r="AL16" s="101"/>
      <c r="AM16" s="106"/>
      <c r="AN16" s="103"/>
      <c r="AO16" s="8" t="str">
        <f t="shared" si="8"/>
        <v/>
      </c>
      <c r="AP16" s="101"/>
      <c r="AQ16" s="8" t="str">
        <f t="shared" si="9"/>
        <v/>
      </c>
      <c r="AR16" s="101"/>
      <c r="AS16" s="106"/>
      <c r="AT16" s="101"/>
      <c r="AU16" s="8" t="str">
        <f t="shared" si="10"/>
        <v/>
      </c>
      <c r="AV16" s="101"/>
      <c r="AW16" s="8" t="str">
        <f t="shared" si="11"/>
        <v/>
      </c>
      <c r="AX16" s="101"/>
      <c r="AY16" s="101"/>
      <c r="AZ16" s="10"/>
      <c r="BA16" s="8"/>
      <c r="BB16" s="11">
        <f t="shared" si="13"/>
        <v>2</v>
      </c>
      <c r="BC16" s="8">
        <v>36</v>
      </c>
      <c r="BD16" s="11">
        <f t="shared" si="14"/>
        <v>2</v>
      </c>
      <c r="BE16" s="12">
        <f t="shared" si="15"/>
        <v>2</v>
      </c>
    </row>
    <row r="17" spans="1:57" s="116" customFormat="1" ht="15.75" customHeight="1" x14ac:dyDescent="0.25">
      <c r="A17" s="87" t="s">
        <v>434</v>
      </c>
      <c r="B17" s="88" t="s">
        <v>17</v>
      </c>
      <c r="C17" s="91" t="s">
        <v>443</v>
      </c>
      <c r="D17" s="203">
        <v>1</v>
      </c>
      <c r="E17" s="8">
        <f t="shared" si="12"/>
        <v>15</v>
      </c>
      <c r="F17" s="203">
        <v>1</v>
      </c>
      <c r="G17" s="8">
        <v>15</v>
      </c>
      <c r="H17" s="203">
        <v>2</v>
      </c>
      <c r="I17" s="204" t="s">
        <v>18</v>
      </c>
      <c r="J17" s="103"/>
      <c r="K17" s="8"/>
      <c r="L17" s="101"/>
      <c r="M17" s="8"/>
      <c r="N17" s="101"/>
      <c r="O17" s="106"/>
      <c r="P17" s="101"/>
      <c r="Q17" s="8"/>
      <c r="R17" s="101"/>
      <c r="S17" s="8"/>
      <c r="T17" s="101"/>
      <c r="U17" s="105"/>
      <c r="V17" s="103"/>
      <c r="W17" s="8"/>
      <c r="X17" s="101"/>
      <c r="Y17" s="8"/>
      <c r="Z17" s="101"/>
      <c r="AA17" s="106"/>
      <c r="AB17" s="101"/>
      <c r="AC17" s="8"/>
      <c r="AD17" s="101"/>
      <c r="AE17" s="8"/>
      <c r="AF17" s="101"/>
      <c r="AG17" s="105"/>
      <c r="AH17" s="103"/>
      <c r="AI17" s="8"/>
      <c r="AJ17" s="101"/>
      <c r="AK17" s="8"/>
      <c r="AL17" s="101"/>
      <c r="AM17" s="106"/>
      <c r="AN17" s="103"/>
      <c r="AO17" s="8"/>
      <c r="AP17" s="101"/>
      <c r="AQ17" s="8"/>
      <c r="AR17" s="101"/>
      <c r="AS17" s="106"/>
      <c r="AT17" s="101"/>
      <c r="AU17" s="8"/>
      <c r="AV17" s="101"/>
      <c r="AW17" s="8"/>
      <c r="AX17" s="101"/>
      <c r="AY17" s="101"/>
      <c r="AZ17" s="10"/>
      <c r="BA17" s="8"/>
      <c r="BB17" s="11">
        <f t="shared" si="13"/>
        <v>1</v>
      </c>
      <c r="BC17" s="8">
        <v>36</v>
      </c>
      <c r="BD17" s="11">
        <f t="shared" si="14"/>
        <v>2</v>
      </c>
      <c r="BE17" s="12">
        <f t="shared" si="15"/>
        <v>2</v>
      </c>
    </row>
    <row r="18" spans="1:57" s="116" customFormat="1" ht="15.75" customHeight="1" x14ac:dyDescent="0.25">
      <c r="A18" s="94" t="s">
        <v>435</v>
      </c>
      <c r="B18" s="93" t="s">
        <v>17</v>
      </c>
      <c r="C18" s="97" t="s">
        <v>436</v>
      </c>
      <c r="D18" s="203"/>
      <c r="E18" s="8" t="str">
        <f t="shared" si="12"/>
        <v/>
      </c>
      <c r="F18" s="203">
        <v>3</v>
      </c>
      <c r="G18" s="8">
        <v>48</v>
      </c>
      <c r="H18" s="203">
        <v>3</v>
      </c>
      <c r="I18" s="204" t="s">
        <v>52</v>
      </c>
      <c r="J18" s="103"/>
      <c r="K18" s="8"/>
      <c r="L18" s="101"/>
      <c r="M18" s="8"/>
      <c r="N18" s="101"/>
      <c r="O18" s="106"/>
      <c r="P18" s="101"/>
      <c r="Q18" s="8"/>
      <c r="R18" s="101"/>
      <c r="S18" s="8"/>
      <c r="T18" s="101"/>
      <c r="U18" s="105"/>
      <c r="V18" s="103"/>
      <c r="W18" s="8"/>
      <c r="X18" s="101"/>
      <c r="Y18" s="8"/>
      <c r="Z18" s="101"/>
      <c r="AA18" s="106"/>
      <c r="AB18" s="101"/>
      <c r="AC18" s="8"/>
      <c r="AD18" s="101"/>
      <c r="AE18" s="8"/>
      <c r="AF18" s="101"/>
      <c r="AG18" s="105"/>
      <c r="AH18" s="103"/>
      <c r="AI18" s="8"/>
      <c r="AJ18" s="101"/>
      <c r="AK18" s="8"/>
      <c r="AL18" s="101"/>
      <c r="AM18" s="106"/>
      <c r="AN18" s="103"/>
      <c r="AO18" s="8"/>
      <c r="AP18" s="101"/>
      <c r="AQ18" s="8"/>
      <c r="AR18" s="101"/>
      <c r="AS18" s="106"/>
      <c r="AT18" s="101"/>
      <c r="AU18" s="8"/>
      <c r="AV18" s="101"/>
      <c r="AW18" s="8"/>
      <c r="AX18" s="101"/>
      <c r="AY18" s="101"/>
      <c r="AZ18" s="10"/>
      <c r="BA18" s="8"/>
      <c r="BB18" s="11">
        <f t="shared" si="13"/>
        <v>3</v>
      </c>
      <c r="BC18" s="8">
        <v>36</v>
      </c>
      <c r="BD18" s="11">
        <f t="shared" si="14"/>
        <v>3</v>
      </c>
      <c r="BE18" s="12">
        <f t="shared" si="15"/>
        <v>3</v>
      </c>
    </row>
    <row r="19" spans="1:57" ht="15.75" customHeight="1" x14ac:dyDescent="0.25">
      <c r="A19" s="87" t="s">
        <v>440</v>
      </c>
      <c r="B19" s="88" t="s">
        <v>17</v>
      </c>
      <c r="C19" s="90" t="s">
        <v>355</v>
      </c>
      <c r="D19" s="98">
        <v>1</v>
      </c>
      <c r="E19" s="8">
        <f t="shared" si="12"/>
        <v>15</v>
      </c>
      <c r="F19" s="98"/>
      <c r="G19" s="8" t="str">
        <f t="shared" ref="G19:G34" si="16">IF(F19*15=0,"",F19*15)</f>
        <v/>
      </c>
      <c r="H19" s="99">
        <v>2</v>
      </c>
      <c r="I19" s="14" t="s">
        <v>53</v>
      </c>
      <c r="J19" s="205"/>
      <c r="K19" s="8" t="str">
        <f t="shared" ref="K19:K34" si="17">IF(J19*15=0,"",J19*15)</f>
        <v/>
      </c>
      <c r="L19" s="9"/>
      <c r="M19" s="8" t="str">
        <f t="shared" ref="M19:M34" si="18">IF(L19*15=0,"",L19*15)</f>
        <v/>
      </c>
      <c r="N19" s="9"/>
      <c r="O19" s="13"/>
      <c r="P19" s="98"/>
      <c r="Q19" s="8" t="str">
        <f t="shared" ref="Q19:Q34" si="19">IF(P19*15=0,"",P19*15)</f>
        <v/>
      </c>
      <c r="R19" s="98"/>
      <c r="S19" s="8" t="str">
        <f t="shared" ref="S19:S34" si="20">IF(R19*15=0,"",R19*15)</f>
        <v/>
      </c>
      <c r="T19" s="99"/>
      <c r="U19" s="14"/>
      <c r="V19" s="100"/>
      <c r="W19" s="8" t="str">
        <f t="shared" ref="W19:W33" si="21">IF(V19*15=0,"",V19*15)</f>
        <v/>
      </c>
      <c r="X19" s="99"/>
      <c r="Y19" s="8" t="str">
        <f t="shared" ref="Y19:Y33" si="22">IF(X19*15=0,"",X19*15)</f>
        <v/>
      </c>
      <c r="Z19" s="99"/>
      <c r="AA19" s="13"/>
      <c r="AB19" s="98"/>
      <c r="AC19" s="8" t="str">
        <f t="shared" ref="AC19:AC29" si="23">IF(AB19*15=0,"",AB19*15)</f>
        <v/>
      </c>
      <c r="AD19" s="98"/>
      <c r="AE19" s="8" t="str">
        <f t="shared" ref="AE19:AE29" si="24">IF(AD19*15=0,"",AD19*15)</f>
        <v/>
      </c>
      <c r="AF19" s="99"/>
      <c r="AG19" s="14"/>
      <c r="AH19" s="100"/>
      <c r="AI19" s="8" t="str">
        <f t="shared" ref="AI19:AI33" si="25">IF(AH19*15=0,"",AH19*15)</f>
        <v/>
      </c>
      <c r="AJ19" s="98"/>
      <c r="AK19" s="8" t="str">
        <f t="shared" ref="AK19:AK33" si="26">IF(AJ19*15=0,"",AJ19*15)</f>
        <v/>
      </c>
      <c r="AL19" s="99"/>
      <c r="AM19" s="85"/>
      <c r="AN19" s="100"/>
      <c r="AO19" s="8" t="str">
        <f t="shared" ref="AO19:AO34" si="27">IF(AN19*15=0,"",AN19*15)</f>
        <v/>
      </c>
      <c r="AP19" s="99"/>
      <c r="AQ19" s="8" t="str">
        <f t="shared" ref="AQ19:AQ34" si="28">IF(AP19*15=0,"",AP19*15)</f>
        <v/>
      </c>
      <c r="AR19" s="99"/>
      <c r="AS19" s="13"/>
      <c r="AT19" s="98"/>
      <c r="AU19" s="8" t="str">
        <f t="shared" ref="AU19:AU34" si="29">IF(AT19*15=0,"",AT19*15)</f>
        <v/>
      </c>
      <c r="AV19" s="98"/>
      <c r="AW19" s="8" t="str">
        <f t="shared" ref="AW19:AW34" si="30">IF(AV19*15=0,"",AV19*15)</f>
        <v/>
      </c>
      <c r="AX19" s="99"/>
      <c r="AY19" s="9"/>
      <c r="AZ19" s="10">
        <f t="shared" ref="AZ19:AZ34" si="31">IF(D19+J19+P19+V19+AB19+AH19+AN19+AT19=0,"",D19+J19+P19+V19+AB19+AH19+AN19+AT19)</f>
        <v>1</v>
      </c>
      <c r="BA19" s="8">
        <f t="shared" ref="BA19:BA34" si="32">IF((D19+J19+P19+V19+AB19+AH19+AN19+AT19)*15=0,"",(D19+J19+P19+V19+AB19+AH19+AN19+AT19)*15)</f>
        <v>15</v>
      </c>
      <c r="BB19" s="11" t="str">
        <f t="shared" si="13"/>
        <v/>
      </c>
      <c r="BC19" s="8" t="str">
        <f t="shared" ref="BC19:BC34" si="33">IF((L19+F19+R19+X19+AD19+AJ19+AP19+AV19)*15=0,"",(L19+F19+R19+X19+AD19+AJ19+AP19+AV19)*15)</f>
        <v/>
      </c>
      <c r="BD19" s="11">
        <f t="shared" si="14"/>
        <v>2</v>
      </c>
      <c r="BE19" s="12">
        <f t="shared" si="15"/>
        <v>1</v>
      </c>
    </row>
    <row r="20" spans="1:57" ht="15.75" customHeight="1" x14ac:dyDescent="0.25">
      <c r="A20" s="87" t="s">
        <v>60</v>
      </c>
      <c r="B20" s="88" t="s">
        <v>17</v>
      </c>
      <c r="C20" s="90" t="s">
        <v>61</v>
      </c>
      <c r="D20" s="98"/>
      <c r="E20" s="8" t="str">
        <f t="shared" si="12"/>
        <v/>
      </c>
      <c r="F20" s="98"/>
      <c r="G20" s="8" t="str">
        <f t="shared" si="16"/>
        <v/>
      </c>
      <c r="H20" s="99"/>
      <c r="I20" s="14"/>
      <c r="J20" s="205"/>
      <c r="K20" s="8" t="str">
        <f t="shared" si="17"/>
        <v/>
      </c>
      <c r="L20" s="9"/>
      <c r="M20" s="8" t="str">
        <f t="shared" si="18"/>
        <v/>
      </c>
      <c r="N20" s="9"/>
      <c r="O20" s="13"/>
      <c r="P20" s="98"/>
      <c r="Q20" s="8" t="str">
        <f t="shared" si="19"/>
        <v/>
      </c>
      <c r="R20" s="98"/>
      <c r="S20" s="8" t="str">
        <f t="shared" si="20"/>
        <v/>
      </c>
      <c r="T20" s="99"/>
      <c r="U20" s="14"/>
      <c r="V20" s="100">
        <v>1</v>
      </c>
      <c r="W20" s="8">
        <v>16</v>
      </c>
      <c r="X20" s="99">
        <v>1</v>
      </c>
      <c r="Y20" s="8">
        <v>14</v>
      </c>
      <c r="Z20" s="99">
        <v>2</v>
      </c>
      <c r="AA20" s="13" t="s">
        <v>53</v>
      </c>
      <c r="AB20" s="98"/>
      <c r="AC20" s="8" t="str">
        <f t="shared" si="23"/>
        <v/>
      </c>
      <c r="AD20" s="98"/>
      <c r="AE20" s="8" t="str">
        <f t="shared" si="24"/>
        <v/>
      </c>
      <c r="AF20" s="99"/>
      <c r="AG20" s="14"/>
      <c r="AH20" s="100"/>
      <c r="AI20" s="8" t="str">
        <f t="shared" si="25"/>
        <v/>
      </c>
      <c r="AJ20" s="98"/>
      <c r="AK20" s="8" t="str">
        <f t="shared" si="26"/>
        <v/>
      </c>
      <c r="AL20" s="99"/>
      <c r="AM20" s="85"/>
      <c r="AN20" s="100"/>
      <c r="AO20" s="8" t="str">
        <f t="shared" si="27"/>
        <v/>
      </c>
      <c r="AP20" s="99"/>
      <c r="AQ20" s="8" t="str">
        <f t="shared" si="28"/>
        <v/>
      </c>
      <c r="AR20" s="99"/>
      <c r="AS20" s="13"/>
      <c r="AT20" s="98"/>
      <c r="AU20" s="8" t="str">
        <f t="shared" si="29"/>
        <v/>
      </c>
      <c r="AV20" s="98"/>
      <c r="AW20" s="8" t="str">
        <f t="shared" si="30"/>
        <v/>
      </c>
      <c r="AX20" s="99"/>
      <c r="AY20" s="9"/>
      <c r="AZ20" s="10">
        <f t="shared" si="31"/>
        <v>1</v>
      </c>
      <c r="BA20" s="8">
        <f t="shared" si="32"/>
        <v>15</v>
      </c>
      <c r="BB20" s="11">
        <f t="shared" si="13"/>
        <v>1</v>
      </c>
      <c r="BC20" s="8">
        <f t="shared" si="33"/>
        <v>15</v>
      </c>
      <c r="BD20" s="11">
        <f t="shared" si="14"/>
        <v>2</v>
      </c>
      <c r="BE20" s="12">
        <f t="shared" si="15"/>
        <v>2</v>
      </c>
    </row>
    <row r="21" spans="1:57" ht="15.75" customHeight="1" x14ac:dyDescent="0.25">
      <c r="A21" s="87" t="s">
        <v>62</v>
      </c>
      <c r="B21" s="88" t="s">
        <v>17</v>
      </c>
      <c r="C21" s="91" t="s">
        <v>63</v>
      </c>
      <c r="D21" s="101"/>
      <c r="E21" s="8" t="str">
        <f t="shared" si="12"/>
        <v/>
      </c>
      <c r="F21" s="101"/>
      <c r="G21" s="8" t="str">
        <f t="shared" si="16"/>
        <v/>
      </c>
      <c r="H21" s="102"/>
      <c r="I21" s="14"/>
      <c r="J21" s="103">
        <v>1</v>
      </c>
      <c r="K21" s="8">
        <f t="shared" si="17"/>
        <v>15</v>
      </c>
      <c r="L21" s="104"/>
      <c r="M21" s="8" t="str">
        <f t="shared" si="18"/>
        <v/>
      </c>
      <c r="N21" s="102">
        <v>2</v>
      </c>
      <c r="O21" s="13" t="s">
        <v>17</v>
      </c>
      <c r="P21" s="101"/>
      <c r="Q21" s="8" t="str">
        <f t="shared" si="19"/>
        <v/>
      </c>
      <c r="R21" s="101"/>
      <c r="S21" s="8" t="str">
        <f t="shared" si="20"/>
        <v/>
      </c>
      <c r="T21" s="102"/>
      <c r="U21" s="14"/>
      <c r="V21" s="206"/>
      <c r="W21" s="8" t="str">
        <f t="shared" si="21"/>
        <v/>
      </c>
      <c r="X21" s="207"/>
      <c r="Y21" s="8" t="str">
        <f t="shared" si="22"/>
        <v/>
      </c>
      <c r="Z21" s="208"/>
      <c r="AA21" s="13"/>
      <c r="AB21" s="101"/>
      <c r="AC21" s="8" t="str">
        <f t="shared" si="23"/>
        <v/>
      </c>
      <c r="AD21" s="101"/>
      <c r="AE21" s="8" t="str">
        <f t="shared" si="24"/>
        <v/>
      </c>
      <c r="AF21" s="102"/>
      <c r="AG21" s="14"/>
      <c r="AH21" s="103"/>
      <c r="AI21" s="8" t="str">
        <f t="shared" si="25"/>
        <v/>
      </c>
      <c r="AJ21" s="101"/>
      <c r="AK21" s="8" t="str">
        <f t="shared" si="26"/>
        <v/>
      </c>
      <c r="AL21" s="102"/>
      <c r="AM21" s="85"/>
      <c r="AN21" s="103"/>
      <c r="AO21" s="8" t="str">
        <f t="shared" si="27"/>
        <v/>
      </c>
      <c r="AP21" s="104"/>
      <c r="AQ21" s="8" t="str">
        <f t="shared" si="28"/>
        <v/>
      </c>
      <c r="AR21" s="102"/>
      <c r="AS21" s="13"/>
      <c r="AT21" s="101"/>
      <c r="AU21" s="8" t="str">
        <f t="shared" si="29"/>
        <v/>
      </c>
      <c r="AV21" s="101"/>
      <c r="AW21" s="8" t="str">
        <f t="shared" si="30"/>
        <v/>
      </c>
      <c r="AX21" s="102"/>
      <c r="AY21" s="9"/>
      <c r="AZ21" s="10">
        <f t="shared" si="31"/>
        <v>1</v>
      </c>
      <c r="BA21" s="8">
        <f t="shared" si="32"/>
        <v>15</v>
      </c>
      <c r="BB21" s="11" t="str">
        <f t="shared" si="13"/>
        <v/>
      </c>
      <c r="BC21" s="8" t="str">
        <f t="shared" si="33"/>
        <v/>
      </c>
      <c r="BD21" s="11">
        <f t="shared" si="14"/>
        <v>2</v>
      </c>
      <c r="BE21" s="12">
        <f t="shared" si="15"/>
        <v>1</v>
      </c>
    </row>
    <row r="22" spans="1:57" ht="15.75" customHeight="1" x14ac:dyDescent="0.25">
      <c r="A22" s="87" t="s">
        <v>205</v>
      </c>
      <c r="B22" s="88" t="s">
        <v>17</v>
      </c>
      <c r="C22" s="91" t="s">
        <v>64</v>
      </c>
      <c r="D22" s="101"/>
      <c r="E22" s="8" t="str">
        <f t="shared" si="12"/>
        <v/>
      </c>
      <c r="F22" s="101"/>
      <c r="G22" s="8" t="str">
        <f t="shared" si="16"/>
        <v/>
      </c>
      <c r="H22" s="102"/>
      <c r="I22" s="14"/>
      <c r="J22" s="103"/>
      <c r="K22" s="8" t="str">
        <f t="shared" si="17"/>
        <v/>
      </c>
      <c r="L22" s="104"/>
      <c r="M22" s="8" t="str">
        <f t="shared" si="18"/>
        <v/>
      </c>
      <c r="N22" s="102"/>
      <c r="O22" s="13"/>
      <c r="P22" s="101"/>
      <c r="Q22" s="8" t="str">
        <f t="shared" si="19"/>
        <v/>
      </c>
      <c r="R22" s="101"/>
      <c r="S22" s="8" t="str">
        <f t="shared" si="20"/>
        <v/>
      </c>
      <c r="T22" s="102"/>
      <c r="U22" s="14"/>
      <c r="V22" s="103"/>
      <c r="W22" s="8" t="str">
        <f t="shared" si="21"/>
        <v/>
      </c>
      <c r="X22" s="104"/>
      <c r="Y22" s="8" t="str">
        <f t="shared" si="22"/>
        <v/>
      </c>
      <c r="Z22" s="102"/>
      <c r="AA22" s="13"/>
      <c r="AB22" s="203">
        <v>2</v>
      </c>
      <c r="AC22" s="8">
        <f t="shared" si="23"/>
        <v>30</v>
      </c>
      <c r="AD22" s="203"/>
      <c r="AE22" s="8" t="str">
        <f t="shared" si="24"/>
        <v/>
      </c>
      <c r="AF22" s="208">
        <v>2</v>
      </c>
      <c r="AG22" s="14" t="s">
        <v>53</v>
      </c>
      <c r="AH22" s="103"/>
      <c r="AI22" s="8" t="str">
        <f t="shared" si="25"/>
        <v/>
      </c>
      <c r="AJ22" s="101"/>
      <c r="AK22" s="8" t="str">
        <f t="shared" si="26"/>
        <v/>
      </c>
      <c r="AL22" s="102"/>
      <c r="AM22" s="85"/>
      <c r="AN22" s="103"/>
      <c r="AO22" s="8" t="str">
        <f t="shared" si="27"/>
        <v/>
      </c>
      <c r="AP22" s="104"/>
      <c r="AQ22" s="8" t="str">
        <f t="shared" si="28"/>
        <v/>
      </c>
      <c r="AR22" s="102"/>
      <c r="AS22" s="13"/>
      <c r="AT22" s="101"/>
      <c r="AU22" s="8" t="str">
        <f t="shared" si="29"/>
        <v/>
      </c>
      <c r="AV22" s="101"/>
      <c r="AW22" s="8" t="str">
        <f t="shared" si="30"/>
        <v/>
      </c>
      <c r="AX22" s="102"/>
      <c r="AY22" s="9"/>
      <c r="AZ22" s="10">
        <f t="shared" si="31"/>
        <v>2</v>
      </c>
      <c r="BA22" s="8">
        <f t="shared" si="32"/>
        <v>30</v>
      </c>
      <c r="BB22" s="11" t="str">
        <f t="shared" si="13"/>
        <v/>
      </c>
      <c r="BC22" s="8" t="str">
        <f t="shared" si="33"/>
        <v/>
      </c>
      <c r="BD22" s="11">
        <f t="shared" si="14"/>
        <v>2</v>
      </c>
      <c r="BE22" s="12">
        <f t="shared" si="15"/>
        <v>2</v>
      </c>
    </row>
    <row r="23" spans="1:57" ht="15.75" customHeight="1" x14ac:dyDescent="0.25">
      <c r="A23" s="87" t="s">
        <v>65</v>
      </c>
      <c r="B23" s="88" t="s">
        <v>17</v>
      </c>
      <c r="C23" s="91" t="s">
        <v>66</v>
      </c>
      <c r="D23" s="101"/>
      <c r="E23" s="8" t="str">
        <f t="shared" si="12"/>
        <v/>
      </c>
      <c r="F23" s="101"/>
      <c r="G23" s="8" t="str">
        <f t="shared" si="16"/>
        <v/>
      </c>
      <c r="H23" s="102"/>
      <c r="I23" s="14"/>
      <c r="J23" s="206">
        <v>2</v>
      </c>
      <c r="K23" s="8">
        <f t="shared" si="17"/>
        <v>30</v>
      </c>
      <c r="L23" s="207">
        <v>1</v>
      </c>
      <c r="M23" s="8">
        <f t="shared" si="18"/>
        <v>15</v>
      </c>
      <c r="N23" s="208">
        <v>2</v>
      </c>
      <c r="O23" s="13" t="s">
        <v>17</v>
      </c>
      <c r="P23" s="101"/>
      <c r="Q23" s="8" t="str">
        <f t="shared" si="19"/>
        <v/>
      </c>
      <c r="R23" s="101"/>
      <c r="S23" s="8" t="str">
        <f t="shared" si="20"/>
        <v/>
      </c>
      <c r="T23" s="102"/>
      <c r="U23" s="14"/>
      <c r="V23" s="103"/>
      <c r="W23" s="8" t="str">
        <f t="shared" si="21"/>
        <v/>
      </c>
      <c r="X23" s="104"/>
      <c r="Y23" s="8" t="str">
        <f t="shared" si="22"/>
        <v/>
      </c>
      <c r="Z23" s="102"/>
      <c r="AA23" s="13"/>
      <c r="AB23" s="101"/>
      <c r="AC23" s="8" t="str">
        <f t="shared" si="23"/>
        <v/>
      </c>
      <c r="AD23" s="101"/>
      <c r="AE23" s="8" t="str">
        <f t="shared" si="24"/>
        <v/>
      </c>
      <c r="AF23" s="102"/>
      <c r="AG23" s="14"/>
      <c r="AH23" s="103"/>
      <c r="AI23" s="8" t="str">
        <f t="shared" si="25"/>
        <v/>
      </c>
      <c r="AJ23" s="101"/>
      <c r="AK23" s="8" t="str">
        <f t="shared" si="26"/>
        <v/>
      </c>
      <c r="AL23" s="102"/>
      <c r="AM23" s="85"/>
      <c r="AN23" s="103"/>
      <c r="AO23" s="8" t="str">
        <f t="shared" si="27"/>
        <v/>
      </c>
      <c r="AP23" s="104"/>
      <c r="AQ23" s="8" t="str">
        <f t="shared" si="28"/>
        <v/>
      </c>
      <c r="AR23" s="102"/>
      <c r="AS23" s="13"/>
      <c r="AT23" s="101"/>
      <c r="AU23" s="8" t="str">
        <f t="shared" si="29"/>
        <v/>
      </c>
      <c r="AV23" s="101"/>
      <c r="AW23" s="8" t="str">
        <f t="shared" si="30"/>
        <v/>
      </c>
      <c r="AX23" s="102"/>
      <c r="AY23" s="9"/>
      <c r="AZ23" s="10">
        <f t="shared" si="31"/>
        <v>2</v>
      </c>
      <c r="BA23" s="8">
        <f t="shared" si="32"/>
        <v>30</v>
      </c>
      <c r="BB23" s="11">
        <f t="shared" si="13"/>
        <v>1</v>
      </c>
      <c r="BC23" s="8">
        <f t="shared" si="33"/>
        <v>15</v>
      </c>
      <c r="BD23" s="11">
        <f t="shared" si="14"/>
        <v>2</v>
      </c>
      <c r="BE23" s="12">
        <f t="shared" si="15"/>
        <v>3</v>
      </c>
    </row>
    <row r="24" spans="1:57" ht="15.75" customHeight="1" x14ac:dyDescent="0.25">
      <c r="A24" s="87" t="s">
        <v>67</v>
      </c>
      <c r="B24" s="88" t="s">
        <v>17</v>
      </c>
      <c r="C24" s="91" t="s">
        <v>68</v>
      </c>
      <c r="D24" s="101"/>
      <c r="E24" s="8" t="str">
        <f t="shared" si="12"/>
        <v/>
      </c>
      <c r="F24" s="101"/>
      <c r="G24" s="8" t="str">
        <f t="shared" si="16"/>
        <v/>
      </c>
      <c r="H24" s="102"/>
      <c r="I24" s="14"/>
      <c r="J24" s="103"/>
      <c r="K24" s="8" t="str">
        <f t="shared" si="17"/>
        <v/>
      </c>
      <c r="L24" s="104"/>
      <c r="M24" s="8" t="str">
        <f t="shared" si="18"/>
        <v/>
      </c>
      <c r="N24" s="102"/>
      <c r="O24" s="13"/>
      <c r="P24" s="101"/>
      <c r="Q24" s="8" t="str">
        <f t="shared" si="19"/>
        <v/>
      </c>
      <c r="R24" s="101"/>
      <c r="S24" s="8" t="str">
        <f t="shared" si="20"/>
        <v/>
      </c>
      <c r="T24" s="102"/>
      <c r="U24" s="14"/>
      <c r="V24" s="206">
        <v>3</v>
      </c>
      <c r="W24" s="8">
        <f t="shared" si="21"/>
        <v>45</v>
      </c>
      <c r="X24" s="207"/>
      <c r="Y24" s="8" t="str">
        <f t="shared" si="22"/>
        <v/>
      </c>
      <c r="Z24" s="208">
        <v>2</v>
      </c>
      <c r="AA24" s="13" t="s">
        <v>17</v>
      </c>
      <c r="AB24" s="101"/>
      <c r="AC24" s="8" t="str">
        <f t="shared" si="23"/>
        <v/>
      </c>
      <c r="AD24" s="101"/>
      <c r="AE24" s="8" t="str">
        <f t="shared" si="24"/>
        <v/>
      </c>
      <c r="AF24" s="102"/>
      <c r="AG24" s="14"/>
      <c r="AH24" s="103"/>
      <c r="AI24" s="8" t="str">
        <f t="shared" si="25"/>
        <v/>
      </c>
      <c r="AJ24" s="101"/>
      <c r="AK24" s="8" t="str">
        <f t="shared" si="26"/>
        <v/>
      </c>
      <c r="AL24" s="102"/>
      <c r="AM24" s="85"/>
      <c r="AN24" s="103"/>
      <c r="AO24" s="8" t="str">
        <f t="shared" si="27"/>
        <v/>
      </c>
      <c r="AP24" s="104"/>
      <c r="AQ24" s="8" t="str">
        <f t="shared" si="28"/>
        <v/>
      </c>
      <c r="AR24" s="102"/>
      <c r="AS24" s="13"/>
      <c r="AT24" s="101"/>
      <c r="AU24" s="8" t="str">
        <f t="shared" si="29"/>
        <v/>
      </c>
      <c r="AV24" s="101"/>
      <c r="AW24" s="8" t="str">
        <f t="shared" si="30"/>
        <v/>
      </c>
      <c r="AX24" s="102"/>
      <c r="AY24" s="9"/>
      <c r="AZ24" s="10">
        <f t="shared" si="31"/>
        <v>3</v>
      </c>
      <c r="BA24" s="8">
        <f t="shared" si="32"/>
        <v>45</v>
      </c>
      <c r="BB24" s="11" t="str">
        <f t="shared" si="13"/>
        <v/>
      </c>
      <c r="BC24" s="8" t="str">
        <f t="shared" si="33"/>
        <v/>
      </c>
      <c r="BD24" s="11">
        <f t="shared" si="14"/>
        <v>2</v>
      </c>
      <c r="BE24" s="12">
        <f t="shared" si="15"/>
        <v>3</v>
      </c>
    </row>
    <row r="25" spans="1:57" ht="15.75" customHeight="1" x14ac:dyDescent="0.25">
      <c r="A25" s="87" t="s">
        <v>69</v>
      </c>
      <c r="B25" s="88" t="s">
        <v>17</v>
      </c>
      <c r="C25" s="91" t="s">
        <v>70</v>
      </c>
      <c r="D25" s="101"/>
      <c r="E25" s="8" t="str">
        <f t="shared" si="12"/>
        <v/>
      </c>
      <c r="F25" s="101"/>
      <c r="G25" s="8" t="str">
        <f t="shared" si="16"/>
        <v/>
      </c>
      <c r="H25" s="102"/>
      <c r="I25" s="81"/>
      <c r="J25" s="103"/>
      <c r="K25" s="8" t="str">
        <f t="shared" si="17"/>
        <v/>
      </c>
      <c r="L25" s="104"/>
      <c r="M25" s="8" t="str">
        <f t="shared" si="18"/>
        <v/>
      </c>
      <c r="N25" s="102"/>
      <c r="O25" s="76"/>
      <c r="P25" s="203">
        <v>2</v>
      </c>
      <c r="Q25" s="8">
        <f t="shared" si="19"/>
        <v>30</v>
      </c>
      <c r="R25" s="203">
        <v>1</v>
      </c>
      <c r="S25" s="8">
        <f t="shared" si="20"/>
        <v>15</v>
      </c>
      <c r="T25" s="208">
        <v>2</v>
      </c>
      <c r="U25" s="14" t="s">
        <v>17</v>
      </c>
      <c r="V25" s="103"/>
      <c r="W25" s="8" t="str">
        <f t="shared" si="21"/>
        <v/>
      </c>
      <c r="X25" s="104"/>
      <c r="Y25" s="8" t="str">
        <f t="shared" si="22"/>
        <v/>
      </c>
      <c r="Z25" s="102"/>
      <c r="AA25" s="76"/>
      <c r="AB25" s="101"/>
      <c r="AC25" s="8" t="str">
        <f t="shared" si="23"/>
        <v/>
      </c>
      <c r="AD25" s="101"/>
      <c r="AE25" s="8" t="str">
        <f t="shared" si="24"/>
        <v/>
      </c>
      <c r="AF25" s="102"/>
      <c r="AG25" s="81"/>
      <c r="AH25" s="103"/>
      <c r="AI25" s="8" t="str">
        <f t="shared" si="25"/>
        <v/>
      </c>
      <c r="AJ25" s="101"/>
      <c r="AK25" s="8" t="str">
        <f t="shared" si="26"/>
        <v/>
      </c>
      <c r="AL25" s="102"/>
      <c r="AM25" s="84"/>
      <c r="AN25" s="103"/>
      <c r="AO25" s="8" t="str">
        <f t="shared" si="27"/>
        <v/>
      </c>
      <c r="AP25" s="104"/>
      <c r="AQ25" s="8" t="str">
        <f t="shared" si="28"/>
        <v/>
      </c>
      <c r="AR25" s="102"/>
      <c r="AS25" s="76"/>
      <c r="AT25" s="101"/>
      <c r="AU25" s="8" t="str">
        <f t="shared" si="29"/>
        <v/>
      </c>
      <c r="AV25" s="101"/>
      <c r="AW25" s="8" t="str">
        <f t="shared" si="30"/>
        <v/>
      </c>
      <c r="AX25" s="102"/>
      <c r="AY25" s="76"/>
      <c r="AZ25" s="10">
        <f t="shared" si="31"/>
        <v>2</v>
      </c>
      <c r="BA25" s="8">
        <f t="shared" si="32"/>
        <v>30</v>
      </c>
      <c r="BB25" s="11">
        <f t="shared" si="13"/>
        <v>1</v>
      </c>
      <c r="BC25" s="8">
        <f t="shared" si="33"/>
        <v>15</v>
      </c>
      <c r="BD25" s="11">
        <f t="shared" si="14"/>
        <v>2</v>
      </c>
      <c r="BE25" s="12">
        <f t="shared" si="15"/>
        <v>3</v>
      </c>
    </row>
    <row r="26" spans="1:57" ht="15.75" customHeight="1" x14ac:dyDescent="0.25">
      <c r="A26" s="87" t="s">
        <v>206</v>
      </c>
      <c r="B26" s="88" t="s">
        <v>17</v>
      </c>
      <c r="C26" s="91" t="s">
        <v>71</v>
      </c>
      <c r="D26" s="101"/>
      <c r="E26" s="8" t="str">
        <f t="shared" si="12"/>
        <v/>
      </c>
      <c r="F26" s="101"/>
      <c r="G26" s="8" t="str">
        <f t="shared" si="16"/>
        <v/>
      </c>
      <c r="H26" s="102"/>
      <c r="I26" s="81"/>
      <c r="J26" s="206">
        <v>2</v>
      </c>
      <c r="K26" s="8">
        <f t="shared" si="17"/>
        <v>30</v>
      </c>
      <c r="L26" s="207"/>
      <c r="M26" s="8" t="str">
        <f t="shared" si="18"/>
        <v/>
      </c>
      <c r="N26" s="208">
        <v>2</v>
      </c>
      <c r="O26" s="13" t="s">
        <v>17</v>
      </c>
      <c r="P26" s="101"/>
      <c r="Q26" s="8" t="str">
        <f t="shared" si="19"/>
        <v/>
      </c>
      <c r="R26" s="101"/>
      <c r="S26" s="8" t="str">
        <f t="shared" si="20"/>
        <v/>
      </c>
      <c r="T26" s="102"/>
      <c r="U26" s="81"/>
      <c r="V26" s="103"/>
      <c r="W26" s="8" t="str">
        <f t="shared" si="21"/>
        <v/>
      </c>
      <c r="X26" s="104"/>
      <c r="Y26" s="8" t="str">
        <f t="shared" si="22"/>
        <v/>
      </c>
      <c r="Z26" s="102"/>
      <c r="AA26" s="76"/>
      <c r="AB26" s="101"/>
      <c r="AC26" s="8" t="str">
        <f t="shared" si="23"/>
        <v/>
      </c>
      <c r="AD26" s="101"/>
      <c r="AE26" s="8" t="str">
        <f t="shared" si="24"/>
        <v/>
      </c>
      <c r="AF26" s="102"/>
      <c r="AG26" s="81"/>
      <c r="AH26" s="103"/>
      <c r="AI26" s="8" t="str">
        <f t="shared" si="25"/>
        <v/>
      </c>
      <c r="AJ26" s="101"/>
      <c r="AK26" s="8" t="str">
        <f t="shared" si="26"/>
        <v/>
      </c>
      <c r="AL26" s="102"/>
      <c r="AM26" s="84"/>
      <c r="AN26" s="103"/>
      <c r="AO26" s="8" t="str">
        <f t="shared" si="27"/>
        <v/>
      </c>
      <c r="AP26" s="104"/>
      <c r="AQ26" s="8" t="str">
        <f t="shared" si="28"/>
        <v/>
      </c>
      <c r="AR26" s="102"/>
      <c r="AS26" s="76"/>
      <c r="AT26" s="101"/>
      <c r="AU26" s="8" t="str">
        <f t="shared" si="29"/>
        <v/>
      </c>
      <c r="AV26" s="101"/>
      <c r="AW26" s="8" t="str">
        <f t="shared" si="30"/>
        <v/>
      </c>
      <c r="AX26" s="102"/>
      <c r="AY26" s="76"/>
      <c r="AZ26" s="10">
        <f t="shared" si="31"/>
        <v>2</v>
      </c>
      <c r="BA26" s="8">
        <f t="shared" si="32"/>
        <v>30</v>
      </c>
      <c r="BB26" s="11" t="str">
        <f t="shared" si="13"/>
        <v/>
      </c>
      <c r="BC26" s="8" t="str">
        <f t="shared" si="33"/>
        <v/>
      </c>
      <c r="BD26" s="11">
        <f t="shared" si="14"/>
        <v>2</v>
      </c>
      <c r="BE26" s="12">
        <f t="shared" si="15"/>
        <v>2</v>
      </c>
    </row>
    <row r="27" spans="1:57" ht="14.25" customHeight="1" x14ac:dyDescent="0.25">
      <c r="A27" s="87" t="s">
        <v>72</v>
      </c>
      <c r="B27" s="88" t="s">
        <v>17</v>
      </c>
      <c r="C27" s="91" t="s">
        <v>73</v>
      </c>
      <c r="D27" s="101"/>
      <c r="E27" s="8" t="str">
        <f t="shared" si="12"/>
        <v/>
      </c>
      <c r="F27" s="101"/>
      <c r="G27" s="8" t="str">
        <f t="shared" si="16"/>
        <v/>
      </c>
      <c r="H27" s="102"/>
      <c r="I27" s="81"/>
      <c r="J27" s="103">
        <v>2</v>
      </c>
      <c r="K27" s="8">
        <f t="shared" si="17"/>
        <v>30</v>
      </c>
      <c r="L27" s="104"/>
      <c r="M27" s="8" t="str">
        <f t="shared" si="18"/>
        <v/>
      </c>
      <c r="N27" s="102">
        <v>2</v>
      </c>
      <c r="O27" s="76" t="s">
        <v>53</v>
      </c>
      <c r="P27" s="101"/>
      <c r="Q27" s="8" t="str">
        <f t="shared" si="19"/>
        <v/>
      </c>
      <c r="R27" s="101"/>
      <c r="S27" s="8" t="str">
        <f t="shared" si="20"/>
        <v/>
      </c>
      <c r="T27" s="102"/>
      <c r="U27" s="81"/>
      <c r="V27" s="103"/>
      <c r="W27" s="8" t="str">
        <f t="shared" si="21"/>
        <v/>
      </c>
      <c r="X27" s="104"/>
      <c r="Y27" s="8" t="str">
        <f t="shared" si="22"/>
        <v/>
      </c>
      <c r="Z27" s="102"/>
      <c r="AA27" s="76"/>
      <c r="AB27" s="203"/>
      <c r="AC27" s="8" t="str">
        <f t="shared" si="23"/>
        <v/>
      </c>
      <c r="AD27" s="203"/>
      <c r="AE27" s="8" t="str">
        <f t="shared" si="24"/>
        <v/>
      </c>
      <c r="AF27" s="208"/>
      <c r="AG27" s="14"/>
      <c r="AH27" s="103"/>
      <c r="AI27" s="8" t="str">
        <f t="shared" si="25"/>
        <v/>
      </c>
      <c r="AJ27" s="101"/>
      <c r="AK27" s="8" t="str">
        <f t="shared" si="26"/>
        <v/>
      </c>
      <c r="AL27" s="102"/>
      <c r="AM27" s="84"/>
      <c r="AN27" s="103"/>
      <c r="AO27" s="8" t="str">
        <f t="shared" si="27"/>
        <v/>
      </c>
      <c r="AP27" s="104"/>
      <c r="AQ27" s="8" t="str">
        <f t="shared" si="28"/>
        <v/>
      </c>
      <c r="AR27" s="102"/>
      <c r="AS27" s="76"/>
      <c r="AT27" s="101"/>
      <c r="AU27" s="8" t="str">
        <f t="shared" si="29"/>
        <v/>
      </c>
      <c r="AV27" s="101"/>
      <c r="AW27" s="8" t="str">
        <f t="shared" si="30"/>
        <v/>
      </c>
      <c r="AX27" s="102"/>
      <c r="AY27" s="76"/>
      <c r="AZ27" s="10">
        <f t="shared" si="31"/>
        <v>2</v>
      </c>
      <c r="BA27" s="8">
        <f t="shared" si="32"/>
        <v>30</v>
      </c>
      <c r="BB27" s="11" t="str">
        <f t="shared" si="13"/>
        <v/>
      </c>
      <c r="BC27" s="8" t="str">
        <f t="shared" si="33"/>
        <v/>
      </c>
      <c r="BD27" s="11">
        <f t="shared" si="14"/>
        <v>2</v>
      </c>
      <c r="BE27" s="12">
        <f t="shared" si="15"/>
        <v>2</v>
      </c>
    </row>
    <row r="28" spans="1:57" ht="15.75" customHeight="1" x14ac:dyDescent="0.25">
      <c r="A28" s="89" t="s">
        <v>207</v>
      </c>
      <c r="B28" s="88" t="s">
        <v>17</v>
      </c>
      <c r="C28" s="91" t="s">
        <v>74</v>
      </c>
      <c r="D28" s="101"/>
      <c r="E28" s="8" t="str">
        <f t="shared" ref="E28:E34" si="34">IF(D28*15=0,"",D28*15)</f>
        <v/>
      </c>
      <c r="F28" s="101"/>
      <c r="G28" s="8" t="str">
        <f t="shared" si="16"/>
        <v/>
      </c>
      <c r="H28" s="102"/>
      <c r="I28" s="81"/>
      <c r="J28" s="103"/>
      <c r="K28" s="8" t="str">
        <f t="shared" si="17"/>
        <v/>
      </c>
      <c r="L28" s="104"/>
      <c r="M28" s="8" t="str">
        <f t="shared" si="18"/>
        <v/>
      </c>
      <c r="N28" s="102"/>
      <c r="O28" s="76"/>
      <c r="P28" s="203">
        <v>2</v>
      </c>
      <c r="Q28" s="8">
        <f t="shared" si="19"/>
        <v>30</v>
      </c>
      <c r="R28" s="203">
        <v>1</v>
      </c>
      <c r="S28" s="8">
        <f t="shared" si="20"/>
        <v>15</v>
      </c>
      <c r="T28" s="208">
        <v>2</v>
      </c>
      <c r="U28" s="14" t="s">
        <v>17</v>
      </c>
      <c r="V28" s="103"/>
      <c r="W28" s="8" t="str">
        <f t="shared" si="21"/>
        <v/>
      </c>
      <c r="X28" s="104"/>
      <c r="Y28" s="8" t="str">
        <f t="shared" si="22"/>
        <v/>
      </c>
      <c r="Z28" s="102"/>
      <c r="AA28" s="76"/>
      <c r="AB28" s="101"/>
      <c r="AC28" s="8" t="str">
        <f t="shared" si="23"/>
        <v/>
      </c>
      <c r="AD28" s="101"/>
      <c r="AE28" s="8" t="str">
        <f t="shared" si="24"/>
        <v/>
      </c>
      <c r="AF28" s="102"/>
      <c r="AG28" s="81"/>
      <c r="AH28" s="103"/>
      <c r="AI28" s="8" t="str">
        <f t="shared" si="25"/>
        <v/>
      </c>
      <c r="AJ28" s="101"/>
      <c r="AK28" s="8" t="str">
        <f t="shared" si="26"/>
        <v/>
      </c>
      <c r="AL28" s="102"/>
      <c r="AM28" s="84"/>
      <c r="AN28" s="103"/>
      <c r="AO28" s="8" t="str">
        <f t="shared" si="27"/>
        <v/>
      </c>
      <c r="AP28" s="104"/>
      <c r="AQ28" s="8" t="str">
        <f t="shared" si="28"/>
        <v/>
      </c>
      <c r="AR28" s="102"/>
      <c r="AS28" s="76"/>
      <c r="AT28" s="101"/>
      <c r="AU28" s="8" t="str">
        <f t="shared" si="29"/>
        <v/>
      </c>
      <c r="AV28" s="101"/>
      <c r="AW28" s="8" t="str">
        <f t="shared" si="30"/>
        <v/>
      </c>
      <c r="AX28" s="102"/>
      <c r="AY28" s="76"/>
      <c r="AZ28" s="10">
        <f t="shared" si="31"/>
        <v>2</v>
      </c>
      <c r="BA28" s="8">
        <f t="shared" si="32"/>
        <v>30</v>
      </c>
      <c r="BB28" s="11">
        <f t="shared" si="13"/>
        <v>1</v>
      </c>
      <c r="BC28" s="8">
        <f t="shared" si="33"/>
        <v>15</v>
      </c>
      <c r="BD28" s="11">
        <f t="shared" si="14"/>
        <v>2</v>
      </c>
      <c r="BE28" s="12">
        <f t="shared" si="15"/>
        <v>3</v>
      </c>
    </row>
    <row r="29" spans="1:57" ht="15.75" customHeight="1" x14ac:dyDescent="0.25">
      <c r="A29" s="87" t="s">
        <v>75</v>
      </c>
      <c r="B29" s="88" t="s">
        <v>17</v>
      </c>
      <c r="C29" s="91" t="s">
        <v>76</v>
      </c>
      <c r="D29" s="101"/>
      <c r="E29" s="8" t="str">
        <f t="shared" si="34"/>
        <v/>
      </c>
      <c r="F29" s="101"/>
      <c r="G29" s="8" t="str">
        <f t="shared" si="16"/>
        <v/>
      </c>
      <c r="H29" s="102"/>
      <c r="I29" s="81"/>
      <c r="J29" s="103">
        <v>2</v>
      </c>
      <c r="K29" s="8">
        <f t="shared" si="17"/>
        <v>30</v>
      </c>
      <c r="L29" s="104"/>
      <c r="M29" s="8" t="str">
        <f t="shared" si="18"/>
        <v/>
      </c>
      <c r="N29" s="102">
        <v>2</v>
      </c>
      <c r="O29" s="76" t="s">
        <v>17</v>
      </c>
      <c r="P29" s="101"/>
      <c r="Q29" s="8" t="str">
        <f t="shared" si="19"/>
        <v/>
      </c>
      <c r="R29" s="101"/>
      <c r="S29" s="8" t="str">
        <f t="shared" si="20"/>
        <v/>
      </c>
      <c r="T29" s="102"/>
      <c r="U29" s="81"/>
      <c r="V29" s="103"/>
      <c r="W29" s="8" t="str">
        <f t="shared" si="21"/>
        <v/>
      </c>
      <c r="X29" s="104"/>
      <c r="Y29" s="8" t="str">
        <f t="shared" si="22"/>
        <v/>
      </c>
      <c r="Z29" s="102"/>
      <c r="AA29" s="76"/>
      <c r="AB29" s="203"/>
      <c r="AC29" s="8" t="str">
        <f t="shared" si="23"/>
        <v/>
      </c>
      <c r="AD29" s="203"/>
      <c r="AE29" s="8" t="str">
        <f t="shared" si="24"/>
        <v/>
      </c>
      <c r="AF29" s="208"/>
      <c r="AG29" s="14"/>
      <c r="AH29" s="103"/>
      <c r="AI29" s="8" t="str">
        <f t="shared" si="25"/>
        <v/>
      </c>
      <c r="AJ29" s="101"/>
      <c r="AK29" s="8" t="str">
        <f t="shared" si="26"/>
        <v/>
      </c>
      <c r="AL29" s="102"/>
      <c r="AM29" s="84"/>
      <c r="AN29" s="103"/>
      <c r="AO29" s="8" t="str">
        <f t="shared" si="27"/>
        <v/>
      </c>
      <c r="AP29" s="104"/>
      <c r="AQ29" s="8" t="str">
        <f t="shared" si="28"/>
        <v/>
      </c>
      <c r="AR29" s="102"/>
      <c r="AS29" s="76"/>
      <c r="AT29" s="101"/>
      <c r="AU29" s="8" t="str">
        <f t="shared" si="29"/>
        <v/>
      </c>
      <c r="AV29" s="101"/>
      <c r="AW29" s="8" t="str">
        <f t="shared" si="30"/>
        <v/>
      </c>
      <c r="AX29" s="102"/>
      <c r="AY29" s="76"/>
      <c r="AZ29" s="10">
        <f t="shared" si="31"/>
        <v>2</v>
      </c>
      <c r="BA29" s="8">
        <f t="shared" si="32"/>
        <v>30</v>
      </c>
      <c r="BB29" s="11" t="str">
        <f t="shared" si="13"/>
        <v/>
      </c>
      <c r="BC29" s="8" t="str">
        <f t="shared" si="33"/>
        <v/>
      </c>
      <c r="BD29" s="11">
        <f t="shared" si="14"/>
        <v>2</v>
      </c>
      <c r="BE29" s="12">
        <f t="shared" si="15"/>
        <v>2</v>
      </c>
    </row>
    <row r="30" spans="1:57" ht="15.75" customHeight="1" x14ac:dyDescent="0.25">
      <c r="A30" s="87" t="s">
        <v>77</v>
      </c>
      <c r="B30" s="88" t="s">
        <v>17</v>
      </c>
      <c r="C30" s="91" t="s">
        <v>78</v>
      </c>
      <c r="D30" s="101"/>
      <c r="E30" s="8" t="str">
        <f t="shared" si="34"/>
        <v/>
      </c>
      <c r="F30" s="101"/>
      <c r="G30" s="8" t="str">
        <f t="shared" si="16"/>
        <v/>
      </c>
      <c r="H30" s="102"/>
      <c r="I30" s="81"/>
      <c r="J30" s="103"/>
      <c r="K30" s="8" t="str">
        <f t="shared" si="17"/>
        <v/>
      </c>
      <c r="L30" s="104"/>
      <c r="M30" s="8" t="str">
        <f t="shared" si="18"/>
        <v/>
      </c>
      <c r="N30" s="102"/>
      <c r="O30" s="76"/>
      <c r="P30" s="101">
        <v>2</v>
      </c>
      <c r="Q30" s="8">
        <v>30</v>
      </c>
      <c r="R30" s="101"/>
      <c r="S30" s="8"/>
      <c r="T30" s="102">
        <v>2</v>
      </c>
      <c r="U30" s="81" t="s">
        <v>17</v>
      </c>
      <c r="V30" s="103"/>
      <c r="W30" s="8"/>
      <c r="X30" s="104"/>
      <c r="Y30" s="8"/>
      <c r="Z30" s="102"/>
      <c r="AA30" s="76"/>
      <c r="AB30" s="101"/>
      <c r="AC30" s="8"/>
      <c r="AD30" s="101"/>
      <c r="AE30" s="8"/>
      <c r="AF30" s="102"/>
      <c r="AG30" s="81"/>
      <c r="AH30" s="103"/>
      <c r="AI30" s="8" t="str">
        <f t="shared" si="25"/>
        <v/>
      </c>
      <c r="AJ30" s="101"/>
      <c r="AK30" s="8" t="str">
        <f t="shared" si="26"/>
        <v/>
      </c>
      <c r="AL30" s="102"/>
      <c r="AM30" s="84"/>
      <c r="AN30" s="103"/>
      <c r="AO30" s="8" t="str">
        <f t="shared" si="27"/>
        <v/>
      </c>
      <c r="AP30" s="104"/>
      <c r="AQ30" s="8" t="str">
        <f t="shared" si="28"/>
        <v/>
      </c>
      <c r="AR30" s="102"/>
      <c r="AS30" s="76"/>
      <c r="AT30" s="101"/>
      <c r="AU30" s="8" t="str">
        <f t="shared" si="29"/>
        <v/>
      </c>
      <c r="AV30" s="101"/>
      <c r="AW30" s="8" t="str">
        <f t="shared" si="30"/>
        <v/>
      </c>
      <c r="AX30" s="102"/>
      <c r="AY30" s="76"/>
      <c r="AZ30" s="10">
        <f t="shared" si="31"/>
        <v>2</v>
      </c>
      <c r="BA30" s="8">
        <f t="shared" si="32"/>
        <v>30</v>
      </c>
      <c r="BB30" s="11" t="str">
        <f t="shared" si="13"/>
        <v/>
      </c>
      <c r="BC30" s="8" t="str">
        <f t="shared" si="33"/>
        <v/>
      </c>
      <c r="BD30" s="11">
        <f t="shared" si="14"/>
        <v>2</v>
      </c>
      <c r="BE30" s="12">
        <f t="shared" si="15"/>
        <v>2</v>
      </c>
    </row>
    <row r="31" spans="1:57" ht="15.75" customHeight="1" x14ac:dyDescent="0.25">
      <c r="A31" s="87" t="s">
        <v>79</v>
      </c>
      <c r="B31" s="88" t="s">
        <v>17</v>
      </c>
      <c r="C31" s="91" t="s">
        <v>589</v>
      </c>
      <c r="D31" s="101"/>
      <c r="E31" s="8" t="str">
        <f t="shared" si="34"/>
        <v/>
      </c>
      <c r="F31" s="101"/>
      <c r="G31" s="8" t="str">
        <f t="shared" si="16"/>
        <v/>
      </c>
      <c r="H31" s="102"/>
      <c r="I31" s="81"/>
      <c r="J31" s="103"/>
      <c r="K31" s="8" t="str">
        <f t="shared" si="17"/>
        <v/>
      </c>
      <c r="L31" s="104"/>
      <c r="M31" s="8" t="str">
        <f t="shared" si="18"/>
        <v/>
      </c>
      <c r="N31" s="102"/>
      <c r="O31" s="76"/>
      <c r="P31" s="101">
        <v>2</v>
      </c>
      <c r="Q31" s="8">
        <v>22</v>
      </c>
      <c r="R31" s="101">
        <v>1</v>
      </c>
      <c r="S31" s="8">
        <v>8</v>
      </c>
      <c r="T31" s="102">
        <v>2</v>
      </c>
      <c r="U31" s="81" t="s">
        <v>17</v>
      </c>
      <c r="V31" s="206"/>
      <c r="W31" s="8"/>
      <c r="X31" s="207"/>
      <c r="Y31" s="8"/>
      <c r="Z31" s="208"/>
      <c r="AA31" s="13"/>
      <c r="AB31" s="101"/>
      <c r="AC31" s="8"/>
      <c r="AD31" s="101"/>
      <c r="AE31" s="8"/>
      <c r="AF31" s="102"/>
      <c r="AG31" s="81"/>
      <c r="AH31" s="103"/>
      <c r="AI31" s="8" t="str">
        <f t="shared" si="25"/>
        <v/>
      </c>
      <c r="AJ31" s="101"/>
      <c r="AK31" s="8" t="str">
        <f t="shared" si="26"/>
        <v/>
      </c>
      <c r="AL31" s="102"/>
      <c r="AM31" s="84"/>
      <c r="AN31" s="103"/>
      <c r="AO31" s="8" t="str">
        <f t="shared" si="27"/>
        <v/>
      </c>
      <c r="AP31" s="104"/>
      <c r="AQ31" s="8" t="str">
        <f t="shared" si="28"/>
        <v/>
      </c>
      <c r="AR31" s="102"/>
      <c r="AS31" s="76"/>
      <c r="AT31" s="101"/>
      <c r="AU31" s="8" t="str">
        <f t="shared" si="29"/>
        <v/>
      </c>
      <c r="AV31" s="101"/>
      <c r="AW31" s="8" t="str">
        <f t="shared" si="30"/>
        <v/>
      </c>
      <c r="AX31" s="102"/>
      <c r="AY31" s="76"/>
      <c r="AZ31" s="10">
        <f t="shared" si="31"/>
        <v>2</v>
      </c>
      <c r="BA31" s="8">
        <f t="shared" si="32"/>
        <v>30</v>
      </c>
      <c r="BB31" s="11">
        <f t="shared" si="13"/>
        <v>1</v>
      </c>
      <c r="BC31" s="8">
        <f t="shared" si="33"/>
        <v>15</v>
      </c>
      <c r="BD31" s="11">
        <f t="shared" si="14"/>
        <v>2</v>
      </c>
      <c r="BE31" s="12">
        <f>IF(P31+R31+V31+X31+AB31+AD31+AH31+AJ31+AN31+AP31+AT31+AV31=0,"",P31+R31+V31+X31+AB31+AD31+AH31+AJ31+AN31+AP31+AT31+AV31)</f>
        <v>3</v>
      </c>
    </row>
    <row r="32" spans="1:57" ht="15.75" customHeight="1" x14ac:dyDescent="0.25">
      <c r="A32" s="87" t="s">
        <v>80</v>
      </c>
      <c r="B32" s="88" t="s">
        <v>17</v>
      </c>
      <c r="C32" s="91" t="s">
        <v>81</v>
      </c>
      <c r="D32" s="101"/>
      <c r="E32" s="8" t="str">
        <f t="shared" si="34"/>
        <v/>
      </c>
      <c r="F32" s="101"/>
      <c r="G32" s="8" t="str">
        <f t="shared" si="16"/>
        <v/>
      </c>
      <c r="H32" s="102"/>
      <c r="I32" s="14"/>
      <c r="J32" s="103"/>
      <c r="K32" s="8" t="str">
        <f t="shared" si="17"/>
        <v/>
      </c>
      <c r="L32" s="104"/>
      <c r="M32" s="8" t="str">
        <f t="shared" si="18"/>
        <v/>
      </c>
      <c r="N32" s="102"/>
      <c r="O32" s="13"/>
      <c r="P32" s="101"/>
      <c r="Q32" s="8" t="str">
        <f t="shared" si="19"/>
        <v/>
      </c>
      <c r="R32" s="101"/>
      <c r="S32" s="8" t="str">
        <f t="shared" si="20"/>
        <v/>
      </c>
      <c r="T32" s="102"/>
      <c r="U32" s="14"/>
      <c r="V32" s="103"/>
      <c r="W32" s="8"/>
      <c r="X32" s="104"/>
      <c r="Y32" s="8"/>
      <c r="Z32" s="102"/>
      <c r="AA32" s="13"/>
      <c r="AB32" s="101">
        <v>1</v>
      </c>
      <c r="AC32" s="8">
        <f t="shared" ref="AC32" si="35">IF(AB32*15=0,"",AB32*15)</f>
        <v>15</v>
      </c>
      <c r="AD32" s="101"/>
      <c r="AE32" s="8"/>
      <c r="AF32" s="102">
        <v>2</v>
      </c>
      <c r="AG32" s="14" t="s">
        <v>53</v>
      </c>
      <c r="AH32" s="103"/>
      <c r="AI32" s="8" t="str">
        <f t="shared" si="25"/>
        <v/>
      </c>
      <c r="AJ32" s="101"/>
      <c r="AK32" s="8" t="str">
        <f t="shared" si="26"/>
        <v/>
      </c>
      <c r="AL32" s="102"/>
      <c r="AM32" s="85"/>
      <c r="AN32" s="103"/>
      <c r="AO32" s="8" t="str">
        <f t="shared" si="27"/>
        <v/>
      </c>
      <c r="AP32" s="104"/>
      <c r="AQ32" s="8" t="str">
        <f t="shared" si="28"/>
        <v/>
      </c>
      <c r="AR32" s="102"/>
      <c r="AS32" s="13"/>
      <c r="AT32" s="101"/>
      <c r="AU32" s="8" t="str">
        <f t="shared" si="29"/>
        <v/>
      </c>
      <c r="AV32" s="101"/>
      <c r="AW32" s="8" t="str">
        <f t="shared" si="30"/>
        <v/>
      </c>
      <c r="AX32" s="102"/>
      <c r="AY32" s="13"/>
      <c r="AZ32" s="10">
        <f t="shared" si="31"/>
        <v>1</v>
      </c>
      <c r="BA32" s="8">
        <f t="shared" si="32"/>
        <v>15</v>
      </c>
      <c r="BB32" s="11" t="str">
        <f t="shared" si="13"/>
        <v/>
      </c>
      <c r="BC32" s="8" t="str">
        <f t="shared" si="33"/>
        <v/>
      </c>
      <c r="BD32" s="11">
        <f t="shared" si="14"/>
        <v>2</v>
      </c>
      <c r="BE32" s="12">
        <f>IF(D32+F32+L32+J32+P32+R32+V32+X32+AB32+AD32+AH32+AJ32+AN32+AP32+AT32+AV32=0,"",D32+F32+L32+J32+P32+R32+V32+X32+AB32+AD32+AH32+AJ32+AN32+AP32+AT32+AV32)</f>
        <v>1</v>
      </c>
    </row>
    <row r="33" spans="1:57" ht="15.75" customHeight="1" x14ac:dyDescent="0.25">
      <c r="A33" s="87" t="s">
        <v>208</v>
      </c>
      <c r="B33" s="88" t="s">
        <v>17</v>
      </c>
      <c r="C33" s="91" t="s">
        <v>82</v>
      </c>
      <c r="D33" s="101"/>
      <c r="E33" s="8" t="str">
        <f t="shared" si="34"/>
        <v/>
      </c>
      <c r="F33" s="101"/>
      <c r="G33" s="8" t="str">
        <f t="shared" si="16"/>
        <v/>
      </c>
      <c r="H33" s="102"/>
      <c r="I33" s="14"/>
      <c r="J33" s="103">
        <v>1</v>
      </c>
      <c r="K33" s="8">
        <f t="shared" si="17"/>
        <v>15</v>
      </c>
      <c r="L33" s="104"/>
      <c r="M33" s="8" t="str">
        <f t="shared" si="18"/>
        <v/>
      </c>
      <c r="N33" s="102">
        <v>2</v>
      </c>
      <c r="O33" s="13" t="s">
        <v>17</v>
      </c>
      <c r="P33" s="203"/>
      <c r="Q33" s="8" t="str">
        <f t="shared" si="19"/>
        <v/>
      </c>
      <c r="R33" s="203"/>
      <c r="S33" s="8" t="str">
        <f t="shared" si="20"/>
        <v/>
      </c>
      <c r="T33" s="208"/>
      <c r="U33" s="14"/>
      <c r="V33" s="103"/>
      <c r="W33" s="8" t="str">
        <f t="shared" si="21"/>
        <v/>
      </c>
      <c r="X33" s="104"/>
      <c r="Y33" s="8" t="str">
        <f t="shared" si="22"/>
        <v/>
      </c>
      <c r="Z33" s="102"/>
      <c r="AA33" s="13"/>
      <c r="AB33" s="101"/>
      <c r="AC33" s="8"/>
      <c r="AD33" s="101"/>
      <c r="AE33" s="8"/>
      <c r="AF33" s="102"/>
      <c r="AG33" s="14"/>
      <c r="AH33" s="103"/>
      <c r="AI33" s="8" t="str">
        <f t="shared" si="25"/>
        <v/>
      </c>
      <c r="AJ33" s="101"/>
      <c r="AK33" s="8" t="str">
        <f t="shared" si="26"/>
        <v/>
      </c>
      <c r="AL33" s="102"/>
      <c r="AM33" s="85"/>
      <c r="AN33" s="103"/>
      <c r="AO33" s="8" t="str">
        <f t="shared" si="27"/>
        <v/>
      </c>
      <c r="AP33" s="104"/>
      <c r="AQ33" s="8" t="str">
        <f t="shared" si="28"/>
        <v/>
      </c>
      <c r="AR33" s="102"/>
      <c r="AS33" s="13"/>
      <c r="AT33" s="101"/>
      <c r="AU33" s="8" t="str">
        <f t="shared" si="29"/>
        <v/>
      </c>
      <c r="AV33" s="101"/>
      <c r="AW33" s="8" t="str">
        <f t="shared" si="30"/>
        <v/>
      </c>
      <c r="AX33" s="102"/>
      <c r="AY33" s="13"/>
      <c r="AZ33" s="10">
        <f t="shared" si="31"/>
        <v>1</v>
      </c>
      <c r="BA33" s="8">
        <f t="shared" si="32"/>
        <v>15</v>
      </c>
      <c r="BB33" s="11" t="str">
        <f t="shared" si="13"/>
        <v/>
      </c>
      <c r="BC33" s="8" t="str">
        <f t="shared" si="33"/>
        <v/>
      </c>
      <c r="BD33" s="11">
        <f t="shared" si="14"/>
        <v>2</v>
      </c>
      <c r="BE33" s="12">
        <f>IF(D33+F33+L33+J33+P33+R33+V33+X33+AB33+AD33+AH33+AJ33+AN33+AP33+AT33+AV33=0,"",D33+F33+L33+J33+P33+R33+V33+X33+AB33+AD33+AH33+AJ33+AN33+AP33+AT33+AV33)</f>
        <v>1</v>
      </c>
    </row>
    <row r="34" spans="1:57" ht="15.75" customHeight="1" thickBot="1" x14ac:dyDescent="0.3">
      <c r="A34" s="87" t="s">
        <v>83</v>
      </c>
      <c r="B34" s="88" t="s">
        <v>17</v>
      </c>
      <c r="C34" s="92" t="s">
        <v>84</v>
      </c>
      <c r="D34" s="101"/>
      <c r="E34" s="8" t="str">
        <f t="shared" si="34"/>
        <v/>
      </c>
      <c r="F34" s="101"/>
      <c r="G34" s="8" t="str">
        <f t="shared" si="16"/>
        <v/>
      </c>
      <c r="H34" s="102"/>
      <c r="I34" s="82"/>
      <c r="J34" s="103"/>
      <c r="K34" s="8" t="str">
        <f t="shared" si="17"/>
        <v/>
      </c>
      <c r="L34" s="104"/>
      <c r="M34" s="8" t="str">
        <f t="shared" si="18"/>
        <v/>
      </c>
      <c r="N34" s="102"/>
      <c r="O34" s="75"/>
      <c r="P34" s="101"/>
      <c r="Q34" s="8" t="str">
        <f t="shared" si="19"/>
        <v/>
      </c>
      <c r="R34" s="101"/>
      <c r="S34" s="8" t="str">
        <f t="shared" si="20"/>
        <v/>
      </c>
      <c r="T34" s="102"/>
      <c r="U34" s="82"/>
      <c r="V34" s="206"/>
      <c r="W34" s="8"/>
      <c r="X34" s="207"/>
      <c r="Y34" s="8"/>
      <c r="Z34" s="208"/>
      <c r="AA34" s="75"/>
      <c r="AB34" s="101"/>
      <c r="AC34" s="8"/>
      <c r="AD34" s="101"/>
      <c r="AE34" s="8"/>
      <c r="AF34" s="102"/>
      <c r="AG34" s="82"/>
      <c r="AH34" s="103">
        <v>1</v>
      </c>
      <c r="AI34" s="8">
        <v>18</v>
      </c>
      <c r="AJ34" s="101">
        <v>1</v>
      </c>
      <c r="AK34" s="8">
        <v>12</v>
      </c>
      <c r="AL34" s="102">
        <v>2</v>
      </c>
      <c r="AM34" s="379" t="s">
        <v>52</v>
      </c>
      <c r="AN34" s="103"/>
      <c r="AO34" s="8" t="str">
        <f t="shared" si="27"/>
        <v/>
      </c>
      <c r="AP34" s="104"/>
      <c r="AQ34" s="8" t="str">
        <f t="shared" si="28"/>
        <v/>
      </c>
      <c r="AR34" s="102"/>
      <c r="AS34" s="75"/>
      <c r="AT34" s="101"/>
      <c r="AU34" s="8" t="str">
        <f t="shared" si="29"/>
        <v/>
      </c>
      <c r="AV34" s="101"/>
      <c r="AW34" s="8" t="str">
        <f t="shared" si="30"/>
        <v/>
      </c>
      <c r="AX34" s="102"/>
      <c r="AY34" s="75"/>
      <c r="AZ34" s="10">
        <f t="shared" si="31"/>
        <v>1</v>
      </c>
      <c r="BA34" s="8">
        <f t="shared" si="32"/>
        <v>15</v>
      </c>
      <c r="BB34" s="11">
        <f t="shared" si="13"/>
        <v>1</v>
      </c>
      <c r="BC34" s="8">
        <f t="shared" si="33"/>
        <v>15</v>
      </c>
      <c r="BD34" s="11">
        <f t="shared" si="14"/>
        <v>2</v>
      </c>
      <c r="BE34" s="12">
        <f>IF(D34+F34+L34+J34+P34+R34+V34+X34+AB34+AD34+AH34+AJ34+AN34+AP34+AT34+AV34=0,"",D34+F34+L34+J34+P34+R34+V34+X34+AB34+AD34+AH34+AJ34+AN34+AP34+AT34+AV34)</f>
        <v>2</v>
      </c>
    </row>
    <row r="35" spans="1:57" s="6" customFormat="1" ht="15.75" customHeight="1" thickBot="1" x14ac:dyDescent="0.35">
      <c r="A35" s="15"/>
      <c r="B35" s="16"/>
      <c r="C35" s="17" t="s">
        <v>19</v>
      </c>
      <c r="D35" s="145">
        <f>IF(SUM(D10:D34)=0,"",SUM(D10:D34))</f>
        <v>9</v>
      </c>
      <c r="E35" s="8">
        <f>SUM(E10:E34)</f>
        <v>136</v>
      </c>
      <c r="F35" s="145">
        <f>IF(SUM(F10:F34)=0,"",SUM(F10:F34))</f>
        <v>20</v>
      </c>
      <c r="G35" s="8">
        <f>SUM(G10:G34)</f>
        <v>291</v>
      </c>
      <c r="H35" s="146">
        <f>IF(SUM(H10:H34)=0,"",SUM(H10:H34))</f>
        <v>22</v>
      </c>
      <c r="I35" s="147">
        <f>IF(SUM(D10:D34)+SUM(F10:F34)=0,"",SUM(D10:D34)+SUM(F10:F34))</f>
        <v>29</v>
      </c>
      <c r="J35" s="145">
        <f>IF(SUM(J10:J34)=0,"",SUM(J10:J34))</f>
        <v>10</v>
      </c>
      <c r="K35" s="8">
        <f>SUM(K10:K34)</f>
        <v>150</v>
      </c>
      <c r="L35" s="18">
        <v>0</v>
      </c>
      <c r="M35" s="83">
        <v>0</v>
      </c>
      <c r="N35" s="146">
        <f>IF(SUM(N10:N34)=0,"",SUM(N10:N34))</f>
        <v>12</v>
      </c>
      <c r="O35" s="147">
        <f>IF(SUM(J10:J34)+SUM(L10:L34)=0,"",SUM(J10:J34)+SUM(L10:L34))</f>
        <v>11</v>
      </c>
      <c r="P35" s="145">
        <f>IF(SUM(P10:P34)=0,"",SUM(P10:P34))</f>
        <v>8</v>
      </c>
      <c r="Q35" s="8">
        <f>SUM(Q10:Q34)</f>
        <v>112</v>
      </c>
      <c r="R35" s="145">
        <f>IF(SUM(R10:R34)=0,"",SUM(R10:R34))</f>
        <v>3</v>
      </c>
      <c r="S35" s="8">
        <f>SUM(S10:S34)</f>
        <v>38</v>
      </c>
      <c r="T35" s="146">
        <f>IF(SUM(T10:T34)=0,"",SUM(T10:T34))</f>
        <v>8</v>
      </c>
      <c r="U35" s="147">
        <f>IF(SUM(P10:P34)+SUM(R10:R34)=0,"",SUM(P10:P34)+SUM(R10:R34))</f>
        <v>11</v>
      </c>
      <c r="V35" s="145">
        <f>IF(SUM(V10:V34)=0,"",SUM(V10:V34))</f>
        <v>4</v>
      </c>
      <c r="W35" s="8">
        <f>SUM(W10:W34)</f>
        <v>61</v>
      </c>
      <c r="X35" s="145">
        <v>0</v>
      </c>
      <c r="Y35" s="8">
        <f>SUM(Y13:Y34)</f>
        <v>14</v>
      </c>
      <c r="Z35" s="146">
        <f>IF(SUM(Z10:Z34)=0,"",SUM(Z10:Z34))</f>
        <v>4</v>
      </c>
      <c r="AA35" s="147">
        <f>IF(SUM(V10:V34)+SUM(X10:X34)=0,"",SUM(V10:V34)+SUM(X10:X34))</f>
        <v>5</v>
      </c>
      <c r="AB35" s="145">
        <f>IF(SUM(AB10:AB34)=0,"",SUM(AB10:AB34))</f>
        <v>3</v>
      </c>
      <c r="AC35" s="8">
        <f>SUM(AC10:AC34)</f>
        <v>45</v>
      </c>
      <c r="AD35" s="18">
        <v>0</v>
      </c>
      <c r="AE35" s="83">
        <v>0</v>
      </c>
      <c r="AF35" s="146">
        <f>IF(SUM(AF10:AF34)=0,"",SUM(AF10:AF34))</f>
        <v>4</v>
      </c>
      <c r="AG35" s="147">
        <f>IF(SUM(AB10:AB34)+SUM(AD10:AD34)=0,"",SUM(AB10:AB34)+SUM(AD10:AD34))</f>
        <v>3</v>
      </c>
      <c r="AH35" s="145">
        <f>IF(SUM(AH10:AH34)=0,"",SUM(AH10:AH34))</f>
        <v>1</v>
      </c>
      <c r="AI35" s="8">
        <f>SUM(AI10:AI34)</f>
        <v>18</v>
      </c>
      <c r="AJ35" s="145">
        <f>IF(SUM(AJ10:AJ34)=0,"",SUM(AJ10:AJ34))</f>
        <v>1</v>
      </c>
      <c r="AK35" s="8">
        <f>SUM(AK10:AK34)</f>
        <v>12</v>
      </c>
      <c r="AL35" s="146">
        <f>IF(SUM(AL10:AL34)=0,"",SUM(AL10:AL34))</f>
        <v>2</v>
      </c>
      <c r="AM35" s="147">
        <f>IF(SUM(AH10:AH34)+SUM(AJ10:AJ34)=0,"",SUM(AH10:AH34)+SUM(AJ10:AJ34))</f>
        <v>2</v>
      </c>
      <c r="AN35" s="145">
        <v>0</v>
      </c>
      <c r="AO35" s="8">
        <v>0</v>
      </c>
      <c r="AP35" s="18">
        <v>0</v>
      </c>
      <c r="AQ35" s="8">
        <v>0</v>
      </c>
      <c r="AR35" s="18">
        <v>0</v>
      </c>
      <c r="AS35" s="147">
        <v>0</v>
      </c>
      <c r="AT35" s="148">
        <v>0</v>
      </c>
      <c r="AU35" s="8">
        <v>0</v>
      </c>
      <c r="AV35" s="18">
        <v>0</v>
      </c>
      <c r="AW35" s="8">
        <v>0</v>
      </c>
      <c r="AX35" s="18">
        <v>0</v>
      </c>
      <c r="AY35" s="147">
        <v>0</v>
      </c>
      <c r="AZ35" s="149">
        <f t="shared" ref="AZ35:BE35" si="36">SUM(AZ10:AZ34)</f>
        <v>34</v>
      </c>
      <c r="BA35" s="18">
        <f t="shared" si="36"/>
        <v>527</v>
      </c>
      <c r="BB35" s="18">
        <f t="shared" si="36"/>
        <v>26</v>
      </c>
      <c r="BC35" s="18">
        <f t="shared" si="36"/>
        <v>398</v>
      </c>
      <c r="BD35" s="18">
        <f t="shared" si="36"/>
        <v>52</v>
      </c>
      <c r="BE35" s="150">
        <f t="shared" si="36"/>
        <v>61</v>
      </c>
    </row>
    <row r="36" spans="1:57" s="6" customFormat="1" ht="15.75" customHeight="1" x14ac:dyDescent="0.3">
      <c r="A36" s="19" t="s">
        <v>8</v>
      </c>
      <c r="B36" s="20"/>
      <c r="C36" s="5" t="s">
        <v>20</v>
      </c>
      <c r="D36" s="151"/>
      <c r="E36" s="152"/>
      <c r="F36" s="153"/>
      <c r="G36" s="152"/>
      <c r="H36" s="153"/>
      <c r="I36" s="154"/>
      <c r="J36" s="153"/>
      <c r="K36" s="152"/>
      <c r="L36" s="153"/>
      <c r="M36" s="152"/>
      <c r="N36" s="153"/>
      <c r="O36" s="154"/>
      <c r="P36" s="151"/>
      <c r="Q36" s="152"/>
      <c r="R36" s="153"/>
      <c r="S36" s="152"/>
      <c r="T36" s="153"/>
      <c r="U36" s="154"/>
      <c r="V36" s="153"/>
      <c r="W36" s="152"/>
      <c r="X36" s="153"/>
      <c r="Y36" s="152"/>
      <c r="Z36" s="153"/>
      <c r="AA36" s="154"/>
      <c r="AB36" s="337"/>
      <c r="AC36" s="155"/>
      <c r="AD36" s="337"/>
      <c r="AE36" s="155"/>
      <c r="AF36" s="337"/>
      <c r="AG36" s="156"/>
      <c r="AH36" s="337"/>
      <c r="AI36" s="155"/>
      <c r="AJ36" s="337"/>
      <c r="AK36" s="155"/>
      <c r="AL36" s="337"/>
      <c r="AM36" s="156"/>
      <c r="AN36" s="156"/>
      <c r="AO36" s="156"/>
      <c r="AP36" s="156"/>
      <c r="AQ36" s="156"/>
      <c r="AR36" s="156"/>
      <c r="AS36" s="156"/>
      <c r="AT36" s="337"/>
      <c r="AU36" s="155"/>
      <c r="AV36" s="337"/>
      <c r="AW36" s="155"/>
      <c r="AX36" s="337"/>
      <c r="AY36" s="156"/>
      <c r="AZ36" s="504"/>
      <c r="BA36" s="504"/>
      <c r="BB36" s="504"/>
      <c r="BC36" s="504"/>
      <c r="BD36" s="504"/>
      <c r="BE36" s="505"/>
    </row>
    <row r="37" spans="1:57" ht="15.75" customHeight="1" x14ac:dyDescent="0.25">
      <c r="A37" s="87" t="s">
        <v>143</v>
      </c>
      <c r="B37" s="93" t="s">
        <v>17</v>
      </c>
      <c r="C37" s="91" t="s">
        <v>144</v>
      </c>
      <c r="D37" s="101"/>
      <c r="E37" s="8" t="str">
        <f t="shared" ref="E37:E43" si="37">IF(D37*15=0,"",D37*15)</f>
        <v/>
      </c>
      <c r="F37" s="101"/>
      <c r="G37" s="8" t="str">
        <f t="shared" ref="G37:G43" si="38">IF(F37*15=0,"",F37*15)</f>
        <v/>
      </c>
      <c r="H37" s="101"/>
      <c r="I37" s="107"/>
      <c r="J37" s="101"/>
      <c r="K37" s="8" t="str">
        <f t="shared" ref="K37:K43" si="39">IF(J37*15=0,"",J37*15)</f>
        <v/>
      </c>
      <c r="L37" s="101"/>
      <c r="M37" s="8" t="str">
        <f t="shared" ref="M37:M43" si="40">IF(L37*15=0,"",L37*15)</f>
        <v/>
      </c>
      <c r="N37" s="101"/>
      <c r="O37" s="107"/>
      <c r="P37" s="101"/>
      <c r="Q37" s="8" t="str">
        <f t="shared" ref="Q37:Q43" si="41">IF(P37*15=0,"",P37*15)</f>
        <v/>
      </c>
      <c r="R37" s="101"/>
      <c r="S37" s="8" t="str">
        <f t="shared" ref="S37:S43" si="42">IF(R37*15=0,"",R37*15)</f>
        <v/>
      </c>
      <c r="T37" s="101"/>
      <c r="U37" s="107"/>
      <c r="V37" s="101">
        <v>2</v>
      </c>
      <c r="W37" s="8">
        <f t="shared" ref="W37:W43" si="43">IF(V37*15=0,"",V37*15)</f>
        <v>30</v>
      </c>
      <c r="X37" s="101">
        <v>1</v>
      </c>
      <c r="Y37" s="8">
        <f t="shared" ref="Y37:Y43" si="44">IF(X37*15=0,"",X37*15)</f>
        <v>15</v>
      </c>
      <c r="Z37" s="101">
        <v>3</v>
      </c>
      <c r="AA37" s="107" t="s">
        <v>361</v>
      </c>
      <c r="AB37" s="101"/>
      <c r="AC37" s="8" t="str">
        <f>IF(AB37*15=0,"",AB37*15)</f>
        <v/>
      </c>
      <c r="AD37" s="101"/>
      <c r="AE37" s="8" t="str">
        <f>IF(AD37*15=0,"",AD37*15)</f>
        <v/>
      </c>
      <c r="AF37" s="101"/>
      <c r="AG37" s="107"/>
      <c r="AH37" s="101"/>
      <c r="AI37" s="8" t="str">
        <f t="shared" ref="AI37:AI43" si="45">IF(AH37*15=0,"",AH37*15)</f>
        <v/>
      </c>
      <c r="AJ37" s="101"/>
      <c r="AK37" s="8" t="str">
        <f t="shared" ref="AK37:AK43" si="46">IF(AJ37*15=0,"",AJ37*15)</f>
        <v/>
      </c>
      <c r="AL37" s="101"/>
      <c r="AM37" s="107"/>
      <c r="AN37" s="101"/>
      <c r="AO37" s="8" t="str">
        <f t="shared" ref="AO37:AO43" si="47">IF(AN37*15=0,"",AN37*15)</f>
        <v/>
      </c>
      <c r="AP37" s="101"/>
      <c r="AQ37" s="8" t="str">
        <f t="shared" ref="AQ37:AQ43" si="48">IF(AP37*15=0,"",AP37*15)</f>
        <v/>
      </c>
      <c r="AR37" s="101"/>
      <c r="AS37" s="107"/>
      <c r="AT37" s="101"/>
      <c r="AU37" s="8" t="str">
        <f t="shared" ref="AU37:AU43" si="49">IF(AT37*15=0,"",AT37*15)</f>
        <v/>
      </c>
      <c r="AV37" s="101"/>
      <c r="AW37" s="8" t="str">
        <f t="shared" ref="AW37:AW43" si="50">IF(AV37*15=0,"",AV37*15)</f>
        <v/>
      </c>
      <c r="AX37" s="101"/>
      <c r="AY37" s="105"/>
      <c r="AZ37" s="10">
        <f t="shared" ref="AZ37:AZ45" si="51">IF(D37+J37+P37+V37+AB37+AH37+AN37+AT37=0,"",D37+J37+P37+V37+AB37+AH37+AN37+AT37)</f>
        <v>2</v>
      </c>
      <c r="BA37" s="8">
        <f t="shared" ref="BA37:BA45" si="52">IF((D37+J37+P37+V37+AB37+AH37+AN37+AT37)*15=0,"",(D37+J37+P37+V37+AB37+AH37+AN37+AT37)*15)</f>
        <v>30</v>
      </c>
      <c r="BB37" s="11">
        <f t="shared" ref="BB37:BB45" si="53">IF(F37+L37+R37+X37+AD37+AJ37+AP37+AV37=0,"",F37+L37+R37+X37+AD37+AJ37+AP37+AV37)</f>
        <v>1</v>
      </c>
      <c r="BC37" s="8">
        <f t="shared" ref="BC37:BC45" si="54">IF((L37+F37+R37+X37+AD37+AJ37+AP37+AV37)*15=0,"",(L37+F37+R37+X37+AD37+AJ37+AP37+AV37)*15)</f>
        <v>15</v>
      </c>
      <c r="BD37" s="11">
        <f t="shared" ref="BD37:BD45" si="55">IF(N37+H37+T37+Z37+AF37+AL37+AR37+AX37=0,"",N37+H37+T37+Z37+AF37+AL37+AR37+AX37)</f>
        <v>3</v>
      </c>
      <c r="BE37" s="12">
        <f t="shared" ref="BE37:BE39" si="56">IF(D37+F37+L37+J37+P37+R37+V37+X37+AB37+AD37+AH37+AJ37+AN37+AP37+AT37+AV37=0,"",D37+F37+L37+J37+P37+R37+V37+X37+AB37+AD37+AH37+AJ37+AN37+AP37+AT37+AV37)</f>
        <v>3</v>
      </c>
    </row>
    <row r="38" spans="1:57" ht="15.75" customHeight="1" x14ac:dyDescent="0.25">
      <c r="A38" s="87" t="s">
        <v>141</v>
      </c>
      <c r="B38" s="93" t="s">
        <v>17</v>
      </c>
      <c r="C38" s="91" t="s">
        <v>142</v>
      </c>
      <c r="D38" s="101"/>
      <c r="E38" s="8" t="str">
        <f t="shared" si="37"/>
        <v/>
      </c>
      <c r="F38" s="101"/>
      <c r="G38" s="8" t="str">
        <f t="shared" si="38"/>
        <v/>
      </c>
      <c r="H38" s="101"/>
      <c r="I38" s="107"/>
      <c r="J38" s="101"/>
      <c r="K38" s="8" t="str">
        <f t="shared" si="39"/>
        <v/>
      </c>
      <c r="L38" s="101"/>
      <c r="M38" s="8" t="str">
        <f t="shared" si="40"/>
        <v/>
      </c>
      <c r="N38" s="101"/>
      <c r="O38" s="107"/>
      <c r="P38" s="101"/>
      <c r="Q38" s="8" t="str">
        <f t="shared" si="41"/>
        <v/>
      </c>
      <c r="R38" s="101"/>
      <c r="S38" s="8" t="str">
        <f t="shared" si="42"/>
        <v/>
      </c>
      <c r="T38" s="101"/>
      <c r="U38" s="107"/>
      <c r="V38" s="101"/>
      <c r="W38" s="8" t="str">
        <f t="shared" si="43"/>
        <v/>
      </c>
      <c r="X38" s="101"/>
      <c r="Y38" s="8" t="str">
        <f t="shared" si="44"/>
        <v/>
      </c>
      <c r="Z38" s="101"/>
      <c r="AA38" s="107"/>
      <c r="AB38" s="101">
        <v>1</v>
      </c>
      <c r="AC38" s="8">
        <f t="shared" ref="AC38:AC43" si="57">IF(AB38*15=0,"",AB38*15)</f>
        <v>15</v>
      </c>
      <c r="AD38" s="101">
        <v>1</v>
      </c>
      <c r="AE38" s="8">
        <f t="shared" ref="AE38:AE43" si="58">IF(AD38*15=0,"",AD38*15)</f>
        <v>15</v>
      </c>
      <c r="AF38" s="101">
        <v>3</v>
      </c>
      <c r="AG38" s="107" t="s">
        <v>361</v>
      </c>
      <c r="AH38" s="101"/>
      <c r="AI38" s="8" t="str">
        <f t="shared" si="45"/>
        <v/>
      </c>
      <c r="AJ38" s="101"/>
      <c r="AK38" s="8" t="str">
        <f t="shared" si="46"/>
        <v/>
      </c>
      <c r="AL38" s="101"/>
      <c r="AM38" s="107"/>
      <c r="AN38" s="101"/>
      <c r="AO38" s="8" t="str">
        <f t="shared" si="47"/>
        <v/>
      </c>
      <c r="AP38" s="101"/>
      <c r="AQ38" s="8" t="str">
        <f t="shared" si="48"/>
        <v/>
      </c>
      <c r="AR38" s="101"/>
      <c r="AS38" s="107"/>
      <c r="AT38" s="101"/>
      <c r="AU38" s="8" t="str">
        <f t="shared" si="49"/>
        <v/>
      </c>
      <c r="AV38" s="101"/>
      <c r="AW38" s="8" t="str">
        <f t="shared" si="50"/>
        <v/>
      </c>
      <c r="AX38" s="101"/>
      <c r="AY38" s="105"/>
      <c r="AZ38" s="10">
        <f t="shared" si="51"/>
        <v>1</v>
      </c>
      <c r="BA38" s="8">
        <f t="shared" si="52"/>
        <v>15</v>
      </c>
      <c r="BB38" s="11">
        <f t="shared" si="53"/>
        <v>1</v>
      </c>
      <c r="BC38" s="8">
        <f t="shared" si="54"/>
        <v>15</v>
      </c>
      <c r="BD38" s="11">
        <f t="shared" si="55"/>
        <v>3</v>
      </c>
      <c r="BE38" s="12">
        <f t="shared" si="56"/>
        <v>2</v>
      </c>
    </row>
    <row r="39" spans="1:57" ht="15.75" customHeight="1" x14ac:dyDescent="0.25">
      <c r="A39" s="87" t="s">
        <v>145</v>
      </c>
      <c r="B39" s="93" t="s">
        <v>17</v>
      </c>
      <c r="C39" s="91" t="s">
        <v>146</v>
      </c>
      <c r="D39" s="101"/>
      <c r="E39" s="8" t="str">
        <f t="shared" si="37"/>
        <v/>
      </c>
      <c r="F39" s="101"/>
      <c r="G39" s="8" t="str">
        <f t="shared" si="38"/>
        <v/>
      </c>
      <c r="H39" s="101"/>
      <c r="I39" s="107"/>
      <c r="J39" s="101"/>
      <c r="K39" s="8" t="str">
        <f t="shared" si="39"/>
        <v/>
      </c>
      <c r="L39" s="101"/>
      <c r="M39" s="8" t="str">
        <f t="shared" si="40"/>
        <v/>
      </c>
      <c r="N39" s="101"/>
      <c r="O39" s="107"/>
      <c r="P39" s="101"/>
      <c r="Q39" s="8" t="str">
        <f t="shared" si="41"/>
        <v/>
      </c>
      <c r="R39" s="101"/>
      <c r="S39" s="8" t="str">
        <f t="shared" si="42"/>
        <v/>
      </c>
      <c r="T39" s="101"/>
      <c r="U39" s="107"/>
      <c r="V39" s="101"/>
      <c r="W39" s="8" t="str">
        <f t="shared" si="43"/>
        <v/>
      </c>
      <c r="X39" s="101"/>
      <c r="Y39" s="8" t="str">
        <f t="shared" si="44"/>
        <v/>
      </c>
      <c r="Z39" s="101"/>
      <c r="AA39" s="107"/>
      <c r="AB39" s="101"/>
      <c r="AC39" s="8" t="str">
        <f t="shared" si="57"/>
        <v/>
      </c>
      <c r="AD39" s="101"/>
      <c r="AE39" s="8" t="str">
        <f t="shared" si="58"/>
        <v/>
      </c>
      <c r="AF39" s="101"/>
      <c r="AG39" s="107"/>
      <c r="AH39" s="101">
        <v>1</v>
      </c>
      <c r="AI39" s="8">
        <f t="shared" si="45"/>
        <v>15</v>
      </c>
      <c r="AJ39" s="101">
        <v>2</v>
      </c>
      <c r="AK39" s="8">
        <f t="shared" si="46"/>
        <v>30</v>
      </c>
      <c r="AL39" s="101">
        <v>3</v>
      </c>
      <c r="AM39" s="107" t="s">
        <v>361</v>
      </c>
      <c r="AN39" s="101"/>
      <c r="AO39" s="8" t="str">
        <f t="shared" si="47"/>
        <v/>
      </c>
      <c r="AP39" s="101"/>
      <c r="AQ39" s="8" t="str">
        <f t="shared" si="48"/>
        <v/>
      </c>
      <c r="AR39" s="101"/>
      <c r="AS39" s="107"/>
      <c r="AT39" s="101"/>
      <c r="AU39" s="8" t="str">
        <f t="shared" si="49"/>
        <v/>
      </c>
      <c r="AV39" s="101"/>
      <c r="AW39" s="8" t="str">
        <f t="shared" si="50"/>
        <v/>
      </c>
      <c r="AX39" s="101"/>
      <c r="AY39" s="105"/>
      <c r="AZ39" s="10">
        <f t="shared" si="51"/>
        <v>1</v>
      </c>
      <c r="BA39" s="8">
        <f t="shared" si="52"/>
        <v>15</v>
      </c>
      <c r="BB39" s="11">
        <f t="shared" si="53"/>
        <v>2</v>
      </c>
      <c r="BC39" s="8">
        <f t="shared" si="54"/>
        <v>30</v>
      </c>
      <c r="BD39" s="11">
        <f t="shared" si="55"/>
        <v>3</v>
      </c>
      <c r="BE39" s="12">
        <f t="shared" si="56"/>
        <v>3</v>
      </c>
    </row>
    <row r="40" spans="1:57" ht="15.75" customHeight="1" x14ac:dyDescent="0.25">
      <c r="A40" s="87" t="s">
        <v>147</v>
      </c>
      <c r="B40" s="93" t="s">
        <v>17</v>
      </c>
      <c r="C40" s="91" t="s">
        <v>148</v>
      </c>
      <c r="D40" s="101"/>
      <c r="E40" s="8" t="str">
        <f t="shared" si="37"/>
        <v/>
      </c>
      <c r="F40" s="101"/>
      <c r="G40" s="8" t="str">
        <f t="shared" si="38"/>
        <v/>
      </c>
      <c r="H40" s="101"/>
      <c r="I40" s="107"/>
      <c r="J40" s="101"/>
      <c r="K40" s="8" t="str">
        <f t="shared" si="39"/>
        <v/>
      </c>
      <c r="L40" s="101"/>
      <c r="M40" s="8" t="str">
        <f t="shared" si="40"/>
        <v/>
      </c>
      <c r="N40" s="101"/>
      <c r="O40" s="107"/>
      <c r="P40" s="101"/>
      <c r="Q40" s="8" t="str">
        <f t="shared" si="41"/>
        <v/>
      </c>
      <c r="R40" s="101"/>
      <c r="S40" s="8" t="str">
        <f t="shared" si="42"/>
        <v/>
      </c>
      <c r="T40" s="101"/>
      <c r="U40" s="107"/>
      <c r="V40" s="101"/>
      <c r="W40" s="8" t="str">
        <f t="shared" si="43"/>
        <v/>
      </c>
      <c r="X40" s="101"/>
      <c r="Y40" s="8" t="str">
        <f t="shared" si="44"/>
        <v/>
      </c>
      <c r="Z40" s="101"/>
      <c r="AA40" s="107"/>
      <c r="AB40" s="101"/>
      <c r="AC40" s="8" t="str">
        <f t="shared" si="57"/>
        <v/>
      </c>
      <c r="AD40" s="101"/>
      <c r="AE40" s="8" t="str">
        <f t="shared" si="58"/>
        <v/>
      </c>
      <c r="AF40" s="101"/>
      <c r="AG40" s="107"/>
      <c r="AH40" s="101"/>
      <c r="AI40" s="8" t="str">
        <f t="shared" si="45"/>
        <v/>
      </c>
      <c r="AJ40" s="101"/>
      <c r="AK40" s="8" t="str">
        <f t="shared" si="46"/>
        <v/>
      </c>
      <c r="AL40" s="101"/>
      <c r="AM40" s="107"/>
      <c r="AN40" s="101">
        <v>2</v>
      </c>
      <c r="AO40" s="8">
        <f t="shared" si="47"/>
        <v>30</v>
      </c>
      <c r="AP40" s="101">
        <v>1</v>
      </c>
      <c r="AQ40" s="8">
        <f t="shared" si="48"/>
        <v>15</v>
      </c>
      <c r="AR40" s="101">
        <v>3</v>
      </c>
      <c r="AS40" s="107" t="s">
        <v>361</v>
      </c>
      <c r="AT40" s="101"/>
      <c r="AU40" s="8" t="str">
        <f t="shared" si="49"/>
        <v/>
      </c>
      <c r="AV40" s="101"/>
      <c r="AW40" s="8" t="str">
        <f t="shared" si="50"/>
        <v/>
      </c>
      <c r="AX40" s="101"/>
      <c r="AY40" s="105"/>
      <c r="AZ40" s="10">
        <f t="shared" si="51"/>
        <v>2</v>
      </c>
      <c r="BA40" s="8">
        <f t="shared" si="52"/>
        <v>30</v>
      </c>
      <c r="BB40" s="11">
        <f t="shared" si="53"/>
        <v>1</v>
      </c>
      <c r="BC40" s="8">
        <f t="shared" si="54"/>
        <v>15</v>
      </c>
      <c r="BD40" s="11">
        <f t="shared" si="55"/>
        <v>3</v>
      </c>
      <c r="BE40" s="12">
        <f>IF(P40+R40+V40+X40+AB40+AD40+AH40+AJ40+AN40+AP40+AT40+AV40=0,"",P40+R40+V40+X40+AB40+AD40+AH40+AJ40+AN40+AP40+AT40+AV40)</f>
        <v>3</v>
      </c>
    </row>
    <row r="41" spans="1:57" s="116" customFormat="1" ht="15.75" customHeight="1" x14ac:dyDescent="0.25">
      <c r="A41" s="87" t="s">
        <v>149</v>
      </c>
      <c r="B41" s="93" t="s">
        <v>17</v>
      </c>
      <c r="C41" s="91" t="s">
        <v>150</v>
      </c>
      <c r="D41" s="321"/>
      <c r="E41" s="318" t="str">
        <f t="shared" si="37"/>
        <v/>
      </c>
      <c r="F41" s="321"/>
      <c r="G41" s="318" t="str">
        <f t="shared" si="38"/>
        <v/>
      </c>
      <c r="H41" s="321"/>
      <c r="I41" s="322"/>
      <c r="J41" s="321"/>
      <c r="K41" s="318" t="str">
        <f t="shared" si="39"/>
        <v/>
      </c>
      <c r="L41" s="321"/>
      <c r="M41" s="318" t="str">
        <f t="shared" si="40"/>
        <v/>
      </c>
      <c r="N41" s="321"/>
      <c r="O41" s="322"/>
      <c r="P41" s="321"/>
      <c r="Q41" s="318" t="str">
        <f t="shared" si="41"/>
        <v/>
      </c>
      <c r="R41" s="321"/>
      <c r="S41" s="318" t="str">
        <f t="shared" si="42"/>
        <v/>
      </c>
      <c r="T41" s="321"/>
      <c r="U41" s="322"/>
      <c r="V41" s="321"/>
      <c r="W41" s="318" t="str">
        <f t="shared" si="43"/>
        <v/>
      </c>
      <c r="X41" s="321"/>
      <c r="Y41" s="318" t="str">
        <f t="shared" si="44"/>
        <v/>
      </c>
      <c r="Z41" s="321"/>
      <c r="AA41" s="322"/>
      <c r="AB41" s="321"/>
      <c r="AC41" s="318" t="str">
        <f t="shared" si="57"/>
        <v/>
      </c>
      <c r="AD41" s="321"/>
      <c r="AE41" s="318" t="str">
        <f t="shared" si="58"/>
        <v/>
      </c>
      <c r="AF41" s="321"/>
      <c r="AG41" s="322"/>
      <c r="AH41" s="321"/>
      <c r="AI41" s="318" t="str">
        <f t="shared" si="45"/>
        <v/>
      </c>
      <c r="AJ41" s="321"/>
      <c r="AK41" s="318" t="str">
        <f t="shared" si="46"/>
        <v/>
      </c>
      <c r="AL41" s="321"/>
      <c r="AM41" s="322"/>
      <c r="AN41" s="321"/>
      <c r="AO41" s="318" t="str">
        <f t="shared" si="47"/>
        <v/>
      </c>
      <c r="AP41" s="321"/>
      <c r="AQ41" s="318" t="str">
        <f t="shared" si="48"/>
        <v/>
      </c>
      <c r="AR41" s="321"/>
      <c r="AS41" s="322"/>
      <c r="AT41" s="101"/>
      <c r="AU41" s="8" t="str">
        <f t="shared" si="49"/>
        <v/>
      </c>
      <c r="AV41" s="101">
        <v>1</v>
      </c>
      <c r="AW41" s="8">
        <f t="shared" si="50"/>
        <v>15</v>
      </c>
      <c r="AX41" s="203">
        <v>2</v>
      </c>
      <c r="AY41" s="105" t="s">
        <v>444</v>
      </c>
      <c r="AZ41" s="10" t="str">
        <f t="shared" si="51"/>
        <v/>
      </c>
      <c r="BA41" s="8" t="str">
        <f t="shared" si="52"/>
        <v/>
      </c>
      <c r="BB41" s="11">
        <f t="shared" si="53"/>
        <v>1</v>
      </c>
      <c r="BC41" s="8">
        <f t="shared" si="54"/>
        <v>15</v>
      </c>
      <c r="BD41" s="11">
        <f t="shared" si="55"/>
        <v>2</v>
      </c>
      <c r="BE41" s="12">
        <f t="shared" ref="BE41:BE45" si="59">IF(D41+F41+L41+J41+P41+R41+V41+X41+AB41+AD41+AH41+AJ41+AN41+AP41+AT41+AV41=0,"",D41+F41+L41+J41+P41+R41+V41+X41+AB41+AD41+AH41+AJ41+AN41+AP41+AT41+AV41)</f>
        <v>1</v>
      </c>
    </row>
    <row r="42" spans="1:57" s="116" customFormat="1" ht="15.75" customHeight="1" x14ac:dyDescent="0.25">
      <c r="A42" s="87" t="s">
        <v>445</v>
      </c>
      <c r="B42" s="93" t="s">
        <v>17</v>
      </c>
      <c r="C42" s="91" t="s">
        <v>374</v>
      </c>
      <c r="D42" s="321"/>
      <c r="E42" s="318" t="str">
        <f t="shared" si="37"/>
        <v/>
      </c>
      <c r="F42" s="321"/>
      <c r="G42" s="318" t="str">
        <f t="shared" si="38"/>
        <v/>
      </c>
      <c r="H42" s="321"/>
      <c r="I42" s="322"/>
      <c r="J42" s="321"/>
      <c r="K42" s="318" t="str">
        <f t="shared" si="39"/>
        <v/>
      </c>
      <c r="L42" s="321"/>
      <c r="M42" s="318" t="str">
        <f t="shared" si="40"/>
        <v/>
      </c>
      <c r="N42" s="321"/>
      <c r="O42" s="322"/>
      <c r="P42" s="321"/>
      <c r="Q42" s="318" t="str">
        <f t="shared" si="41"/>
        <v/>
      </c>
      <c r="R42" s="321"/>
      <c r="S42" s="318" t="str">
        <f t="shared" si="42"/>
        <v/>
      </c>
      <c r="T42" s="321"/>
      <c r="U42" s="322"/>
      <c r="V42" s="321"/>
      <c r="W42" s="318" t="str">
        <f t="shared" si="43"/>
        <v/>
      </c>
      <c r="X42" s="321"/>
      <c r="Y42" s="318" t="str">
        <f t="shared" si="44"/>
        <v/>
      </c>
      <c r="Z42" s="321"/>
      <c r="AA42" s="322"/>
      <c r="AB42" s="321"/>
      <c r="AC42" s="318" t="str">
        <f t="shared" si="57"/>
        <v/>
      </c>
      <c r="AD42" s="101">
        <v>1</v>
      </c>
      <c r="AE42" s="8">
        <f t="shared" si="58"/>
        <v>15</v>
      </c>
      <c r="AF42" s="101">
        <v>2</v>
      </c>
      <c r="AG42" s="107" t="s">
        <v>444</v>
      </c>
      <c r="AH42" s="321"/>
      <c r="AI42" s="318" t="str">
        <f t="shared" si="45"/>
        <v/>
      </c>
      <c r="AJ42" s="321"/>
      <c r="AK42" s="318" t="str">
        <f t="shared" si="46"/>
        <v/>
      </c>
      <c r="AL42" s="321"/>
      <c r="AM42" s="322"/>
      <c r="AN42" s="321"/>
      <c r="AO42" s="318" t="str">
        <f t="shared" si="47"/>
        <v/>
      </c>
      <c r="AP42" s="321"/>
      <c r="AQ42" s="318" t="str">
        <f t="shared" si="48"/>
        <v/>
      </c>
      <c r="AR42" s="321"/>
      <c r="AS42" s="322"/>
      <c r="AT42" s="101"/>
      <c r="AU42" s="8" t="str">
        <f t="shared" si="49"/>
        <v/>
      </c>
      <c r="AV42" s="101"/>
      <c r="AW42" s="8" t="str">
        <f t="shared" si="50"/>
        <v/>
      </c>
      <c r="AX42" s="101"/>
      <c r="AY42" s="105"/>
      <c r="AZ42" s="10" t="str">
        <f t="shared" si="51"/>
        <v/>
      </c>
      <c r="BA42" s="8" t="str">
        <f t="shared" si="52"/>
        <v/>
      </c>
      <c r="BB42" s="11">
        <f t="shared" si="53"/>
        <v>1</v>
      </c>
      <c r="BC42" s="8">
        <f t="shared" si="54"/>
        <v>15</v>
      </c>
      <c r="BD42" s="11">
        <f t="shared" si="55"/>
        <v>2</v>
      </c>
      <c r="BE42" s="12">
        <f t="shared" si="59"/>
        <v>1</v>
      </c>
    </row>
    <row r="43" spans="1:57" s="116" customFormat="1" ht="15.75" customHeight="1" x14ac:dyDescent="0.25">
      <c r="A43" s="87" t="s">
        <v>446</v>
      </c>
      <c r="B43" s="93" t="s">
        <v>17</v>
      </c>
      <c r="C43" s="91" t="s">
        <v>375</v>
      </c>
      <c r="D43" s="321"/>
      <c r="E43" s="318" t="str">
        <f t="shared" si="37"/>
        <v/>
      </c>
      <c r="F43" s="321"/>
      <c r="G43" s="318" t="str">
        <f t="shared" si="38"/>
        <v/>
      </c>
      <c r="H43" s="321"/>
      <c r="I43" s="322"/>
      <c r="J43" s="321"/>
      <c r="K43" s="318" t="str">
        <f t="shared" si="39"/>
        <v/>
      </c>
      <c r="L43" s="321"/>
      <c r="M43" s="318" t="str">
        <f t="shared" si="40"/>
        <v/>
      </c>
      <c r="N43" s="321"/>
      <c r="O43" s="322"/>
      <c r="P43" s="321"/>
      <c r="Q43" s="318" t="str">
        <f t="shared" si="41"/>
        <v/>
      </c>
      <c r="R43" s="321"/>
      <c r="S43" s="318" t="str">
        <f t="shared" si="42"/>
        <v/>
      </c>
      <c r="T43" s="321"/>
      <c r="U43" s="322"/>
      <c r="V43" s="321"/>
      <c r="W43" s="318" t="str">
        <f t="shared" si="43"/>
        <v/>
      </c>
      <c r="X43" s="321"/>
      <c r="Y43" s="318" t="str">
        <f t="shared" si="44"/>
        <v/>
      </c>
      <c r="Z43" s="321"/>
      <c r="AA43" s="322"/>
      <c r="AB43" s="321"/>
      <c r="AC43" s="318" t="str">
        <f t="shared" si="57"/>
        <v/>
      </c>
      <c r="AD43" s="101"/>
      <c r="AE43" s="8" t="str">
        <f t="shared" si="58"/>
        <v/>
      </c>
      <c r="AF43" s="101"/>
      <c r="AG43" s="107"/>
      <c r="AH43" s="321"/>
      <c r="AI43" s="318" t="str">
        <f t="shared" si="45"/>
        <v/>
      </c>
      <c r="AJ43" s="321"/>
      <c r="AK43" s="318" t="str">
        <f t="shared" si="46"/>
        <v/>
      </c>
      <c r="AL43" s="321"/>
      <c r="AM43" s="322"/>
      <c r="AN43" s="321"/>
      <c r="AO43" s="318" t="str">
        <f t="shared" si="47"/>
        <v/>
      </c>
      <c r="AP43" s="101">
        <v>1</v>
      </c>
      <c r="AQ43" s="8">
        <f t="shared" si="48"/>
        <v>15</v>
      </c>
      <c r="AR43" s="101">
        <v>2</v>
      </c>
      <c r="AS43" s="107" t="s">
        <v>444</v>
      </c>
      <c r="AT43" s="101"/>
      <c r="AU43" s="8" t="str">
        <f t="shared" si="49"/>
        <v/>
      </c>
      <c r="AV43" s="101"/>
      <c r="AW43" s="8" t="str">
        <f t="shared" si="50"/>
        <v/>
      </c>
      <c r="AX43" s="101"/>
      <c r="AY43" s="105"/>
      <c r="AZ43" s="10" t="str">
        <f t="shared" si="51"/>
        <v/>
      </c>
      <c r="BA43" s="8" t="str">
        <f t="shared" si="52"/>
        <v/>
      </c>
      <c r="BB43" s="11">
        <f t="shared" si="53"/>
        <v>1</v>
      </c>
      <c r="BC43" s="8">
        <f t="shared" si="54"/>
        <v>15</v>
      </c>
      <c r="BD43" s="11">
        <f t="shared" si="55"/>
        <v>2</v>
      </c>
      <c r="BE43" s="12">
        <f t="shared" si="59"/>
        <v>1</v>
      </c>
    </row>
    <row r="44" spans="1:57" ht="15.75" customHeight="1" x14ac:dyDescent="0.25">
      <c r="A44" s="87" t="s">
        <v>447</v>
      </c>
      <c r="B44" s="93" t="s">
        <v>17</v>
      </c>
      <c r="C44" s="91" t="s">
        <v>561</v>
      </c>
      <c r="D44" s="101"/>
      <c r="E44" s="8" t="str">
        <f>IF(D44*15=0,"",D44*15)</f>
        <v/>
      </c>
      <c r="F44" s="101"/>
      <c r="G44" s="8" t="str">
        <f>IF(F44*15=0,"",F44*15)</f>
        <v/>
      </c>
      <c r="H44" s="101"/>
      <c r="I44" s="107"/>
      <c r="J44" s="101"/>
      <c r="K44" s="8" t="str">
        <f>IF(J44*15=0,"",J44*15)</f>
        <v/>
      </c>
      <c r="L44" s="101"/>
      <c r="M44" s="8" t="str">
        <f>IF(L44*15=0,"",L44*15)</f>
        <v/>
      </c>
      <c r="N44" s="101"/>
      <c r="O44" s="107"/>
      <c r="P44" s="101">
        <v>1</v>
      </c>
      <c r="Q44" s="8">
        <f>IF(P44*15=0,"",P44*15)</f>
        <v>15</v>
      </c>
      <c r="R44" s="101">
        <v>2</v>
      </c>
      <c r="S44" s="8">
        <f>IF(R44*15=0,"",R44*15)</f>
        <v>30</v>
      </c>
      <c r="T44" s="101">
        <v>3</v>
      </c>
      <c r="U44" s="107" t="s">
        <v>17</v>
      </c>
      <c r="V44" s="101"/>
      <c r="W44" s="8" t="str">
        <f>IF(V44*15=0,"",V44*15)</f>
        <v/>
      </c>
      <c r="X44" s="101"/>
      <c r="Y44" s="8" t="str">
        <f>IF(X44*15=0,"",X44*15)</f>
        <v/>
      </c>
      <c r="Z44" s="101"/>
      <c r="AA44" s="107"/>
      <c r="AB44" s="101"/>
      <c r="AC44" s="8" t="str">
        <f>IF(AB44*15=0,"",AB44*15)</f>
        <v/>
      </c>
      <c r="AD44" s="101"/>
      <c r="AE44" s="8" t="str">
        <f>IF(AD44*15=0,"",AD44*15)</f>
        <v/>
      </c>
      <c r="AF44" s="101"/>
      <c r="AG44" s="107"/>
      <c r="AH44" s="101"/>
      <c r="AI44" s="8" t="str">
        <f>IF(AH44*15=0,"",AH44*15)</f>
        <v/>
      </c>
      <c r="AJ44" s="101"/>
      <c r="AK44" s="8" t="str">
        <f>IF(AJ44*15=0,"",AJ44*15)</f>
        <v/>
      </c>
      <c r="AL44" s="101"/>
      <c r="AM44" s="107"/>
      <c r="AN44" s="101"/>
      <c r="AO44" s="8" t="str">
        <f>IF(AN44*15=0,"",AN44*15)</f>
        <v/>
      </c>
      <c r="AP44" s="101"/>
      <c r="AQ44" s="8" t="str">
        <f>IF(AP44*15=0,"",AP44*15)</f>
        <v/>
      </c>
      <c r="AR44" s="101"/>
      <c r="AS44" s="107"/>
      <c r="AT44" s="101"/>
      <c r="AU44" s="8" t="str">
        <f>IF(AT44*15=0,"",AT44*15)</f>
        <v/>
      </c>
      <c r="AV44" s="101"/>
      <c r="AW44" s="8" t="str">
        <f>IF(AV44*15=0,"",AV44*15)</f>
        <v/>
      </c>
      <c r="AX44" s="101"/>
      <c r="AY44" s="105"/>
      <c r="AZ44" s="10">
        <f t="shared" si="51"/>
        <v>1</v>
      </c>
      <c r="BA44" s="8">
        <f t="shared" si="52"/>
        <v>15</v>
      </c>
      <c r="BB44" s="11">
        <f t="shared" si="53"/>
        <v>2</v>
      </c>
      <c r="BC44" s="8">
        <f t="shared" si="54"/>
        <v>30</v>
      </c>
      <c r="BD44" s="11">
        <f t="shared" si="55"/>
        <v>3</v>
      </c>
      <c r="BE44" s="12">
        <f t="shared" si="59"/>
        <v>3</v>
      </c>
    </row>
    <row r="45" spans="1:57" ht="15.75" customHeight="1" x14ac:dyDescent="0.25">
      <c r="A45" s="87" t="s">
        <v>448</v>
      </c>
      <c r="B45" s="93" t="s">
        <v>17</v>
      </c>
      <c r="C45" s="91" t="s">
        <v>529</v>
      </c>
      <c r="D45" s="101"/>
      <c r="E45" s="8" t="str">
        <f>IF(D45*15=0,"",D45*15)</f>
        <v/>
      </c>
      <c r="F45" s="101"/>
      <c r="G45" s="8" t="str">
        <f>IF(F45*15=0,"",F45*15)</f>
        <v/>
      </c>
      <c r="H45" s="101"/>
      <c r="I45" s="107"/>
      <c r="J45" s="101"/>
      <c r="K45" s="8" t="str">
        <f>IF(J45*15=0,"",J45*15)</f>
        <v/>
      </c>
      <c r="L45" s="101"/>
      <c r="M45" s="8" t="str">
        <f>IF(L45*15=0,"",L45*15)</f>
        <v/>
      </c>
      <c r="N45" s="101"/>
      <c r="O45" s="107"/>
      <c r="P45" s="101"/>
      <c r="Q45" s="8" t="str">
        <f>IF(P45*15=0,"",P45*15)</f>
        <v/>
      </c>
      <c r="R45" s="101"/>
      <c r="S45" s="8" t="str">
        <f>IF(R45*15=0,"",R45*15)</f>
        <v/>
      </c>
      <c r="T45" s="101"/>
      <c r="U45" s="107"/>
      <c r="V45" s="101"/>
      <c r="W45" s="8" t="str">
        <f>IF(V45*15=0,"",V45*15)</f>
        <v/>
      </c>
      <c r="X45" s="101">
        <v>1</v>
      </c>
      <c r="Y45" s="8">
        <f>IF(X45*15=0,"",X45*15)</f>
        <v>15</v>
      </c>
      <c r="Z45" s="203">
        <v>3</v>
      </c>
      <c r="AA45" s="107" t="s">
        <v>17</v>
      </c>
      <c r="AB45" s="101"/>
      <c r="AC45" s="8" t="str">
        <f>IF(AB45*15=0,"",AB45*15)</f>
        <v/>
      </c>
      <c r="AD45" s="101"/>
      <c r="AE45" s="8" t="str">
        <f>IF(AD45*15=0,"",AD45*15)</f>
        <v/>
      </c>
      <c r="AF45" s="101"/>
      <c r="AG45" s="107"/>
      <c r="AH45" s="101"/>
      <c r="AI45" s="8" t="str">
        <f>IF(AH45*15=0,"",AH45*15)</f>
        <v/>
      </c>
      <c r="AJ45" s="101"/>
      <c r="AK45" s="8" t="str">
        <f>IF(AJ45*15=0,"",AJ45*15)</f>
        <v/>
      </c>
      <c r="AL45" s="101"/>
      <c r="AM45" s="107"/>
      <c r="AN45" s="101"/>
      <c r="AO45" s="8" t="str">
        <f>IF(AN45*15=0,"",AN45*15)</f>
        <v/>
      </c>
      <c r="AP45" s="101"/>
      <c r="AQ45" s="8" t="str">
        <f>IF(AP45*15=0,"",AP45*15)</f>
        <v/>
      </c>
      <c r="AR45" s="101"/>
      <c r="AS45" s="107"/>
      <c r="AT45" s="101"/>
      <c r="AU45" s="8" t="str">
        <f>IF(AT45*15=0,"",AT45*15)</f>
        <v/>
      </c>
      <c r="AV45" s="101"/>
      <c r="AW45" s="8" t="str">
        <f>IF(AV45*15=0,"",AV45*15)</f>
        <v/>
      </c>
      <c r="AX45" s="101"/>
      <c r="AY45" s="105"/>
      <c r="AZ45" s="10" t="str">
        <f t="shared" si="51"/>
        <v/>
      </c>
      <c r="BA45" s="8" t="str">
        <f t="shared" si="52"/>
        <v/>
      </c>
      <c r="BB45" s="11">
        <f t="shared" si="53"/>
        <v>1</v>
      </c>
      <c r="BC45" s="8">
        <f t="shared" si="54"/>
        <v>15</v>
      </c>
      <c r="BD45" s="11">
        <f t="shared" si="55"/>
        <v>3</v>
      </c>
      <c r="BE45" s="12">
        <f t="shared" si="59"/>
        <v>1</v>
      </c>
    </row>
    <row r="46" spans="1:57" s="116" customFormat="1" ht="15.75" customHeight="1" x14ac:dyDescent="0.25">
      <c r="A46" s="87" t="s">
        <v>449</v>
      </c>
      <c r="B46" s="93" t="s">
        <v>17</v>
      </c>
      <c r="C46" s="91" t="s">
        <v>530</v>
      </c>
      <c r="D46" s="321"/>
      <c r="E46" s="318" t="str">
        <f>IF(D46*15=0,"",D46*15)</f>
        <v/>
      </c>
      <c r="F46" s="321"/>
      <c r="G46" s="318" t="str">
        <f>IF(F46*15=0,"",F46*15)</f>
        <v/>
      </c>
      <c r="H46" s="321"/>
      <c r="I46" s="322"/>
      <c r="J46" s="321"/>
      <c r="K46" s="318" t="str">
        <f>IF(J46*15=0,"",J46*15)</f>
        <v/>
      </c>
      <c r="L46" s="321"/>
      <c r="M46" s="318" t="str">
        <f>IF(L46*15=0,"",L46*15)</f>
        <v/>
      </c>
      <c r="N46" s="321"/>
      <c r="O46" s="322"/>
      <c r="P46" s="321"/>
      <c r="Q46" s="318" t="str">
        <f>IF(P46*15=0,"",P46*15)</f>
        <v/>
      </c>
      <c r="R46" s="321"/>
      <c r="S46" s="318" t="str">
        <f>IF(R46*15=0,"",R46*15)</f>
        <v/>
      </c>
      <c r="T46" s="321"/>
      <c r="U46" s="322"/>
      <c r="V46" s="321"/>
      <c r="W46" s="318" t="str">
        <f>IF(V46*15=0,"",V46*15)</f>
        <v/>
      </c>
      <c r="X46" s="321"/>
      <c r="Y46" s="318" t="str">
        <f>IF(X46*15=0,"",X46*15)</f>
        <v/>
      </c>
      <c r="Z46" s="321"/>
      <c r="AA46" s="322"/>
      <c r="AB46" s="321"/>
      <c r="AC46" s="318" t="str">
        <f>IF(AB46*15=0,"",AB46*15)</f>
        <v/>
      </c>
      <c r="AD46" s="101">
        <v>1</v>
      </c>
      <c r="AE46" s="8">
        <f>IF(AD46*15=0,"",AD46*15)</f>
        <v>15</v>
      </c>
      <c r="AF46" s="203">
        <v>3</v>
      </c>
      <c r="AG46" s="107" t="s">
        <v>17</v>
      </c>
      <c r="AH46" s="321"/>
      <c r="AI46" s="318" t="str">
        <f>IF(AH46*15=0,"",AH46*15)</f>
        <v/>
      </c>
      <c r="AJ46" s="321"/>
      <c r="AK46" s="318" t="str">
        <f>IF(AJ46*15=0,"",AJ46*15)</f>
        <v/>
      </c>
      <c r="AL46" s="321"/>
      <c r="AM46" s="322"/>
      <c r="AN46" s="321"/>
      <c r="AO46" s="318" t="str">
        <f>IF(AN46*15=0,"",AN46*15)</f>
        <v/>
      </c>
      <c r="AP46" s="101"/>
      <c r="AQ46" s="8" t="str">
        <f>IF(AP46*15=0,"",AP46*15)</f>
        <v/>
      </c>
      <c r="AR46" s="101"/>
      <c r="AS46" s="107"/>
      <c r="AT46" s="101"/>
      <c r="AU46" s="8" t="str">
        <f>IF(AT46*15=0,"",AT46*15)</f>
        <v/>
      </c>
      <c r="AV46" s="101"/>
      <c r="AW46" s="8" t="str">
        <f>IF(AV46*15=0,"",AV46*15)</f>
        <v/>
      </c>
      <c r="AX46" s="101"/>
      <c r="AY46" s="105"/>
      <c r="AZ46" s="10" t="str">
        <f>IF(D46+J46+P46+V46+AB46+AH46+AN46+AT46=0,"",D46+J46+P46+V46+AB46+AH46+AN46+AT46)</f>
        <v/>
      </c>
      <c r="BA46" s="8" t="str">
        <f>IF((D46+J46+P46+V46+AB46+AH46+AN46+AT46)*15=0,"",(D46+J46+P46+V46+AB46+AH46+AN46+AT46)*15)</f>
        <v/>
      </c>
      <c r="BB46" s="11">
        <f>IF(F46+L46+R46+X46+AD46+AJ46+AP46+AV46=0,"",F46+L46+R46+X46+AD46+AJ46+AP46+AV46)</f>
        <v>1</v>
      </c>
      <c r="BC46" s="8">
        <f>IF((L46+F46+R46+X46+AD46+AJ46+AP46+AV46)*15=0,"",(L46+F46+R46+X46+AD46+AJ46+AP46+AV46)*15)</f>
        <v>15</v>
      </c>
      <c r="BD46" s="11">
        <f>IF(N46+H46+T46+Z46+AF46+AL46+AR46+AX46=0,"",N46+H46+T46+Z46+AF46+AL46+AR46+AX46)</f>
        <v>3</v>
      </c>
      <c r="BE46" s="12">
        <f>IF(D46+F46+L46+J46+P46+R46+V46+X46+AB46+AD46+AH46+AJ46+AN46+AP46+AT46+AV46=0,"",D46+F46+L46+J46+P46+R46+V46+X46+AB46+AD46+AH46+AJ46+AN46+AP46+AT46+AV46)</f>
        <v>1</v>
      </c>
    </row>
    <row r="47" spans="1:57" ht="15.75" customHeight="1" x14ac:dyDescent="0.25">
      <c r="A47" s="94" t="s">
        <v>167</v>
      </c>
      <c r="B47" s="93" t="s">
        <v>194</v>
      </c>
      <c r="C47" s="97" t="s">
        <v>187</v>
      </c>
      <c r="D47" s="101"/>
      <c r="E47" s="8" t="str">
        <f t="shared" ref="E47:E77" si="60">IF(D47*15=0,"",D47*15)</f>
        <v/>
      </c>
      <c r="F47" s="101"/>
      <c r="G47" s="8" t="str">
        <f t="shared" ref="G47:G77" si="61">IF(F47*15=0,"",F47*15)</f>
        <v/>
      </c>
      <c r="H47" s="101"/>
      <c r="I47" s="107"/>
      <c r="J47" s="101"/>
      <c r="K47" s="8">
        <v>4</v>
      </c>
      <c r="L47" s="101">
        <v>2</v>
      </c>
      <c r="M47" s="8">
        <v>26</v>
      </c>
      <c r="N47" s="101">
        <v>1</v>
      </c>
      <c r="O47" s="107" t="s">
        <v>52</v>
      </c>
      <c r="P47" s="101"/>
      <c r="Q47" s="8" t="str">
        <f t="shared" ref="Q47:Q77" si="62">IF(P47*15=0,"",P47*15)</f>
        <v/>
      </c>
      <c r="R47" s="101"/>
      <c r="S47" s="8" t="str">
        <f t="shared" ref="S47:S77" si="63">IF(R47*15=0,"",R47*15)</f>
        <v/>
      </c>
      <c r="T47" s="101"/>
      <c r="U47" s="107"/>
      <c r="V47" s="101"/>
      <c r="W47" s="8" t="str">
        <f t="shared" ref="W47:W77" si="64">IF(V47*15=0,"",V47*15)</f>
        <v/>
      </c>
      <c r="X47" s="101"/>
      <c r="Y47" s="8" t="str">
        <f t="shared" ref="Y47:Y77" si="65">IF(X47*15=0,"",X47*15)</f>
        <v/>
      </c>
      <c r="Z47" s="101"/>
      <c r="AA47" s="107"/>
      <c r="AB47" s="101"/>
      <c r="AC47" s="8" t="str">
        <f t="shared" ref="AC47:AC77" si="66">IF(AB47*15=0,"",AB47*15)</f>
        <v/>
      </c>
      <c r="AD47" s="101"/>
      <c r="AE47" s="8" t="str">
        <f t="shared" ref="AE47:AE77" si="67">IF(AD47*15=0,"",AD47*15)</f>
        <v/>
      </c>
      <c r="AF47" s="101"/>
      <c r="AG47" s="107"/>
      <c r="AH47" s="101"/>
      <c r="AI47" s="8" t="str">
        <f t="shared" ref="AI47:AI50" si="68">IF(AH47*15=0,"",AH47*15)</f>
        <v/>
      </c>
      <c r="AJ47" s="101"/>
      <c r="AK47" s="8" t="str">
        <f t="shared" ref="AK47:AK50" si="69">IF(AJ47*15=0,"",AJ47*15)</f>
        <v/>
      </c>
      <c r="AL47" s="101"/>
      <c r="AM47" s="107"/>
      <c r="AN47" s="101"/>
      <c r="AO47" s="8" t="str">
        <f t="shared" ref="AO47:AO77" si="70">IF(AN47*15=0,"",AN47*15)</f>
        <v/>
      </c>
      <c r="AP47" s="101"/>
      <c r="AQ47" s="8" t="str">
        <f t="shared" ref="AQ47:AQ77" si="71">IF(AP47*15=0,"",AP47*15)</f>
        <v/>
      </c>
      <c r="AR47" s="101"/>
      <c r="AS47" s="107"/>
      <c r="AT47" s="101"/>
      <c r="AU47" s="8" t="str">
        <f t="shared" ref="AU47:AU77" si="72">IF(AT47*15=0,"",AT47*15)</f>
        <v/>
      </c>
      <c r="AV47" s="101"/>
      <c r="AW47" s="8" t="str">
        <f t="shared" ref="AW47:AW77" si="73">IF(AV47*15=0,"",AV47*15)</f>
        <v/>
      </c>
      <c r="AX47" s="101"/>
      <c r="AY47" s="105"/>
      <c r="AZ47" s="10" t="str">
        <f t="shared" ref="AZ47:AZ77" si="74">IF(D47+J47+P47+V47+AB47+AH47+AN47+AT47=0,"",D47+J47+P47+V47+AB47+AH47+AN47+AT47)</f>
        <v/>
      </c>
      <c r="BA47" s="8" t="str">
        <f t="shared" ref="BA47:BA77" si="75">IF((D47+J47+P47+V47+AB47+AH47+AN47+AT47)*15=0,"",(D47+J47+P47+V47+AB47+AH47+AN47+AT47)*15)</f>
        <v/>
      </c>
      <c r="BB47" s="11">
        <f t="shared" ref="BB47:BB77" si="76">IF(F47+L47+R47+X47+AD47+AJ47+AP47+AV47=0,"",F47+L47+R47+X47+AD47+AJ47+AP47+AV47)</f>
        <v>2</v>
      </c>
      <c r="BC47" s="8">
        <f t="shared" ref="BC47:BC77" si="77">IF((L47+F47+R47+X47+AD47+AJ47+AP47+AV47)*15=0,"",(L47+F47+R47+X47+AD47+AJ47+AP47+AV47)*15)</f>
        <v>30</v>
      </c>
      <c r="BD47" s="11">
        <f t="shared" ref="BD47:BD62" si="78">IF(N47+H47+T47+Z47+AF47+AL47+AR47+AX47=0,"",N47+H47+T47+Z47+AF47+AL47+AR47+AX47)</f>
        <v>1</v>
      </c>
      <c r="BE47" s="12">
        <f t="shared" ref="BE47:BE51" si="79">IF(D47+F47+L47+J47+P47+R47+V47+X47+AB47+AD47+AH47+AJ47+AN47+AP47+AT47+AV47=0,"",D47+F47+L47+J47+P47+R47+V47+X47+AB47+AD47+AH47+AJ47+AN47+AP47+AT47+AV47)</f>
        <v>2</v>
      </c>
    </row>
    <row r="48" spans="1:57" ht="15.75" customHeight="1" x14ac:dyDescent="0.25">
      <c r="A48" s="94" t="s">
        <v>171</v>
      </c>
      <c r="B48" s="93" t="s">
        <v>194</v>
      </c>
      <c r="C48" s="97" t="s">
        <v>188</v>
      </c>
      <c r="D48" s="101"/>
      <c r="E48" s="8" t="str">
        <f t="shared" si="60"/>
        <v/>
      </c>
      <c r="F48" s="101"/>
      <c r="G48" s="8" t="str">
        <f t="shared" si="61"/>
        <v/>
      </c>
      <c r="H48" s="101"/>
      <c r="I48" s="107"/>
      <c r="J48" s="101"/>
      <c r="K48" s="8" t="str">
        <f t="shared" ref="K48:K77" si="80">IF(J48*15=0,"",J48*15)</f>
        <v/>
      </c>
      <c r="L48" s="101"/>
      <c r="M48" s="8" t="str">
        <f t="shared" ref="M48:M77" si="81">IF(L48*15=0,"",L48*15)</f>
        <v/>
      </c>
      <c r="N48" s="101"/>
      <c r="O48" s="107"/>
      <c r="P48" s="101"/>
      <c r="Q48" s="8">
        <v>4</v>
      </c>
      <c r="R48" s="101">
        <v>2</v>
      </c>
      <c r="S48" s="8">
        <v>26</v>
      </c>
      <c r="T48" s="101">
        <v>1</v>
      </c>
      <c r="U48" s="107" t="s">
        <v>52</v>
      </c>
      <c r="V48" s="101"/>
      <c r="W48" s="8" t="str">
        <f t="shared" si="64"/>
        <v/>
      </c>
      <c r="X48" s="101"/>
      <c r="Y48" s="8" t="str">
        <f t="shared" si="65"/>
        <v/>
      </c>
      <c r="Z48" s="101"/>
      <c r="AA48" s="107"/>
      <c r="AB48" s="101"/>
      <c r="AC48" s="8" t="str">
        <f t="shared" si="66"/>
        <v/>
      </c>
      <c r="AD48" s="101"/>
      <c r="AE48" s="8" t="str">
        <f t="shared" si="67"/>
        <v/>
      </c>
      <c r="AF48" s="101"/>
      <c r="AG48" s="107"/>
      <c r="AH48" s="101"/>
      <c r="AI48" s="8" t="str">
        <f t="shared" si="68"/>
        <v/>
      </c>
      <c r="AJ48" s="101"/>
      <c r="AK48" s="8" t="str">
        <f t="shared" si="69"/>
        <v/>
      </c>
      <c r="AL48" s="101"/>
      <c r="AM48" s="107"/>
      <c r="AN48" s="101"/>
      <c r="AO48" s="8" t="str">
        <f t="shared" si="70"/>
        <v/>
      </c>
      <c r="AP48" s="101"/>
      <c r="AQ48" s="8" t="str">
        <f t="shared" si="71"/>
        <v/>
      </c>
      <c r="AR48" s="101"/>
      <c r="AS48" s="107"/>
      <c r="AT48" s="101"/>
      <c r="AU48" s="8" t="str">
        <f t="shared" si="72"/>
        <v/>
      </c>
      <c r="AV48" s="101"/>
      <c r="AW48" s="8" t="str">
        <f t="shared" si="73"/>
        <v/>
      </c>
      <c r="AX48" s="101"/>
      <c r="AY48" s="105"/>
      <c r="AZ48" s="10" t="str">
        <f t="shared" si="74"/>
        <v/>
      </c>
      <c r="BA48" s="8" t="str">
        <f t="shared" si="75"/>
        <v/>
      </c>
      <c r="BB48" s="11">
        <f t="shared" si="76"/>
        <v>2</v>
      </c>
      <c r="BC48" s="8">
        <f t="shared" si="77"/>
        <v>30</v>
      </c>
      <c r="BD48" s="11">
        <f t="shared" si="78"/>
        <v>1</v>
      </c>
      <c r="BE48" s="12">
        <f t="shared" si="79"/>
        <v>2</v>
      </c>
    </row>
    <row r="49" spans="1:57" ht="15.75" customHeight="1" x14ac:dyDescent="0.25">
      <c r="A49" s="94" t="s">
        <v>173</v>
      </c>
      <c r="B49" s="93" t="s">
        <v>194</v>
      </c>
      <c r="C49" s="97" t="s">
        <v>189</v>
      </c>
      <c r="D49" s="101"/>
      <c r="E49" s="8" t="str">
        <f t="shared" si="60"/>
        <v/>
      </c>
      <c r="F49" s="101"/>
      <c r="G49" s="8" t="str">
        <f t="shared" si="61"/>
        <v/>
      </c>
      <c r="H49" s="101"/>
      <c r="I49" s="107"/>
      <c r="J49" s="101"/>
      <c r="K49" s="8" t="str">
        <f t="shared" si="80"/>
        <v/>
      </c>
      <c r="L49" s="101"/>
      <c r="M49" s="8" t="str">
        <f t="shared" si="81"/>
        <v/>
      </c>
      <c r="N49" s="101"/>
      <c r="O49" s="107"/>
      <c r="P49" s="101"/>
      <c r="Q49" s="8" t="str">
        <f t="shared" si="62"/>
        <v/>
      </c>
      <c r="R49" s="101"/>
      <c r="S49" s="8" t="str">
        <f t="shared" si="63"/>
        <v/>
      </c>
      <c r="T49" s="101"/>
      <c r="U49" s="107"/>
      <c r="V49" s="101"/>
      <c r="W49" s="8">
        <v>4</v>
      </c>
      <c r="X49" s="101">
        <v>2</v>
      </c>
      <c r="Y49" s="8">
        <v>26</v>
      </c>
      <c r="Z49" s="101">
        <v>1</v>
      </c>
      <c r="AA49" s="107" t="s">
        <v>52</v>
      </c>
      <c r="AB49" s="101"/>
      <c r="AC49" s="8" t="str">
        <f t="shared" si="66"/>
        <v/>
      </c>
      <c r="AD49" s="101"/>
      <c r="AE49" s="8" t="str">
        <f t="shared" si="67"/>
        <v/>
      </c>
      <c r="AF49" s="101"/>
      <c r="AG49" s="107"/>
      <c r="AH49" s="101"/>
      <c r="AI49" s="8" t="str">
        <f t="shared" si="68"/>
        <v/>
      </c>
      <c r="AJ49" s="101"/>
      <c r="AK49" s="8" t="str">
        <f t="shared" si="69"/>
        <v/>
      </c>
      <c r="AL49" s="101"/>
      <c r="AM49" s="107"/>
      <c r="AN49" s="101"/>
      <c r="AO49" s="8" t="str">
        <f t="shared" si="70"/>
        <v/>
      </c>
      <c r="AP49" s="101"/>
      <c r="AQ49" s="8" t="str">
        <f t="shared" si="71"/>
        <v/>
      </c>
      <c r="AR49" s="101"/>
      <c r="AS49" s="107"/>
      <c r="AT49" s="101"/>
      <c r="AU49" s="8" t="str">
        <f t="shared" si="72"/>
        <v/>
      </c>
      <c r="AV49" s="101"/>
      <c r="AW49" s="8" t="str">
        <f t="shared" si="73"/>
        <v/>
      </c>
      <c r="AX49" s="101"/>
      <c r="AY49" s="105"/>
      <c r="AZ49" s="10" t="str">
        <f t="shared" si="74"/>
        <v/>
      </c>
      <c r="BA49" s="8" t="str">
        <f t="shared" si="75"/>
        <v/>
      </c>
      <c r="BB49" s="11">
        <f t="shared" si="76"/>
        <v>2</v>
      </c>
      <c r="BC49" s="8">
        <f t="shared" si="77"/>
        <v>30</v>
      </c>
      <c r="BD49" s="11">
        <f t="shared" si="78"/>
        <v>1</v>
      </c>
      <c r="BE49" s="12">
        <f t="shared" si="79"/>
        <v>2</v>
      </c>
    </row>
    <row r="50" spans="1:57" ht="15.75" customHeight="1" x14ac:dyDescent="0.25">
      <c r="A50" s="94" t="s">
        <v>175</v>
      </c>
      <c r="B50" s="93" t="s">
        <v>194</v>
      </c>
      <c r="C50" s="97" t="s">
        <v>176</v>
      </c>
      <c r="D50" s="101"/>
      <c r="E50" s="8" t="str">
        <f t="shared" si="60"/>
        <v/>
      </c>
      <c r="F50" s="101"/>
      <c r="G50" s="8" t="str">
        <f t="shared" si="61"/>
        <v/>
      </c>
      <c r="H50" s="101"/>
      <c r="I50" s="107"/>
      <c r="J50" s="101"/>
      <c r="K50" s="8" t="str">
        <f t="shared" si="80"/>
        <v/>
      </c>
      <c r="L50" s="101"/>
      <c r="M50" s="8" t="str">
        <f t="shared" si="81"/>
        <v/>
      </c>
      <c r="N50" s="101"/>
      <c r="O50" s="107"/>
      <c r="P50" s="101"/>
      <c r="Q50" s="8" t="str">
        <f t="shared" si="62"/>
        <v/>
      </c>
      <c r="R50" s="101"/>
      <c r="S50" s="8" t="str">
        <f t="shared" si="63"/>
        <v/>
      </c>
      <c r="T50" s="101"/>
      <c r="U50" s="107"/>
      <c r="V50" s="101"/>
      <c r="W50" s="8" t="str">
        <f t="shared" si="64"/>
        <v/>
      </c>
      <c r="X50" s="101"/>
      <c r="Y50" s="8" t="str">
        <f t="shared" si="65"/>
        <v/>
      </c>
      <c r="Z50" s="101"/>
      <c r="AA50" s="107"/>
      <c r="AB50" s="101"/>
      <c r="AC50" s="8">
        <v>4</v>
      </c>
      <c r="AD50" s="101">
        <v>2</v>
      </c>
      <c r="AE50" s="8">
        <v>26</v>
      </c>
      <c r="AF50" s="101">
        <v>1</v>
      </c>
      <c r="AG50" s="107" t="s">
        <v>52</v>
      </c>
      <c r="AH50" s="101"/>
      <c r="AI50" s="8" t="str">
        <f t="shared" si="68"/>
        <v/>
      </c>
      <c r="AJ50" s="101"/>
      <c r="AK50" s="8" t="str">
        <f t="shared" si="69"/>
        <v/>
      </c>
      <c r="AL50" s="101"/>
      <c r="AM50" s="107"/>
      <c r="AN50" s="101"/>
      <c r="AO50" s="8" t="str">
        <f t="shared" si="70"/>
        <v/>
      </c>
      <c r="AP50" s="101"/>
      <c r="AQ50" s="8" t="str">
        <f t="shared" si="71"/>
        <v/>
      </c>
      <c r="AR50" s="101"/>
      <c r="AS50" s="107"/>
      <c r="AT50" s="101"/>
      <c r="AU50" s="8" t="str">
        <f t="shared" si="72"/>
        <v/>
      </c>
      <c r="AV50" s="101"/>
      <c r="AW50" s="8" t="str">
        <f t="shared" si="73"/>
        <v/>
      </c>
      <c r="AX50" s="101"/>
      <c r="AY50" s="105"/>
      <c r="AZ50" s="10" t="str">
        <f t="shared" si="74"/>
        <v/>
      </c>
      <c r="BA50" s="8" t="str">
        <f t="shared" si="75"/>
        <v/>
      </c>
      <c r="BB50" s="11">
        <f t="shared" si="76"/>
        <v>2</v>
      </c>
      <c r="BC50" s="8">
        <f t="shared" si="77"/>
        <v>30</v>
      </c>
      <c r="BD50" s="11">
        <f t="shared" si="78"/>
        <v>1</v>
      </c>
      <c r="BE50" s="12">
        <f t="shared" si="79"/>
        <v>2</v>
      </c>
    </row>
    <row r="51" spans="1:57" ht="15.75" customHeight="1" x14ac:dyDescent="0.25">
      <c r="A51" s="94" t="s">
        <v>450</v>
      </c>
      <c r="B51" s="93" t="s">
        <v>194</v>
      </c>
      <c r="C51" s="97" t="s">
        <v>177</v>
      </c>
      <c r="D51" s="101"/>
      <c r="E51" s="8" t="str">
        <f t="shared" si="60"/>
        <v/>
      </c>
      <c r="F51" s="101"/>
      <c r="G51" s="8" t="str">
        <f t="shared" si="61"/>
        <v/>
      </c>
      <c r="H51" s="101"/>
      <c r="I51" s="107"/>
      <c r="J51" s="101"/>
      <c r="K51" s="8" t="str">
        <f t="shared" si="80"/>
        <v/>
      </c>
      <c r="L51" s="101"/>
      <c r="M51" s="8" t="str">
        <f t="shared" si="81"/>
        <v/>
      </c>
      <c r="N51" s="101"/>
      <c r="O51" s="107"/>
      <c r="P51" s="101"/>
      <c r="Q51" s="8" t="str">
        <f t="shared" si="62"/>
        <v/>
      </c>
      <c r="R51" s="101"/>
      <c r="S51" s="8" t="str">
        <f t="shared" si="63"/>
        <v/>
      </c>
      <c r="T51" s="101"/>
      <c r="U51" s="107"/>
      <c r="V51" s="101"/>
      <c r="W51" s="8" t="str">
        <f t="shared" si="64"/>
        <v/>
      </c>
      <c r="X51" s="101"/>
      <c r="Y51" s="8" t="str">
        <f t="shared" si="65"/>
        <v/>
      </c>
      <c r="Z51" s="101"/>
      <c r="AA51" s="107"/>
      <c r="AB51" s="101"/>
      <c r="AC51" s="8" t="str">
        <f t="shared" si="66"/>
        <v/>
      </c>
      <c r="AD51" s="101"/>
      <c r="AE51" s="8" t="str">
        <f t="shared" si="67"/>
        <v/>
      </c>
      <c r="AF51" s="101"/>
      <c r="AG51" s="107"/>
      <c r="AH51" s="101"/>
      <c r="AI51" s="8">
        <v>4</v>
      </c>
      <c r="AJ51" s="101">
        <v>2</v>
      </c>
      <c r="AK51" s="8">
        <v>26</v>
      </c>
      <c r="AL51" s="101">
        <v>1</v>
      </c>
      <c r="AM51" s="107" t="s">
        <v>52</v>
      </c>
      <c r="AN51" s="101"/>
      <c r="AO51" s="8" t="str">
        <f t="shared" si="70"/>
        <v/>
      </c>
      <c r="AP51" s="101"/>
      <c r="AQ51" s="8" t="str">
        <f t="shared" si="71"/>
        <v/>
      </c>
      <c r="AR51" s="101"/>
      <c r="AS51" s="107"/>
      <c r="AT51" s="101"/>
      <c r="AU51" s="8" t="str">
        <f t="shared" si="72"/>
        <v/>
      </c>
      <c r="AV51" s="101"/>
      <c r="AW51" s="8" t="str">
        <f t="shared" si="73"/>
        <v/>
      </c>
      <c r="AX51" s="101"/>
      <c r="AY51" s="105"/>
      <c r="AZ51" s="10" t="str">
        <f t="shared" si="74"/>
        <v/>
      </c>
      <c r="BA51" s="8" t="str">
        <f t="shared" si="75"/>
        <v/>
      </c>
      <c r="BB51" s="11">
        <f t="shared" si="76"/>
        <v>2</v>
      </c>
      <c r="BC51" s="8">
        <f t="shared" si="77"/>
        <v>30</v>
      </c>
      <c r="BD51" s="11">
        <f t="shared" si="78"/>
        <v>1</v>
      </c>
      <c r="BE51" s="12">
        <f t="shared" si="79"/>
        <v>2</v>
      </c>
    </row>
    <row r="52" spans="1:57" s="116" customFormat="1" ht="15.75" customHeight="1" x14ac:dyDescent="0.25">
      <c r="A52" s="87" t="s">
        <v>451</v>
      </c>
      <c r="B52" s="93" t="s">
        <v>17</v>
      </c>
      <c r="C52" s="97" t="s">
        <v>366</v>
      </c>
      <c r="D52" s="321"/>
      <c r="E52" s="318" t="str">
        <f t="shared" si="60"/>
        <v/>
      </c>
      <c r="F52" s="321"/>
      <c r="G52" s="318" t="str">
        <f t="shared" si="61"/>
        <v/>
      </c>
      <c r="H52" s="321"/>
      <c r="I52" s="322"/>
      <c r="J52" s="321"/>
      <c r="K52" s="318" t="str">
        <f t="shared" si="80"/>
        <v/>
      </c>
      <c r="L52" s="321"/>
      <c r="M52" s="318" t="str">
        <f t="shared" si="81"/>
        <v/>
      </c>
      <c r="N52" s="321"/>
      <c r="O52" s="322"/>
      <c r="P52" s="321"/>
      <c r="Q52" s="318" t="str">
        <f t="shared" si="62"/>
        <v/>
      </c>
      <c r="R52" s="321"/>
      <c r="S52" s="318" t="str">
        <f t="shared" si="63"/>
        <v/>
      </c>
      <c r="T52" s="321"/>
      <c r="U52" s="322"/>
      <c r="V52" s="321"/>
      <c r="W52" s="318" t="str">
        <f t="shared" si="64"/>
        <v/>
      </c>
      <c r="X52" s="321"/>
      <c r="Y52" s="318" t="str">
        <f t="shared" si="65"/>
        <v/>
      </c>
      <c r="Z52" s="321"/>
      <c r="AA52" s="322"/>
      <c r="AB52" s="321"/>
      <c r="AC52" s="318" t="str">
        <f t="shared" si="66"/>
        <v/>
      </c>
      <c r="AD52" s="321"/>
      <c r="AE52" s="318" t="str">
        <f t="shared" si="67"/>
        <v/>
      </c>
      <c r="AF52" s="321"/>
      <c r="AG52" s="322"/>
      <c r="AH52" s="321"/>
      <c r="AI52" s="318" t="str">
        <f t="shared" ref="AI52:AI77" si="82">IF(AH52*15=0,"",AH52*15)</f>
        <v/>
      </c>
      <c r="AJ52" s="321"/>
      <c r="AK52" s="318" t="str">
        <f t="shared" ref="AK52:AK77" si="83">IF(AJ52*15=0,"",AJ52*15)</f>
        <v/>
      </c>
      <c r="AL52" s="321"/>
      <c r="AM52" s="322"/>
      <c r="AN52" s="101"/>
      <c r="AO52" s="8" t="str">
        <f t="shared" si="70"/>
        <v/>
      </c>
      <c r="AP52" s="101">
        <v>1</v>
      </c>
      <c r="AQ52" s="8">
        <f t="shared" si="71"/>
        <v>15</v>
      </c>
      <c r="AR52" s="101">
        <v>1</v>
      </c>
      <c r="AS52" s="107" t="s">
        <v>52</v>
      </c>
      <c r="AT52" s="101"/>
      <c r="AU52" s="8" t="str">
        <f t="shared" si="72"/>
        <v/>
      </c>
      <c r="AV52" s="101"/>
      <c r="AW52" s="8" t="str">
        <f t="shared" si="73"/>
        <v/>
      </c>
      <c r="AX52" s="101"/>
      <c r="AY52" s="105"/>
      <c r="AZ52" s="10" t="str">
        <f t="shared" si="74"/>
        <v/>
      </c>
      <c r="BA52" s="8" t="str">
        <f t="shared" si="75"/>
        <v/>
      </c>
      <c r="BB52" s="11">
        <f t="shared" si="76"/>
        <v>1</v>
      </c>
      <c r="BC52" s="8">
        <f t="shared" si="77"/>
        <v>15</v>
      </c>
      <c r="BD52" s="11">
        <f t="shared" si="78"/>
        <v>1</v>
      </c>
      <c r="BE52" s="12">
        <f t="shared" ref="BE52" si="84">IF(P52+R52+V52+X52+AB52+AD52+AH52+AJ52+AN52+AP52+AT52+AV52=0,"",P52+R52+V52+X52+AB52+AD52+AH52+AJ52+AN52+AP52+AT52+AV52)</f>
        <v>1</v>
      </c>
    </row>
    <row r="53" spans="1:57" ht="15.75" customHeight="1" x14ac:dyDescent="0.25">
      <c r="A53" s="87" t="s">
        <v>452</v>
      </c>
      <c r="B53" s="93" t="s">
        <v>17</v>
      </c>
      <c r="C53" s="97" t="s">
        <v>367</v>
      </c>
      <c r="D53" s="101"/>
      <c r="E53" s="8" t="str">
        <f t="shared" si="60"/>
        <v/>
      </c>
      <c r="F53" s="101"/>
      <c r="G53" s="8" t="str">
        <f t="shared" si="61"/>
        <v/>
      </c>
      <c r="H53" s="101"/>
      <c r="I53" s="107"/>
      <c r="J53" s="101"/>
      <c r="K53" s="8" t="str">
        <f t="shared" si="80"/>
        <v/>
      </c>
      <c r="L53" s="101"/>
      <c r="M53" s="8" t="str">
        <f t="shared" si="81"/>
        <v/>
      </c>
      <c r="N53" s="101"/>
      <c r="O53" s="107"/>
      <c r="P53" s="101"/>
      <c r="Q53" s="8" t="str">
        <f t="shared" si="62"/>
        <v/>
      </c>
      <c r="R53" s="101"/>
      <c r="S53" s="8" t="str">
        <f t="shared" si="63"/>
        <v/>
      </c>
      <c r="T53" s="101"/>
      <c r="U53" s="107"/>
      <c r="V53" s="101"/>
      <c r="W53" s="8" t="str">
        <f t="shared" si="64"/>
        <v/>
      </c>
      <c r="X53" s="101"/>
      <c r="Y53" s="8" t="str">
        <f t="shared" si="65"/>
        <v/>
      </c>
      <c r="Z53" s="101"/>
      <c r="AA53" s="107"/>
      <c r="AB53" s="101"/>
      <c r="AC53" s="8" t="str">
        <f t="shared" si="66"/>
        <v/>
      </c>
      <c r="AD53" s="101"/>
      <c r="AE53" s="8" t="str">
        <f t="shared" si="67"/>
        <v/>
      </c>
      <c r="AF53" s="101"/>
      <c r="AG53" s="107"/>
      <c r="AH53" s="101"/>
      <c r="AI53" s="8" t="str">
        <f t="shared" si="82"/>
        <v/>
      </c>
      <c r="AJ53" s="101"/>
      <c r="AK53" s="8" t="str">
        <f t="shared" si="83"/>
        <v/>
      </c>
      <c r="AL53" s="101"/>
      <c r="AM53" s="107"/>
      <c r="AN53" s="101"/>
      <c r="AO53" s="8" t="str">
        <f t="shared" si="70"/>
        <v/>
      </c>
      <c r="AP53" s="101"/>
      <c r="AQ53" s="8" t="str">
        <f t="shared" si="71"/>
        <v/>
      </c>
      <c r="AR53" s="101"/>
      <c r="AS53" s="107"/>
      <c r="AT53" s="101"/>
      <c r="AU53" s="8" t="str">
        <f t="shared" si="72"/>
        <v/>
      </c>
      <c r="AV53" s="101">
        <v>1</v>
      </c>
      <c r="AW53" s="8">
        <f t="shared" si="73"/>
        <v>15</v>
      </c>
      <c r="AX53" s="101">
        <v>1</v>
      </c>
      <c r="AY53" s="105" t="s">
        <v>52</v>
      </c>
      <c r="AZ53" s="10" t="str">
        <f t="shared" si="74"/>
        <v/>
      </c>
      <c r="BA53" s="8" t="str">
        <f t="shared" si="75"/>
        <v/>
      </c>
      <c r="BB53" s="11">
        <f t="shared" si="76"/>
        <v>1</v>
      </c>
      <c r="BC53" s="8">
        <f t="shared" si="77"/>
        <v>15</v>
      </c>
      <c r="BD53" s="11">
        <f t="shared" si="78"/>
        <v>1</v>
      </c>
      <c r="BE53" s="12">
        <f t="shared" ref="BE53:BE58" si="85">IF(D53+F53+L53+J53+P53+R53+V53+X53+AB53+AD53+AH53+AJ53+AN53+AP53+AT53+AV53=0,"",D53+F53+L53+J53+P53+R53+V53+X53+AB53+AD53+AH53+AJ53+AN53+AP53+AT53+AV53)</f>
        <v>1</v>
      </c>
    </row>
    <row r="54" spans="1:57" ht="15.75" customHeight="1" x14ac:dyDescent="0.25">
      <c r="A54" s="87" t="s">
        <v>453</v>
      </c>
      <c r="B54" s="93" t="s">
        <v>17</v>
      </c>
      <c r="C54" s="138" t="s">
        <v>454</v>
      </c>
      <c r="D54" s="101"/>
      <c r="E54" s="8" t="str">
        <f t="shared" si="60"/>
        <v/>
      </c>
      <c r="F54" s="101"/>
      <c r="G54" s="8" t="str">
        <f t="shared" si="61"/>
        <v/>
      </c>
      <c r="H54" s="101"/>
      <c r="I54" s="107"/>
      <c r="J54" s="101">
        <v>1</v>
      </c>
      <c r="K54" s="8">
        <f t="shared" si="80"/>
        <v>15</v>
      </c>
      <c r="L54" s="101">
        <v>1</v>
      </c>
      <c r="M54" s="8">
        <f t="shared" si="81"/>
        <v>15</v>
      </c>
      <c r="N54" s="101">
        <v>2</v>
      </c>
      <c r="O54" s="107" t="s">
        <v>17</v>
      </c>
      <c r="P54" s="101"/>
      <c r="Q54" s="8" t="str">
        <f t="shared" si="62"/>
        <v/>
      </c>
      <c r="R54" s="101"/>
      <c r="S54" s="8" t="str">
        <f t="shared" si="63"/>
        <v/>
      </c>
      <c r="T54" s="101"/>
      <c r="U54" s="107"/>
      <c r="V54" s="101"/>
      <c r="W54" s="8" t="str">
        <f t="shared" si="64"/>
        <v/>
      </c>
      <c r="X54" s="101"/>
      <c r="Y54" s="8" t="str">
        <f t="shared" si="65"/>
        <v/>
      </c>
      <c r="Z54" s="101"/>
      <c r="AA54" s="107"/>
      <c r="AB54" s="101"/>
      <c r="AC54" s="8" t="str">
        <f t="shared" si="66"/>
        <v/>
      </c>
      <c r="AD54" s="101"/>
      <c r="AE54" s="8" t="str">
        <f t="shared" si="67"/>
        <v/>
      </c>
      <c r="AF54" s="101"/>
      <c r="AG54" s="107"/>
      <c r="AH54" s="101"/>
      <c r="AI54" s="8" t="str">
        <f t="shared" si="82"/>
        <v/>
      </c>
      <c r="AJ54" s="101"/>
      <c r="AK54" s="8" t="str">
        <f t="shared" si="83"/>
        <v/>
      </c>
      <c r="AL54" s="101"/>
      <c r="AM54" s="107"/>
      <c r="AN54" s="101"/>
      <c r="AO54" s="8" t="str">
        <f t="shared" si="70"/>
        <v/>
      </c>
      <c r="AP54" s="101"/>
      <c r="AQ54" s="8" t="str">
        <f t="shared" si="71"/>
        <v/>
      </c>
      <c r="AR54" s="101"/>
      <c r="AS54" s="107"/>
      <c r="AT54" s="101"/>
      <c r="AU54" s="8" t="str">
        <f t="shared" si="72"/>
        <v/>
      </c>
      <c r="AV54" s="101"/>
      <c r="AW54" s="8" t="str">
        <f t="shared" si="73"/>
        <v/>
      </c>
      <c r="AX54" s="101"/>
      <c r="AY54" s="105"/>
      <c r="AZ54" s="10">
        <f t="shared" si="74"/>
        <v>1</v>
      </c>
      <c r="BA54" s="8">
        <f t="shared" si="75"/>
        <v>15</v>
      </c>
      <c r="BB54" s="11">
        <f t="shared" si="76"/>
        <v>1</v>
      </c>
      <c r="BC54" s="8">
        <f t="shared" si="77"/>
        <v>15</v>
      </c>
      <c r="BD54" s="11">
        <f t="shared" si="78"/>
        <v>2</v>
      </c>
      <c r="BE54" s="12">
        <f t="shared" si="85"/>
        <v>2</v>
      </c>
    </row>
    <row r="55" spans="1:57" ht="15.75" customHeight="1" x14ac:dyDescent="0.25">
      <c r="A55" s="87" t="s">
        <v>455</v>
      </c>
      <c r="B55" s="93" t="s">
        <v>17</v>
      </c>
      <c r="C55" s="91" t="s">
        <v>456</v>
      </c>
      <c r="D55" s="101"/>
      <c r="E55" s="8" t="str">
        <f t="shared" si="60"/>
        <v/>
      </c>
      <c r="F55" s="101"/>
      <c r="G55" s="8" t="str">
        <f t="shared" si="61"/>
        <v/>
      </c>
      <c r="H55" s="101"/>
      <c r="I55" s="107"/>
      <c r="J55" s="101"/>
      <c r="K55" s="8" t="str">
        <f t="shared" si="80"/>
        <v/>
      </c>
      <c r="L55" s="101"/>
      <c r="M55" s="8" t="str">
        <f t="shared" si="81"/>
        <v/>
      </c>
      <c r="N55" s="101"/>
      <c r="O55" s="107"/>
      <c r="P55" s="101">
        <v>1</v>
      </c>
      <c r="Q55" s="8">
        <f t="shared" si="62"/>
        <v>15</v>
      </c>
      <c r="R55" s="101">
        <v>1</v>
      </c>
      <c r="S55" s="8">
        <f t="shared" si="63"/>
        <v>15</v>
      </c>
      <c r="T55" s="101">
        <v>2</v>
      </c>
      <c r="U55" s="107" t="s">
        <v>17</v>
      </c>
      <c r="V55" s="101"/>
      <c r="W55" s="8" t="str">
        <f t="shared" si="64"/>
        <v/>
      </c>
      <c r="X55" s="101"/>
      <c r="Y55" s="8" t="str">
        <f t="shared" si="65"/>
        <v/>
      </c>
      <c r="Z55" s="101"/>
      <c r="AA55" s="107"/>
      <c r="AB55" s="101"/>
      <c r="AC55" s="8" t="str">
        <f t="shared" si="66"/>
        <v/>
      </c>
      <c r="AD55" s="101"/>
      <c r="AE55" s="8" t="str">
        <f t="shared" si="67"/>
        <v/>
      </c>
      <c r="AF55" s="101"/>
      <c r="AG55" s="107"/>
      <c r="AH55" s="101"/>
      <c r="AI55" s="8" t="str">
        <f t="shared" si="82"/>
        <v/>
      </c>
      <c r="AJ55" s="101"/>
      <c r="AK55" s="8" t="str">
        <f t="shared" si="83"/>
        <v/>
      </c>
      <c r="AL55" s="101"/>
      <c r="AM55" s="107"/>
      <c r="AN55" s="101"/>
      <c r="AO55" s="8" t="str">
        <f t="shared" si="70"/>
        <v/>
      </c>
      <c r="AP55" s="101"/>
      <c r="AQ55" s="8" t="str">
        <f t="shared" si="71"/>
        <v/>
      </c>
      <c r="AR55" s="101"/>
      <c r="AS55" s="107"/>
      <c r="AT55" s="101"/>
      <c r="AU55" s="8" t="str">
        <f t="shared" si="72"/>
        <v/>
      </c>
      <c r="AV55" s="101"/>
      <c r="AW55" s="8" t="str">
        <f t="shared" si="73"/>
        <v/>
      </c>
      <c r="AX55" s="101"/>
      <c r="AY55" s="105"/>
      <c r="AZ55" s="10">
        <f t="shared" si="74"/>
        <v>1</v>
      </c>
      <c r="BA55" s="8">
        <f t="shared" si="75"/>
        <v>15</v>
      </c>
      <c r="BB55" s="11">
        <f t="shared" si="76"/>
        <v>1</v>
      </c>
      <c r="BC55" s="8">
        <f t="shared" si="77"/>
        <v>15</v>
      </c>
      <c r="BD55" s="11">
        <f t="shared" si="78"/>
        <v>2</v>
      </c>
      <c r="BE55" s="12">
        <f t="shared" si="85"/>
        <v>2</v>
      </c>
    </row>
    <row r="56" spans="1:57" s="116" customFormat="1" ht="15.75" customHeight="1" x14ac:dyDescent="0.25">
      <c r="A56" s="87" t="s">
        <v>457</v>
      </c>
      <c r="B56" s="93" t="s">
        <v>17</v>
      </c>
      <c r="C56" s="91" t="s">
        <v>376</v>
      </c>
      <c r="D56" s="321"/>
      <c r="E56" s="318" t="str">
        <f t="shared" si="60"/>
        <v/>
      </c>
      <c r="F56" s="321"/>
      <c r="G56" s="318" t="str">
        <f t="shared" si="61"/>
        <v/>
      </c>
      <c r="H56" s="321"/>
      <c r="I56" s="322"/>
      <c r="J56" s="321"/>
      <c r="K56" s="318" t="str">
        <f t="shared" si="80"/>
        <v/>
      </c>
      <c r="L56" s="321"/>
      <c r="M56" s="318" t="str">
        <f t="shared" si="81"/>
        <v/>
      </c>
      <c r="N56" s="321"/>
      <c r="O56" s="322"/>
      <c r="P56" s="321"/>
      <c r="Q56" s="318" t="str">
        <f t="shared" si="62"/>
        <v/>
      </c>
      <c r="R56" s="321"/>
      <c r="S56" s="318" t="str">
        <f t="shared" si="63"/>
        <v/>
      </c>
      <c r="T56" s="321"/>
      <c r="U56" s="322"/>
      <c r="V56" s="101"/>
      <c r="W56" s="8" t="str">
        <f t="shared" si="64"/>
        <v/>
      </c>
      <c r="X56" s="101"/>
      <c r="Y56" s="8" t="str">
        <f t="shared" si="65"/>
        <v/>
      </c>
      <c r="Z56" s="101"/>
      <c r="AA56" s="107"/>
      <c r="AB56" s="321"/>
      <c r="AC56" s="318" t="str">
        <f t="shared" si="66"/>
        <v/>
      </c>
      <c r="AD56" s="321"/>
      <c r="AE56" s="318" t="str">
        <f t="shared" si="67"/>
        <v/>
      </c>
      <c r="AF56" s="321"/>
      <c r="AG56" s="322"/>
      <c r="AH56" s="321"/>
      <c r="AI56" s="318" t="str">
        <f t="shared" si="82"/>
        <v/>
      </c>
      <c r="AJ56" s="321"/>
      <c r="AK56" s="318" t="str">
        <f t="shared" si="83"/>
        <v/>
      </c>
      <c r="AL56" s="321"/>
      <c r="AM56" s="322"/>
      <c r="AN56" s="101"/>
      <c r="AO56" s="8" t="str">
        <f t="shared" si="70"/>
        <v/>
      </c>
      <c r="AP56" s="101"/>
      <c r="AQ56" s="8" t="str">
        <f t="shared" si="71"/>
        <v/>
      </c>
      <c r="AR56" s="101"/>
      <c r="AS56" s="107"/>
      <c r="AT56" s="101"/>
      <c r="AU56" s="8" t="str">
        <f t="shared" si="72"/>
        <v/>
      </c>
      <c r="AV56" s="101">
        <v>1</v>
      </c>
      <c r="AW56" s="8">
        <f t="shared" si="73"/>
        <v>15</v>
      </c>
      <c r="AX56" s="101">
        <v>2</v>
      </c>
      <c r="AY56" s="105" t="s">
        <v>52</v>
      </c>
      <c r="AZ56" s="10" t="str">
        <f t="shared" si="74"/>
        <v/>
      </c>
      <c r="BA56" s="8" t="str">
        <f t="shared" si="75"/>
        <v/>
      </c>
      <c r="BB56" s="11">
        <f t="shared" si="76"/>
        <v>1</v>
      </c>
      <c r="BC56" s="8">
        <f t="shared" si="77"/>
        <v>15</v>
      </c>
      <c r="BD56" s="11">
        <f t="shared" si="78"/>
        <v>2</v>
      </c>
      <c r="BE56" s="12">
        <f t="shared" si="85"/>
        <v>1</v>
      </c>
    </row>
    <row r="57" spans="1:57" ht="15.75" customHeight="1" x14ac:dyDescent="0.25">
      <c r="A57" s="94" t="s">
        <v>135</v>
      </c>
      <c r="B57" s="93" t="s">
        <v>17</v>
      </c>
      <c r="C57" s="91" t="s">
        <v>178</v>
      </c>
      <c r="D57" s="101"/>
      <c r="E57" s="8" t="str">
        <f t="shared" si="60"/>
        <v/>
      </c>
      <c r="F57" s="101"/>
      <c r="G57" s="8" t="str">
        <f t="shared" si="61"/>
        <v/>
      </c>
      <c r="H57" s="101"/>
      <c r="I57" s="107"/>
      <c r="J57" s="101"/>
      <c r="K57" s="8" t="str">
        <f t="shared" si="80"/>
        <v/>
      </c>
      <c r="L57" s="101"/>
      <c r="M57" s="8" t="str">
        <f t="shared" si="81"/>
        <v/>
      </c>
      <c r="N57" s="101"/>
      <c r="O57" s="107"/>
      <c r="P57" s="101"/>
      <c r="Q57" s="8" t="str">
        <f t="shared" si="62"/>
        <v/>
      </c>
      <c r="R57" s="101"/>
      <c r="S57" s="8" t="str">
        <f t="shared" si="63"/>
        <v/>
      </c>
      <c r="T57" s="101"/>
      <c r="U57" s="107"/>
      <c r="V57" s="101"/>
      <c r="W57" s="8" t="str">
        <f t="shared" si="64"/>
        <v/>
      </c>
      <c r="X57" s="101"/>
      <c r="Y57" s="8" t="str">
        <f t="shared" si="65"/>
        <v/>
      </c>
      <c r="Z57" s="101"/>
      <c r="AA57" s="107"/>
      <c r="AB57" s="101">
        <v>1</v>
      </c>
      <c r="AC57" s="8">
        <f t="shared" si="66"/>
        <v>15</v>
      </c>
      <c r="AD57" s="101">
        <v>1</v>
      </c>
      <c r="AE57" s="8">
        <f t="shared" si="67"/>
        <v>15</v>
      </c>
      <c r="AF57" s="101">
        <v>2</v>
      </c>
      <c r="AG57" s="107" t="s">
        <v>17</v>
      </c>
      <c r="AH57" s="101"/>
      <c r="AI57" s="8" t="str">
        <f t="shared" si="82"/>
        <v/>
      </c>
      <c r="AJ57" s="101"/>
      <c r="AK57" s="8" t="str">
        <f t="shared" si="83"/>
        <v/>
      </c>
      <c r="AL57" s="101"/>
      <c r="AM57" s="107"/>
      <c r="AN57" s="101"/>
      <c r="AO57" s="8" t="str">
        <f t="shared" si="70"/>
        <v/>
      </c>
      <c r="AP57" s="101"/>
      <c r="AQ57" s="8" t="str">
        <f t="shared" si="71"/>
        <v/>
      </c>
      <c r="AR57" s="101"/>
      <c r="AS57" s="107"/>
      <c r="AT57" s="101"/>
      <c r="AU57" s="8" t="str">
        <f t="shared" si="72"/>
        <v/>
      </c>
      <c r="AV57" s="101"/>
      <c r="AW57" s="8" t="str">
        <f t="shared" si="73"/>
        <v/>
      </c>
      <c r="AX57" s="101"/>
      <c r="AY57" s="105"/>
      <c r="AZ57" s="10">
        <f t="shared" si="74"/>
        <v>1</v>
      </c>
      <c r="BA57" s="8">
        <f t="shared" si="75"/>
        <v>15</v>
      </c>
      <c r="BB57" s="11">
        <f t="shared" si="76"/>
        <v>1</v>
      </c>
      <c r="BC57" s="8">
        <f t="shared" si="77"/>
        <v>15</v>
      </c>
      <c r="BD57" s="11">
        <f t="shared" si="78"/>
        <v>2</v>
      </c>
      <c r="BE57" s="12">
        <f t="shared" si="85"/>
        <v>2</v>
      </c>
    </row>
    <row r="58" spans="1:57" ht="15.75" customHeight="1" x14ac:dyDescent="0.25">
      <c r="A58" s="94" t="s">
        <v>136</v>
      </c>
      <c r="B58" s="93" t="s">
        <v>17</v>
      </c>
      <c r="C58" s="91" t="s">
        <v>137</v>
      </c>
      <c r="D58" s="101"/>
      <c r="E58" s="8" t="str">
        <f t="shared" si="60"/>
        <v/>
      </c>
      <c r="F58" s="101"/>
      <c r="G58" s="8" t="str">
        <f t="shared" si="61"/>
        <v/>
      </c>
      <c r="H58" s="101"/>
      <c r="I58" s="107"/>
      <c r="J58" s="101"/>
      <c r="K58" s="8" t="str">
        <f t="shared" si="80"/>
        <v/>
      </c>
      <c r="L58" s="101"/>
      <c r="M58" s="8" t="str">
        <f t="shared" si="81"/>
        <v/>
      </c>
      <c r="N58" s="101"/>
      <c r="O58" s="107"/>
      <c r="P58" s="101"/>
      <c r="Q58" s="8" t="str">
        <f t="shared" si="62"/>
        <v/>
      </c>
      <c r="R58" s="101"/>
      <c r="S58" s="8" t="str">
        <f t="shared" si="63"/>
        <v/>
      </c>
      <c r="T58" s="101"/>
      <c r="U58" s="107"/>
      <c r="V58" s="101"/>
      <c r="W58" s="8" t="str">
        <f t="shared" si="64"/>
        <v/>
      </c>
      <c r="X58" s="101"/>
      <c r="Y58" s="8" t="str">
        <f t="shared" si="65"/>
        <v/>
      </c>
      <c r="Z58" s="101"/>
      <c r="AA58" s="107"/>
      <c r="AB58" s="101"/>
      <c r="AC58" s="8" t="str">
        <f t="shared" si="66"/>
        <v/>
      </c>
      <c r="AD58" s="101"/>
      <c r="AE58" s="8" t="str">
        <f t="shared" si="67"/>
        <v/>
      </c>
      <c r="AF58" s="101"/>
      <c r="AG58" s="107"/>
      <c r="AH58" s="101">
        <v>2</v>
      </c>
      <c r="AI58" s="8">
        <f t="shared" si="82"/>
        <v>30</v>
      </c>
      <c r="AJ58" s="101"/>
      <c r="AK58" s="8"/>
      <c r="AL58" s="101">
        <v>2</v>
      </c>
      <c r="AM58" s="107" t="s">
        <v>17</v>
      </c>
      <c r="AN58" s="101"/>
      <c r="AO58" s="8" t="str">
        <f t="shared" si="70"/>
        <v/>
      </c>
      <c r="AP58" s="101"/>
      <c r="AQ58" s="8" t="str">
        <f t="shared" si="71"/>
        <v/>
      </c>
      <c r="AR58" s="101"/>
      <c r="AS58" s="107"/>
      <c r="AT58" s="101"/>
      <c r="AU58" s="8" t="str">
        <f t="shared" si="72"/>
        <v/>
      </c>
      <c r="AV58" s="101"/>
      <c r="AW58" s="8" t="str">
        <f t="shared" si="73"/>
        <v/>
      </c>
      <c r="AX58" s="101"/>
      <c r="AY58" s="105"/>
      <c r="AZ58" s="10">
        <f t="shared" si="74"/>
        <v>2</v>
      </c>
      <c r="BA58" s="8">
        <f t="shared" si="75"/>
        <v>30</v>
      </c>
      <c r="BB58" s="11" t="str">
        <f t="shared" si="76"/>
        <v/>
      </c>
      <c r="BC58" s="8" t="str">
        <f t="shared" si="77"/>
        <v/>
      </c>
      <c r="BD58" s="11">
        <f t="shared" si="78"/>
        <v>2</v>
      </c>
      <c r="BE58" s="12">
        <f t="shared" si="85"/>
        <v>2</v>
      </c>
    </row>
    <row r="59" spans="1:57" ht="15.75" customHeight="1" x14ac:dyDescent="0.25">
      <c r="A59" s="87" t="s">
        <v>93</v>
      </c>
      <c r="B59" s="93" t="s">
        <v>17</v>
      </c>
      <c r="C59" s="96" t="s">
        <v>94</v>
      </c>
      <c r="D59" s="101"/>
      <c r="E59" s="8" t="str">
        <f t="shared" si="60"/>
        <v/>
      </c>
      <c r="F59" s="101"/>
      <c r="G59" s="8" t="str">
        <f t="shared" si="61"/>
        <v/>
      </c>
      <c r="H59" s="101"/>
      <c r="I59" s="107"/>
      <c r="J59" s="101"/>
      <c r="K59" s="8" t="str">
        <f t="shared" si="80"/>
        <v/>
      </c>
      <c r="L59" s="101"/>
      <c r="M59" s="8" t="str">
        <f t="shared" si="81"/>
        <v/>
      </c>
      <c r="N59" s="101"/>
      <c r="O59" s="107"/>
      <c r="P59" s="101">
        <v>1</v>
      </c>
      <c r="Q59" s="8">
        <f t="shared" si="62"/>
        <v>15</v>
      </c>
      <c r="R59" s="101">
        <v>1</v>
      </c>
      <c r="S59" s="8">
        <f t="shared" si="63"/>
        <v>15</v>
      </c>
      <c r="T59" s="101">
        <v>2</v>
      </c>
      <c r="U59" s="107" t="s">
        <v>17</v>
      </c>
      <c r="V59" s="101"/>
      <c r="W59" s="8" t="str">
        <f t="shared" si="64"/>
        <v/>
      </c>
      <c r="X59" s="101"/>
      <c r="Y59" s="8" t="str">
        <f t="shared" si="65"/>
        <v/>
      </c>
      <c r="Z59" s="101"/>
      <c r="AA59" s="107"/>
      <c r="AB59" s="101"/>
      <c r="AC59" s="8" t="str">
        <f t="shared" si="66"/>
        <v/>
      </c>
      <c r="AD59" s="101"/>
      <c r="AE59" s="8" t="str">
        <f t="shared" si="67"/>
        <v/>
      </c>
      <c r="AF59" s="101"/>
      <c r="AG59" s="107"/>
      <c r="AH59" s="101"/>
      <c r="AI59" s="8" t="str">
        <f t="shared" si="82"/>
        <v/>
      </c>
      <c r="AJ59" s="101"/>
      <c r="AK59" s="8" t="str">
        <f t="shared" si="83"/>
        <v/>
      </c>
      <c r="AL59" s="101"/>
      <c r="AM59" s="107"/>
      <c r="AN59" s="101"/>
      <c r="AO59" s="8" t="str">
        <f t="shared" si="70"/>
        <v/>
      </c>
      <c r="AP59" s="101"/>
      <c r="AQ59" s="8" t="str">
        <f t="shared" si="71"/>
        <v/>
      </c>
      <c r="AR59" s="101"/>
      <c r="AS59" s="107"/>
      <c r="AT59" s="101"/>
      <c r="AU59" s="8" t="str">
        <f t="shared" si="72"/>
        <v/>
      </c>
      <c r="AV59" s="101"/>
      <c r="AW59" s="8" t="str">
        <f t="shared" si="73"/>
        <v/>
      </c>
      <c r="AX59" s="101"/>
      <c r="AY59" s="105"/>
      <c r="AZ59" s="10">
        <f t="shared" si="74"/>
        <v>1</v>
      </c>
      <c r="BA59" s="8">
        <f t="shared" si="75"/>
        <v>15</v>
      </c>
      <c r="BB59" s="11">
        <f t="shared" si="76"/>
        <v>1</v>
      </c>
      <c r="BC59" s="8">
        <f t="shared" si="77"/>
        <v>15</v>
      </c>
      <c r="BD59" s="11">
        <f t="shared" si="78"/>
        <v>2</v>
      </c>
      <c r="BE59" s="12">
        <f t="shared" ref="BE59" si="86">IF(P59+R59+V59+X59+AB59+AD59+AH59+AJ59+AN59+AP59+AT59+AV59=0,"",P59+R59+V59+X59+AB59+AD59+AH59+AJ59+AN59+AP59+AT59+AV59)</f>
        <v>2</v>
      </c>
    </row>
    <row r="60" spans="1:57" ht="15.75" customHeight="1" x14ac:dyDescent="0.25">
      <c r="A60" s="87" t="s">
        <v>583</v>
      </c>
      <c r="B60" s="93" t="s">
        <v>17</v>
      </c>
      <c r="C60" s="95" t="s">
        <v>458</v>
      </c>
      <c r="D60" s="101"/>
      <c r="E60" s="8" t="str">
        <f t="shared" si="60"/>
        <v/>
      </c>
      <c r="F60" s="101"/>
      <c r="G60" s="8" t="str">
        <f t="shared" si="61"/>
        <v/>
      </c>
      <c r="H60" s="101"/>
      <c r="I60" s="107"/>
      <c r="J60" s="101"/>
      <c r="K60" s="8" t="str">
        <f t="shared" si="80"/>
        <v/>
      </c>
      <c r="L60" s="101"/>
      <c r="M60" s="8" t="str">
        <f t="shared" si="81"/>
        <v/>
      </c>
      <c r="N60" s="101"/>
      <c r="O60" s="107"/>
      <c r="P60" s="101"/>
      <c r="Q60" s="8" t="str">
        <f t="shared" si="62"/>
        <v/>
      </c>
      <c r="R60" s="101"/>
      <c r="S60" s="8" t="str">
        <f t="shared" si="63"/>
        <v/>
      </c>
      <c r="T60" s="101"/>
      <c r="U60" s="107"/>
      <c r="V60" s="101">
        <v>1</v>
      </c>
      <c r="W60" s="8">
        <f t="shared" si="64"/>
        <v>15</v>
      </c>
      <c r="X60" s="101">
        <v>1</v>
      </c>
      <c r="Y60" s="8">
        <f t="shared" si="65"/>
        <v>15</v>
      </c>
      <c r="Z60" s="101">
        <v>2</v>
      </c>
      <c r="AA60" s="107" t="s">
        <v>17</v>
      </c>
      <c r="AB60" s="101"/>
      <c r="AC60" s="8" t="str">
        <f t="shared" si="66"/>
        <v/>
      </c>
      <c r="AD60" s="101"/>
      <c r="AE60" s="8" t="str">
        <f t="shared" si="67"/>
        <v/>
      </c>
      <c r="AF60" s="101"/>
      <c r="AG60" s="107"/>
      <c r="AH60" s="101"/>
      <c r="AI60" s="8" t="str">
        <f t="shared" si="82"/>
        <v/>
      </c>
      <c r="AJ60" s="101"/>
      <c r="AK60" s="8" t="str">
        <f t="shared" si="83"/>
        <v/>
      </c>
      <c r="AL60" s="101"/>
      <c r="AM60" s="107"/>
      <c r="AN60" s="101"/>
      <c r="AO60" s="8" t="str">
        <f t="shared" si="70"/>
        <v/>
      </c>
      <c r="AP60" s="101"/>
      <c r="AQ60" s="8" t="str">
        <f t="shared" si="71"/>
        <v/>
      </c>
      <c r="AR60" s="101"/>
      <c r="AS60" s="107"/>
      <c r="AT60" s="101"/>
      <c r="AU60" s="8" t="str">
        <f t="shared" si="72"/>
        <v/>
      </c>
      <c r="AV60" s="101"/>
      <c r="AW60" s="8" t="str">
        <f t="shared" si="73"/>
        <v/>
      </c>
      <c r="AX60" s="101"/>
      <c r="AY60" s="105"/>
      <c r="AZ60" s="10">
        <f t="shared" si="74"/>
        <v>1</v>
      </c>
      <c r="BA60" s="8">
        <f t="shared" si="75"/>
        <v>15</v>
      </c>
      <c r="BB60" s="11">
        <f t="shared" si="76"/>
        <v>1</v>
      </c>
      <c r="BC60" s="8">
        <f t="shared" si="77"/>
        <v>15</v>
      </c>
      <c r="BD60" s="11">
        <f t="shared" si="78"/>
        <v>2</v>
      </c>
      <c r="BE60" s="12">
        <f t="shared" ref="BE60:BE77" si="87">IF(D60+F60+L60+J60+P60+R60+V60+X60+AB60+AD60+AH60+AJ60+AN60+AP60+AT60+AV60=0,"",D60+F60+L60+J60+P60+R60+V60+X60+AB60+AD60+AH60+AJ60+AN60+AP60+AT60+AV60)</f>
        <v>2</v>
      </c>
    </row>
    <row r="61" spans="1:57" ht="15.75" customHeight="1" x14ac:dyDescent="0.25">
      <c r="A61" s="87" t="s">
        <v>459</v>
      </c>
      <c r="B61" s="93" t="s">
        <v>17</v>
      </c>
      <c r="C61" s="95" t="s">
        <v>460</v>
      </c>
      <c r="D61" s="101"/>
      <c r="E61" s="8" t="str">
        <f t="shared" si="60"/>
        <v/>
      </c>
      <c r="F61" s="101"/>
      <c r="G61" s="8" t="str">
        <f t="shared" si="61"/>
        <v/>
      </c>
      <c r="H61" s="101"/>
      <c r="I61" s="107"/>
      <c r="J61" s="101"/>
      <c r="K61" s="8" t="str">
        <f t="shared" si="80"/>
        <v/>
      </c>
      <c r="L61" s="101"/>
      <c r="M61" s="8" t="str">
        <f t="shared" si="81"/>
        <v/>
      </c>
      <c r="N61" s="101"/>
      <c r="O61" s="107"/>
      <c r="P61" s="101"/>
      <c r="Q61" s="8" t="str">
        <f t="shared" si="62"/>
        <v/>
      </c>
      <c r="R61" s="101"/>
      <c r="S61" s="8" t="str">
        <f t="shared" si="63"/>
        <v/>
      </c>
      <c r="T61" s="101"/>
      <c r="U61" s="107"/>
      <c r="V61" s="101"/>
      <c r="W61" s="8" t="str">
        <f t="shared" si="64"/>
        <v/>
      </c>
      <c r="X61" s="101"/>
      <c r="Y61" s="8" t="str">
        <f t="shared" si="65"/>
        <v/>
      </c>
      <c r="Z61" s="101"/>
      <c r="AA61" s="107"/>
      <c r="AB61" s="101"/>
      <c r="AC61" s="8" t="str">
        <f t="shared" si="66"/>
        <v/>
      </c>
      <c r="AD61" s="101"/>
      <c r="AE61" s="8" t="str">
        <f t="shared" si="67"/>
        <v/>
      </c>
      <c r="AF61" s="101"/>
      <c r="AG61" s="107"/>
      <c r="AH61" s="101"/>
      <c r="AI61" s="8" t="str">
        <f t="shared" si="82"/>
        <v/>
      </c>
      <c r="AJ61" s="101"/>
      <c r="AK61" s="8" t="str">
        <f t="shared" si="83"/>
        <v/>
      </c>
      <c r="AL61" s="101"/>
      <c r="AM61" s="107"/>
      <c r="AN61" s="101"/>
      <c r="AO61" s="8" t="str">
        <f t="shared" si="70"/>
        <v/>
      </c>
      <c r="AP61" s="101"/>
      <c r="AQ61" s="8" t="str">
        <f t="shared" si="71"/>
        <v/>
      </c>
      <c r="AR61" s="101"/>
      <c r="AS61" s="107"/>
      <c r="AT61" s="101"/>
      <c r="AU61" s="8" t="str">
        <f t="shared" si="72"/>
        <v/>
      </c>
      <c r="AV61" s="101">
        <v>1</v>
      </c>
      <c r="AW61" s="8">
        <f t="shared" si="73"/>
        <v>15</v>
      </c>
      <c r="AX61" s="101">
        <v>1</v>
      </c>
      <c r="AY61" s="105" t="s">
        <v>17</v>
      </c>
      <c r="AZ61" s="10" t="str">
        <f t="shared" si="74"/>
        <v/>
      </c>
      <c r="BA61" s="8" t="str">
        <f t="shared" si="75"/>
        <v/>
      </c>
      <c r="BB61" s="11">
        <f t="shared" si="76"/>
        <v>1</v>
      </c>
      <c r="BC61" s="8">
        <f t="shared" si="77"/>
        <v>15</v>
      </c>
      <c r="BD61" s="11">
        <f t="shared" si="78"/>
        <v>1</v>
      </c>
      <c r="BE61" s="12">
        <f t="shared" si="87"/>
        <v>1</v>
      </c>
    </row>
    <row r="62" spans="1:57" ht="15.75" customHeight="1" x14ac:dyDescent="0.25">
      <c r="A62" s="94" t="s">
        <v>95</v>
      </c>
      <c r="B62" s="93" t="s">
        <v>17</v>
      </c>
      <c r="C62" s="97" t="s">
        <v>96</v>
      </c>
      <c r="D62" s="101"/>
      <c r="E62" s="8" t="str">
        <f t="shared" si="60"/>
        <v/>
      </c>
      <c r="F62" s="101"/>
      <c r="G62" s="8" t="str">
        <f t="shared" si="61"/>
        <v/>
      </c>
      <c r="H62" s="101"/>
      <c r="I62" s="107"/>
      <c r="J62" s="101"/>
      <c r="K62" s="8" t="str">
        <f t="shared" si="80"/>
        <v/>
      </c>
      <c r="L62" s="101"/>
      <c r="M62" s="8" t="str">
        <f t="shared" si="81"/>
        <v/>
      </c>
      <c r="N62" s="101"/>
      <c r="O62" s="107"/>
      <c r="P62" s="101"/>
      <c r="Q62" s="8" t="str">
        <f t="shared" si="62"/>
        <v/>
      </c>
      <c r="R62" s="101"/>
      <c r="S62" s="8" t="str">
        <f t="shared" si="63"/>
        <v/>
      </c>
      <c r="T62" s="101"/>
      <c r="U62" s="107"/>
      <c r="V62" s="101"/>
      <c r="W62" s="8" t="str">
        <f t="shared" si="64"/>
        <v/>
      </c>
      <c r="X62" s="101"/>
      <c r="Y62" s="8" t="str">
        <f t="shared" si="65"/>
        <v/>
      </c>
      <c r="Z62" s="101"/>
      <c r="AA62" s="107"/>
      <c r="AB62" s="101"/>
      <c r="AC62" s="8" t="str">
        <f t="shared" si="66"/>
        <v/>
      </c>
      <c r="AD62" s="101"/>
      <c r="AE62" s="8" t="str">
        <f t="shared" si="67"/>
        <v/>
      </c>
      <c r="AF62" s="101"/>
      <c r="AG62" s="107"/>
      <c r="AH62" s="203">
        <v>2</v>
      </c>
      <c r="AI62" s="8">
        <f t="shared" si="82"/>
        <v>30</v>
      </c>
      <c r="AJ62" s="101"/>
      <c r="AK62" s="8" t="str">
        <f t="shared" si="83"/>
        <v/>
      </c>
      <c r="AL62" s="203">
        <v>2</v>
      </c>
      <c r="AM62" s="339" t="s">
        <v>17</v>
      </c>
      <c r="AN62" s="101"/>
      <c r="AO62" s="8" t="str">
        <f t="shared" si="70"/>
        <v/>
      </c>
      <c r="AP62" s="101"/>
      <c r="AQ62" s="8" t="str">
        <f t="shared" si="71"/>
        <v/>
      </c>
      <c r="AR62" s="101"/>
      <c r="AS62" s="107"/>
      <c r="AT62" s="101"/>
      <c r="AU62" s="8" t="str">
        <f t="shared" si="72"/>
        <v/>
      </c>
      <c r="AV62" s="101"/>
      <c r="AW62" s="8" t="str">
        <f t="shared" si="73"/>
        <v/>
      </c>
      <c r="AX62" s="101"/>
      <c r="AY62" s="105"/>
      <c r="AZ62" s="10">
        <f t="shared" si="74"/>
        <v>2</v>
      </c>
      <c r="BA62" s="8">
        <f t="shared" si="75"/>
        <v>30</v>
      </c>
      <c r="BB62" s="11" t="str">
        <f t="shared" si="76"/>
        <v/>
      </c>
      <c r="BC62" s="8" t="str">
        <f t="shared" si="77"/>
        <v/>
      </c>
      <c r="BD62" s="11">
        <f t="shared" si="78"/>
        <v>2</v>
      </c>
      <c r="BE62" s="12">
        <f t="shared" si="87"/>
        <v>2</v>
      </c>
    </row>
    <row r="63" spans="1:57" ht="15.75" customHeight="1" x14ac:dyDescent="0.25">
      <c r="A63" s="87" t="s">
        <v>100</v>
      </c>
      <c r="B63" s="93" t="s">
        <v>17</v>
      </c>
      <c r="C63" s="95" t="s">
        <v>101</v>
      </c>
      <c r="D63" s="101"/>
      <c r="E63" s="8" t="str">
        <f t="shared" si="60"/>
        <v/>
      </c>
      <c r="F63" s="101"/>
      <c r="G63" s="8" t="str">
        <f t="shared" si="61"/>
        <v/>
      </c>
      <c r="H63" s="101"/>
      <c r="I63" s="107"/>
      <c r="J63" s="101"/>
      <c r="K63" s="8" t="str">
        <f t="shared" si="80"/>
        <v/>
      </c>
      <c r="L63" s="101"/>
      <c r="M63" s="8" t="str">
        <f t="shared" si="81"/>
        <v/>
      </c>
      <c r="N63" s="101"/>
      <c r="O63" s="107"/>
      <c r="P63" s="101"/>
      <c r="Q63" s="8" t="str">
        <f t="shared" si="62"/>
        <v/>
      </c>
      <c r="R63" s="101">
        <v>1</v>
      </c>
      <c r="S63" s="8">
        <f t="shared" si="63"/>
        <v>15</v>
      </c>
      <c r="T63" s="101">
        <v>1</v>
      </c>
      <c r="U63" s="107" t="s">
        <v>53</v>
      </c>
      <c r="V63" s="101"/>
      <c r="W63" s="8" t="str">
        <f t="shared" si="64"/>
        <v/>
      </c>
      <c r="X63" s="101"/>
      <c r="Y63" s="8" t="str">
        <f t="shared" si="65"/>
        <v/>
      </c>
      <c r="Z63" s="101"/>
      <c r="AA63" s="107"/>
      <c r="AB63" s="101"/>
      <c r="AC63" s="8" t="str">
        <f t="shared" si="66"/>
        <v/>
      </c>
      <c r="AD63" s="101"/>
      <c r="AE63" s="8" t="str">
        <f t="shared" si="67"/>
        <v/>
      </c>
      <c r="AF63" s="101"/>
      <c r="AG63" s="107"/>
      <c r="AH63" s="101"/>
      <c r="AI63" s="8" t="str">
        <f t="shared" si="82"/>
        <v/>
      </c>
      <c r="AJ63" s="101"/>
      <c r="AK63" s="8" t="str">
        <f t="shared" si="83"/>
        <v/>
      </c>
      <c r="AL63" s="101"/>
      <c r="AM63" s="107"/>
      <c r="AN63" s="101"/>
      <c r="AO63" s="8" t="str">
        <f t="shared" si="70"/>
        <v/>
      </c>
      <c r="AP63" s="101"/>
      <c r="AQ63" s="8" t="str">
        <f t="shared" si="71"/>
        <v/>
      </c>
      <c r="AR63" s="101"/>
      <c r="AS63" s="107"/>
      <c r="AT63" s="101"/>
      <c r="AU63" s="8" t="str">
        <f t="shared" si="72"/>
        <v/>
      </c>
      <c r="AV63" s="101"/>
      <c r="AW63" s="8" t="str">
        <f t="shared" si="73"/>
        <v/>
      </c>
      <c r="AX63" s="101"/>
      <c r="AY63" s="105"/>
      <c r="AZ63" s="10" t="str">
        <f t="shared" si="74"/>
        <v/>
      </c>
      <c r="BA63" s="8" t="str">
        <f t="shared" si="75"/>
        <v/>
      </c>
      <c r="BB63" s="11">
        <f t="shared" si="76"/>
        <v>1</v>
      </c>
      <c r="BC63" s="8">
        <f t="shared" si="77"/>
        <v>15</v>
      </c>
      <c r="BD63" s="11">
        <f>IF(T63+Z63+AF63+AL63+AR63+AX63=0,"",T63+Z63+AF63+AL63+AR63+AX63)</f>
        <v>1</v>
      </c>
      <c r="BE63" s="12">
        <f t="shared" si="87"/>
        <v>1</v>
      </c>
    </row>
    <row r="64" spans="1:57" ht="15.75" customHeight="1" x14ac:dyDescent="0.25">
      <c r="A64" s="87" t="s">
        <v>158</v>
      </c>
      <c r="B64" s="93" t="s">
        <v>17</v>
      </c>
      <c r="C64" s="91" t="s">
        <v>159</v>
      </c>
      <c r="D64" s="101"/>
      <c r="E64" s="8" t="str">
        <f t="shared" si="60"/>
        <v/>
      </c>
      <c r="F64" s="101"/>
      <c r="G64" s="8" t="str">
        <f t="shared" si="61"/>
        <v/>
      </c>
      <c r="H64" s="101"/>
      <c r="I64" s="107"/>
      <c r="J64" s="101"/>
      <c r="K64" s="8" t="str">
        <f t="shared" si="80"/>
        <v/>
      </c>
      <c r="L64" s="101"/>
      <c r="M64" s="8" t="str">
        <f t="shared" si="81"/>
        <v/>
      </c>
      <c r="N64" s="101"/>
      <c r="O64" s="107"/>
      <c r="P64" s="101"/>
      <c r="Q64" s="8" t="str">
        <f t="shared" si="62"/>
        <v/>
      </c>
      <c r="R64" s="101"/>
      <c r="S64" s="8" t="str">
        <f t="shared" si="63"/>
        <v/>
      </c>
      <c r="T64" s="101"/>
      <c r="U64" s="107"/>
      <c r="V64" s="101"/>
      <c r="W64" s="8" t="str">
        <f t="shared" si="64"/>
        <v/>
      </c>
      <c r="X64" s="101">
        <v>2</v>
      </c>
      <c r="Y64" s="8">
        <f t="shared" si="65"/>
        <v>30</v>
      </c>
      <c r="Z64" s="101">
        <v>2</v>
      </c>
      <c r="AA64" s="107" t="s">
        <v>52</v>
      </c>
      <c r="AB64" s="101"/>
      <c r="AC64" s="8" t="str">
        <f t="shared" si="66"/>
        <v/>
      </c>
      <c r="AD64" s="101"/>
      <c r="AE64" s="8" t="str">
        <f t="shared" si="67"/>
        <v/>
      </c>
      <c r="AF64" s="101"/>
      <c r="AG64" s="107"/>
      <c r="AH64" s="101"/>
      <c r="AI64" s="8" t="str">
        <f t="shared" si="82"/>
        <v/>
      </c>
      <c r="AJ64" s="101"/>
      <c r="AK64" s="8" t="str">
        <f t="shared" si="83"/>
        <v/>
      </c>
      <c r="AL64" s="101"/>
      <c r="AM64" s="107"/>
      <c r="AN64" s="101"/>
      <c r="AO64" s="8" t="str">
        <f t="shared" si="70"/>
        <v/>
      </c>
      <c r="AP64" s="101"/>
      <c r="AQ64" s="8" t="str">
        <f t="shared" si="71"/>
        <v/>
      </c>
      <c r="AR64" s="101"/>
      <c r="AS64" s="107"/>
      <c r="AT64" s="101"/>
      <c r="AU64" s="8" t="str">
        <f t="shared" si="72"/>
        <v/>
      </c>
      <c r="AV64" s="101"/>
      <c r="AW64" s="8" t="str">
        <f t="shared" si="73"/>
        <v/>
      </c>
      <c r="AX64" s="101"/>
      <c r="AY64" s="105"/>
      <c r="AZ64" s="10" t="str">
        <f t="shared" si="74"/>
        <v/>
      </c>
      <c r="BA64" s="8" t="str">
        <f t="shared" si="75"/>
        <v/>
      </c>
      <c r="BB64" s="11">
        <f t="shared" si="76"/>
        <v>2</v>
      </c>
      <c r="BC64" s="8">
        <f t="shared" si="77"/>
        <v>30</v>
      </c>
      <c r="BD64" s="11">
        <f t="shared" ref="BD64:BD77" si="88">IF(N64+H64+T64+Z64+AF64+AL64+AR64+AX64=0,"",N64+H64+T64+Z64+AF64+AL64+AR64+AX64)</f>
        <v>2</v>
      </c>
      <c r="BE64" s="12">
        <f t="shared" si="87"/>
        <v>2</v>
      </c>
    </row>
    <row r="65" spans="1:57" ht="15.75" customHeight="1" x14ac:dyDescent="0.25">
      <c r="A65" s="87" t="s">
        <v>102</v>
      </c>
      <c r="B65" s="93" t="s">
        <v>17</v>
      </c>
      <c r="C65" s="95" t="s">
        <v>103</v>
      </c>
      <c r="D65" s="101"/>
      <c r="E65" s="8" t="str">
        <f t="shared" si="60"/>
        <v/>
      </c>
      <c r="F65" s="101"/>
      <c r="G65" s="8" t="str">
        <f t="shared" si="61"/>
        <v/>
      </c>
      <c r="H65" s="101"/>
      <c r="I65" s="107"/>
      <c r="J65" s="101"/>
      <c r="K65" s="8" t="str">
        <f t="shared" si="80"/>
        <v/>
      </c>
      <c r="L65" s="101"/>
      <c r="M65" s="8" t="str">
        <f t="shared" si="81"/>
        <v/>
      </c>
      <c r="N65" s="101"/>
      <c r="O65" s="107"/>
      <c r="P65" s="101"/>
      <c r="Q65" s="8" t="str">
        <f t="shared" si="62"/>
        <v/>
      </c>
      <c r="R65" s="101"/>
      <c r="S65" s="8" t="str">
        <f t="shared" si="63"/>
        <v/>
      </c>
      <c r="T65" s="101"/>
      <c r="U65" s="107"/>
      <c r="V65" s="101"/>
      <c r="W65" s="8" t="str">
        <f t="shared" si="64"/>
        <v/>
      </c>
      <c r="X65" s="101"/>
      <c r="Y65" s="8" t="str">
        <f t="shared" si="65"/>
        <v/>
      </c>
      <c r="Z65" s="101"/>
      <c r="AA65" s="107"/>
      <c r="AB65" s="101"/>
      <c r="AC65" s="8" t="str">
        <f t="shared" si="66"/>
        <v/>
      </c>
      <c r="AD65" s="101"/>
      <c r="AE65" s="8" t="str">
        <f t="shared" si="67"/>
        <v/>
      </c>
      <c r="AF65" s="101"/>
      <c r="AG65" s="107"/>
      <c r="AH65" s="101"/>
      <c r="AI65" s="8" t="str">
        <f t="shared" si="82"/>
        <v/>
      </c>
      <c r="AJ65" s="101">
        <v>1</v>
      </c>
      <c r="AK65" s="8">
        <f t="shared" si="83"/>
        <v>15</v>
      </c>
      <c r="AL65" s="101">
        <v>1</v>
      </c>
      <c r="AM65" s="107" t="s">
        <v>53</v>
      </c>
      <c r="AN65" s="101"/>
      <c r="AO65" s="8" t="str">
        <f t="shared" si="70"/>
        <v/>
      </c>
      <c r="AP65" s="101"/>
      <c r="AQ65" s="8" t="str">
        <f t="shared" si="71"/>
        <v/>
      </c>
      <c r="AR65" s="101"/>
      <c r="AS65" s="107"/>
      <c r="AT65" s="101"/>
      <c r="AU65" s="8" t="str">
        <f t="shared" si="72"/>
        <v/>
      </c>
      <c r="AV65" s="101"/>
      <c r="AW65" s="8" t="str">
        <f t="shared" si="73"/>
        <v/>
      </c>
      <c r="AX65" s="101"/>
      <c r="AY65" s="105"/>
      <c r="AZ65" s="10" t="str">
        <f t="shared" si="74"/>
        <v/>
      </c>
      <c r="BA65" s="8" t="str">
        <f t="shared" si="75"/>
        <v/>
      </c>
      <c r="BB65" s="11">
        <f t="shared" si="76"/>
        <v>1</v>
      </c>
      <c r="BC65" s="8">
        <f t="shared" si="77"/>
        <v>15</v>
      </c>
      <c r="BD65" s="11">
        <f t="shared" si="88"/>
        <v>1</v>
      </c>
      <c r="BE65" s="12">
        <f t="shared" si="87"/>
        <v>1</v>
      </c>
    </row>
    <row r="66" spans="1:57" ht="15.75" customHeight="1" x14ac:dyDescent="0.25">
      <c r="A66" s="87" t="s">
        <v>104</v>
      </c>
      <c r="B66" s="93" t="s">
        <v>17</v>
      </c>
      <c r="C66" s="95" t="s">
        <v>105</v>
      </c>
      <c r="D66" s="101"/>
      <c r="E66" s="8" t="str">
        <f t="shared" si="60"/>
        <v/>
      </c>
      <c r="F66" s="101"/>
      <c r="G66" s="8" t="str">
        <f t="shared" si="61"/>
        <v/>
      </c>
      <c r="H66" s="101"/>
      <c r="I66" s="107"/>
      <c r="J66" s="101"/>
      <c r="K66" s="8" t="str">
        <f t="shared" si="80"/>
        <v/>
      </c>
      <c r="L66" s="101"/>
      <c r="M66" s="8" t="str">
        <f t="shared" si="81"/>
        <v/>
      </c>
      <c r="N66" s="101"/>
      <c r="O66" s="107"/>
      <c r="P66" s="101"/>
      <c r="Q66" s="8" t="str">
        <f t="shared" si="62"/>
        <v/>
      </c>
      <c r="R66" s="101"/>
      <c r="S66" s="8" t="str">
        <f t="shared" si="63"/>
        <v/>
      </c>
      <c r="T66" s="101"/>
      <c r="U66" s="107"/>
      <c r="V66" s="101"/>
      <c r="W66" s="8" t="str">
        <f t="shared" si="64"/>
        <v/>
      </c>
      <c r="X66" s="101"/>
      <c r="Y66" s="8" t="str">
        <f t="shared" si="65"/>
        <v/>
      </c>
      <c r="Z66" s="101"/>
      <c r="AA66" s="107"/>
      <c r="AB66" s="101"/>
      <c r="AC66" s="8" t="str">
        <f t="shared" si="66"/>
        <v/>
      </c>
      <c r="AD66" s="101">
        <v>1</v>
      </c>
      <c r="AE66" s="8">
        <f t="shared" si="67"/>
        <v>15</v>
      </c>
      <c r="AF66" s="101">
        <v>1</v>
      </c>
      <c r="AG66" s="107" t="s">
        <v>52</v>
      </c>
      <c r="AH66" s="101"/>
      <c r="AI66" s="8" t="str">
        <f t="shared" si="82"/>
        <v/>
      </c>
      <c r="AJ66" s="101"/>
      <c r="AK66" s="8" t="str">
        <f t="shared" si="83"/>
        <v/>
      </c>
      <c r="AL66" s="101"/>
      <c r="AM66" s="107"/>
      <c r="AN66" s="101"/>
      <c r="AO66" s="8" t="str">
        <f t="shared" si="70"/>
        <v/>
      </c>
      <c r="AP66" s="101"/>
      <c r="AQ66" s="8" t="str">
        <f t="shared" si="71"/>
        <v/>
      </c>
      <c r="AR66" s="101"/>
      <c r="AS66" s="107"/>
      <c r="AT66" s="101"/>
      <c r="AU66" s="8" t="str">
        <f t="shared" si="72"/>
        <v/>
      </c>
      <c r="AV66" s="101"/>
      <c r="AW66" s="8" t="str">
        <f t="shared" si="73"/>
        <v/>
      </c>
      <c r="AX66" s="101"/>
      <c r="AY66" s="105"/>
      <c r="AZ66" s="10" t="str">
        <f t="shared" si="74"/>
        <v/>
      </c>
      <c r="BA66" s="8" t="str">
        <f t="shared" si="75"/>
        <v/>
      </c>
      <c r="BB66" s="11">
        <f t="shared" si="76"/>
        <v>1</v>
      </c>
      <c r="BC66" s="8">
        <f t="shared" si="77"/>
        <v>15</v>
      </c>
      <c r="BD66" s="11">
        <f t="shared" si="88"/>
        <v>1</v>
      </c>
      <c r="BE66" s="12">
        <f t="shared" si="87"/>
        <v>1</v>
      </c>
    </row>
    <row r="67" spans="1:57" ht="15.75" customHeight="1" x14ac:dyDescent="0.25">
      <c r="A67" s="87" t="s">
        <v>461</v>
      </c>
      <c r="B67" s="93" t="s">
        <v>17</v>
      </c>
      <c r="C67" s="95" t="s">
        <v>437</v>
      </c>
      <c r="D67" s="101"/>
      <c r="E67" s="8" t="str">
        <f t="shared" si="60"/>
        <v/>
      </c>
      <c r="F67" s="101"/>
      <c r="G67" s="8" t="str">
        <f t="shared" si="61"/>
        <v/>
      </c>
      <c r="H67" s="101"/>
      <c r="I67" s="107"/>
      <c r="J67" s="101"/>
      <c r="K67" s="8" t="str">
        <f t="shared" si="80"/>
        <v/>
      </c>
      <c r="L67" s="101">
        <v>3</v>
      </c>
      <c r="M67" s="8">
        <f t="shared" si="81"/>
        <v>45</v>
      </c>
      <c r="N67" s="101">
        <v>3</v>
      </c>
      <c r="O67" s="107" t="s">
        <v>52</v>
      </c>
      <c r="P67" s="101"/>
      <c r="Q67" s="8" t="str">
        <f t="shared" si="62"/>
        <v/>
      </c>
      <c r="R67" s="101"/>
      <c r="S67" s="8" t="str">
        <f t="shared" si="63"/>
        <v/>
      </c>
      <c r="T67" s="101"/>
      <c r="U67" s="107"/>
      <c r="V67" s="101"/>
      <c r="W67" s="8" t="str">
        <f t="shared" si="64"/>
        <v/>
      </c>
      <c r="X67" s="101"/>
      <c r="Y67" s="8" t="str">
        <f t="shared" si="65"/>
        <v/>
      </c>
      <c r="Z67" s="101"/>
      <c r="AA67" s="107"/>
      <c r="AB67" s="101"/>
      <c r="AC67" s="8" t="str">
        <f t="shared" si="66"/>
        <v/>
      </c>
      <c r="AD67" s="101"/>
      <c r="AE67" s="8" t="str">
        <f t="shared" si="67"/>
        <v/>
      </c>
      <c r="AF67" s="101"/>
      <c r="AG67" s="107"/>
      <c r="AH67" s="101"/>
      <c r="AI67" s="8" t="str">
        <f t="shared" si="82"/>
        <v/>
      </c>
      <c r="AJ67" s="101"/>
      <c r="AK67" s="8" t="str">
        <f t="shared" si="83"/>
        <v/>
      </c>
      <c r="AL67" s="101"/>
      <c r="AM67" s="107"/>
      <c r="AN67" s="101"/>
      <c r="AO67" s="8" t="str">
        <f t="shared" si="70"/>
        <v/>
      </c>
      <c r="AP67" s="101"/>
      <c r="AQ67" s="8" t="str">
        <f t="shared" si="71"/>
        <v/>
      </c>
      <c r="AR67" s="101"/>
      <c r="AS67" s="107"/>
      <c r="AT67" s="101"/>
      <c r="AU67" s="8" t="str">
        <f t="shared" si="72"/>
        <v/>
      </c>
      <c r="AV67" s="101"/>
      <c r="AW67" s="8" t="str">
        <f t="shared" si="73"/>
        <v/>
      </c>
      <c r="AX67" s="101"/>
      <c r="AY67" s="105"/>
      <c r="AZ67" s="10" t="str">
        <f t="shared" si="74"/>
        <v/>
      </c>
      <c r="BA67" s="8" t="str">
        <f t="shared" si="75"/>
        <v/>
      </c>
      <c r="BB67" s="11">
        <f t="shared" si="76"/>
        <v>3</v>
      </c>
      <c r="BC67" s="8">
        <f t="shared" si="77"/>
        <v>45</v>
      </c>
      <c r="BD67" s="11">
        <f t="shared" si="88"/>
        <v>3</v>
      </c>
      <c r="BE67" s="12">
        <f t="shared" si="87"/>
        <v>3</v>
      </c>
    </row>
    <row r="68" spans="1:57" ht="15.75" customHeight="1" x14ac:dyDescent="0.25">
      <c r="A68" s="87" t="s">
        <v>462</v>
      </c>
      <c r="B68" s="93" t="s">
        <v>17</v>
      </c>
      <c r="C68" s="95" t="s">
        <v>438</v>
      </c>
      <c r="D68" s="101"/>
      <c r="E68" s="8" t="str">
        <f t="shared" si="60"/>
        <v/>
      </c>
      <c r="F68" s="101"/>
      <c r="G68" s="8" t="str">
        <f t="shared" si="61"/>
        <v/>
      </c>
      <c r="H68" s="101"/>
      <c r="I68" s="107"/>
      <c r="J68" s="101"/>
      <c r="K68" s="8" t="str">
        <f t="shared" si="80"/>
        <v/>
      </c>
      <c r="L68" s="101"/>
      <c r="M68" s="8" t="str">
        <f t="shared" si="81"/>
        <v/>
      </c>
      <c r="N68" s="101"/>
      <c r="O68" s="107"/>
      <c r="P68" s="101"/>
      <c r="Q68" s="8" t="str">
        <f t="shared" si="62"/>
        <v/>
      </c>
      <c r="R68" s="101">
        <v>3</v>
      </c>
      <c r="S68" s="8">
        <f t="shared" si="63"/>
        <v>45</v>
      </c>
      <c r="T68" s="101">
        <v>3</v>
      </c>
      <c r="U68" s="107" t="s">
        <v>52</v>
      </c>
      <c r="V68" s="101"/>
      <c r="W68" s="8" t="str">
        <f t="shared" si="64"/>
        <v/>
      </c>
      <c r="X68" s="101"/>
      <c r="Y68" s="8" t="str">
        <f t="shared" si="65"/>
        <v/>
      </c>
      <c r="Z68" s="101"/>
      <c r="AA68" s="107"/>
      <c r="AB68" s="101"/>
      <c r="AC68" s="8" t="str">
        <f t="shared" si="66"/>
        <v/>
      </c>
      <c r="AD68" s="101"/>
      <c r="AE68" s="8" t="str">
        <f t="shared" si="67"/>
        <v/>
      </c>
      <c r="AF68" s="101"/>
      <c r="AG68" s="107"/>
      <c r="AH68" s="101"/>
      <c r="AI68" s="8" t="str">
        <f t="shared" si="82"/>
        <v/>
      </c>
      <c r="AJ68" s="101"/>
      <c r="AK68" s="8" t="str">
        <f t="shared" si="83"/>
        <v/>
      </c>
      <c r="AL68" s="101"/>
      <c r="AM68" s="107"/>
      <c r="AN68" s="101"/>
      <c r="AO68" s="8" t="str">
        <f t="shared" si="70"/>
        <v/>
      </c>
      <c r="AP68" s="101"/>
      <c r="AQ68" s="8" t="str">
        <f t="shared" si="71"/>
        <v/>
      </c>
      <c r="AR68" s="101"/>
      <c r="AS68" s="107"/>
      <c r="AT68" s="101"/>
      <c r="AU68" s="8" t="str">
        <f t="shared" si="72"/>
        <v/>
      </c>
      <c r="AV68" s="101"/>
      <c r="AW68" s="8" t="str">
        <f t="shared" si="73"/>
        <v/>
      </c>
      <c r="AX68" s="101"/>
      <c r="AY68" s="105"/>
      <c r="AZ68" s="10" t="str">
        <f t="shared" si="74"/>
        <v/>
      </c>
      <c r="BA68" s="8" t="str">
        <f t="shared" si="75"/>
        <v/>
      </c>
      <c r="BB68" s="11">
        <f t="shared" si="76"/>
        <v>3</v>
      </c>
      <c r="BC68" s="8">
        <f t="shared" si="77"/>
        <v>45</v>
      </c>
      <c r="BD68" s="11">
        <f t="shared" si="88"/>
        <v>3</v>
      </c>
      <c r="BE68" s="12">
        <f t="shared" si="87"/>
        <v>3</v>
      </c>
    </row>
    <row r="69" spans="1:57" ht="15.75" customHeight="1" x14ac:dyDescent="0.25">
      <c r="A69" s="87" t="s">
        <v>463</v>
      </c>
      <c r="B69" s="93" t="s">
        <v>17</v>
      </c>
      <c r="C69" s="95" t="s">
        <v>439</v>
      </c>
      <c r="D69" s="101"/>
      <c r="E69" s="8" t="str">
        <f t="shared" si="60"/>
        <v/>
      </c>
      <c r="F69" s="101"/>
      <c r="G69" s="8" t="str">
        <f t="shared" si="61"/>
        <v/>
      </c>
      <c r="H69" s="101"/>
      <c r="I69" s="107"/>
      <c r="J69" s="101"/>
      <c r="K69" s="8" t="str">
        <f t="shared" si="80"/>
        <v/>
      </c>
      <c r="L69" s="101"/>
      <c r="M69" s="8" t="str">
        <f t="shared" si="81"/>
        <v/>
      </c>
      <c r="N69" s="101"/>
      <c r="O69" s="107"/>
      <c r="P69" s="101"/>
      <c r="Q69" s="8" t="str">
        <f t="shared" si="62"/>
        <v/>
      </c>
      <c r="R69" s="101"/>
      <c r="S69" s="8" t="str">
        <f t="shared" si="63"/>
        <v/>
      </c>
      <c r="T69" s="101"/>
      <c r="U69" s="107"/>
      <c r="V69" s="101"/>
      <c r="W69" s="8" t="str">
        <f t="shared" si="64"/>
        <v/>
      </c>
      <c r="X69" s="101">
        <v>3</v>
      </c>
      <c r="Y69" s="8">
        <f t="shared" si="65"/>
        <v>45</v>
      </c>
      <c r="Z69" s="101">
        <v>3</v>
      </c>
      <c r="AA69" s="107" t="s">
        <v>52</v>
      </c>
      <c r="AB69" s="101"/>
      <c r="AC69" s="8" t="str">
        <f t="shared" si="66"/>
        <v/>
      </c>
      <c r="AD69" s="101"/>
      <c r="AE69" s="8" t="str">
        <f t="shared" si="67"/>
        <v/>
      </c>
      <c r="AF69" s="101"/>
      <c r="AG69" s="107"/>
      <c r="AH69" s="101"/>
      <c r="AI69" s="8" t="str">
        <f t="shared" si="82"/>
        <v/>
      </c>
      <c r="AJ69" s="101"/>
      <c r="AK69" s="8" t="str">
        <f t="shared" si="83"/>
        <v/>
      </c>
      <c r="AL69" s="101"/>
      <c r="AM69" s="107"/>
      <c r="AN69" s="101"/>
      <c r="AO69" s="8" t="str">
        <f t="shared" si="70"/>
        <v/>
      </c>
      <c r="AP69" s="101"/>
      <c r="AQ69" s="8" t="str">
        <f t="shared" si="71"/>
        <v/>
      </c>
      <c r="AR69" s="101"/>
      <c r="AS69" s="107"/>
      <c r="AT69" s="101"/>
      <c r="AU69" s="8" t="str">
        <f t="shared" si="72"/>
        <v/>
      </c>
      <c r="AV69" s="101"/>
      <c r="AW69" s="8" t="str">
        <f t="shared" si="73"/>
        <v/>
      </c>
      <c r="AX69" s="101"/>
      <c r="AY69" s="105"/>
      <c r="AZ69" s="10" t="str">
        <f t="shared" si="74"/>
        <v/>
      </c>
      <c r="BA69" s="8" t="str">
        <f t="shared" si="75"/>
        <v/>
      </c>
      <c r="BB69" s="11">
        <f t="shared" si="76"/>
        <v>3</v>
      </c>
      <c r="BC69" s="8">
        <f t="shared" si="77"/>
        <v>45</v>
      </c>
      <c r="BD69" s="11">
        <f t="shared" si="88"/>
        <v>3</v>
      </c>
      <c r="BE69" s="12">
        <f t="shared" si="87"/>
        <v>3</v>
      </c>
    </row>
    <row r="70" spans="1:57" ht="15.75" customHeight="1" x14ac:dyDescent="0.25">
      <c r="A70" s="87" t="s">
        <v>464</v>
      </c>
      <c r="B70" s="93" t="s">
        <v>17</v>
      </c>
      <c r="C70" s="95" t="s">
        <v>106</v>
      </c>
      <c r="D70" s="101"/>
      <c r="E70" s="8" t="str">
        <f t="shared" si="60"/>
        <v/>
      </c>
      <c r="F70" s="101"/>
      <c r="G70" s="8" t="str">
        <f t="shared" si="61"/>
        <v/>
      </c>
      <c r="H70" s="101"/>
      <c r="I70" s="107"/>
      <c r="J70" s="101"/>
      <c r="K70" s="8" t="str">
        <f t="shared" si="80"/>
        <v/>
      </c>
      <c r="L70" s="101"/>
      <c r="M70" s="8" t="str">
        <f t="shared" si="81"/>
        <v/>
      </c>
      <c r="N70" s="101"/>
      <c r="O70" s="107"/>
      <c r="P70" s="101"/>
      <c r="Q70" s="8" t="str">
        <f t="shared" si="62"/>
        <v/>
      </c>
      <c r="R70" s="101">
        <v>1</v>
      </c>
      <c r="S70" s="8">
        <f t="shared" si="63"/>
        <v>15</v>
      </c>
      <c r="T70" s="101">
        <v>2</v>
      </c>
      <c r="U70" s="107" t="s">
        <v>52</v>
      </c>
      <c r="V70" s="101"/>
      <c r="W70" s="8" t="str">
        <f t="shared" si="64"/>
        <v/>
      </c>
      <c r="X70" s="101"/>
      <c r="Y70" s="8" t="str">
        <f t="shared" si="65"/>
        <v/>
      </c>
      <c r="Z70" s="101"/>
      <c r="AA70" s="107"/>
      <c r="AB70" s="101"/>
      <c r="AC70" s="8" t="str">
        <f t="shared" si="66"/>
        <v/>
      </c>
      <c r="AD70" s="101"/>
      <c r="AE70" s="8" t="str">
        <f t="shared" si="67"/>
        <v/>
      </c>
      <c r="AF70" s="101"/>
      <c r="AG70" s="107"/>
      <c r="AH70" s="101"/>
      <c r="AI70" s="8" t="str">
        <f t="shared" si="82"/>
        <v/>
      </c>
      <c r="AJ70" s="101"/>
      <c r="AK70" s="8" t="str">
        <f t="shared" si="83"/>
        <v/>
      </c>
      <c r="AL70" s="101"/>
      <c r="AM70" s="107"/>
      <c r="AN70" s="101"/>
      <c r="AO70" s="8" t="str">
        <f t="shared" si="70"/>
        <v/>
      </c>
      <c r="AP70" s="101"/>
      <c r="AQ70" s="8" t="str">
        <f t="shared" si="71"/>
        <v/>
      </c>
      <c r="AR70" s="101"/>
      <c r="AS70" s="107"/>
      <c r="AT70" s="101"/>
      <c r="AU70" s="8" t="str">
        <f t="shared" si="72"/>
        <v/>
      </c>
      <c r="AV70" s="101"/>
      <c r="AW70" s="8" t="str">
        <f t="shared" si="73"/>
        <v/>
      </c>
      <c r="AX70" s="101"/>
      <c r="AY70" s="105"/>
      <c r="AZ70" s="10" t="str">
        <f t="shared" si="74"/>
        <v/>
      </c>
      <c r="BA70" s="8" t="str">
        <f t="shared" si="75"/>
        <v/>
      </c>
      <c r="BB70" s="11">
        <f t="shared" si="76"/>
        <v>1</v>
      </c>
      <c r="BC70" s="8">
        <f t="shared" si="77"/>
        <v>15</v>
      </c>
      <c r="BD70" s="11">
        <f t="shared" si="88"/>
        <v>2</v>
      </c>
      <c r="BE70" s="12">
        <f t="shared" si="87"/>
        <v>1</v>
      </c>
    </row>
    <row r="71" spans="1:57" ht="15.75" customHeight="1" x14ac:dyDescent="0.25">
      <c r="A71" s="87" t="s">
        <v>465</v>
      </c>
      <c r="B71" s="93" t="s">
        <v>17</v>
      </c>
      <c r="C71" s="91" t="s">
        <v>160</v>
      </c>
      <c r="D71" s="101"/>
      <c r="E71" s="8" t="str">
        <f t="shared" si="60"/>
        <v/>
      </c>
      <c r="F71" s="101"/>
      <c r="G71" s="8" t="str">
        <f t="shared" si="61"/>
        <v/>
      </c>
      <c r="H71" s="101"/>
      <c r="I71" s="107"/>
      <c r="J71" s="101"/>
      <c r="K71" s="8" t="str">
        <f t="shared" si="80"/>
        <v/>
      </c>
      <c r="L71" s="101">
        <v>2</v>
      </c>
      <c r="M71" s="8">
        <f t="shared" si="81"/>
        <v>30</v>
      </c>
      <c r="N71" s="101">
        <v>2</v>
      </c>
      <c r="O71" s="107" t="s">
        <v>52</v>
      </c>
      <c r="P71" s="101"/>
      <c r="Q71" s="8" t="str">
        <f t="shared" si="62"/>
        <v/>
      </c>
      <c r="R71" s="101"/>
      <c r="S71" s="8" t="str">
        <f t="shared" si="63"/>
        <v/>
      </c>
      <c r="T71" s="101"/>
      <c r="U71" s="107"/>
      <c r="V71" s="101"/>
      <c r="W71" s="8" t="str">
        <f t="shared" si="64"/>
        <v/>
      </c>
      <c r="X71" s="101"/>
      <c r="Y71" s="8" t="str">
        <f t="shared" si="65"/>
        <v/>
      </c>
      <c r="Z71" s="101"/>
      <c r="AA71" s="107"/>
      <c r="AB71" s="101"/>
      <c r="AC71" s="8" t="str">
        <f t="shared" si="66"/>
        <v/>
      </c>
      <c r="AD71" s="101"/>
      <c r="AE71" s="8" t="str">
        <f t="shared" si="67"/>
        <v/>
      </c>
      <c r="AF71" s="101"/>
      <c r="AG71" s="107"/>
      <c r="AH71" s="101"/>
      <c r="AI71" s="8" t="str">
        <f t="shared" si="82"/>
        <v/>
      </c>
      <c r="AJ71" s="101"/>
      <c r="AK71" s="8" t="str">
        <f t="shared" si="83"/>
        <v/>
      </c>
      <c r="AL71" s="101"/>
      <c r="AM71" s="107"/>
      <c r="AN71" s="101"/>
      <c r="AO71" s="8" t="str">
        <f t="shared" si="70"/>
        <v/>
      </c>
      <c r="AP71" s="101"/>
      <c r="AQ71" s="8" t="str">
        <f t="shared" si="71"/>
        <v/>
      </c>
      <c r="AR71" s="101"/>
      <c r="AS71" s="107"/>
      <c r="AT71" s="101"/>
      <c r="AU71" s="8" t="str">
        <f t="shared" si="72"/>
        <v/>
      </c>
      <c r="AV71" s="101"/>
      <c r="AW71" s="8" t="str">
        <f t="shared" si="73"/>
        <v/>
      </c>
      <c r="AX71" s="101"/>
      <c r="AY71" s="105"/>
      <c r="AZ71" s="10" t="str">
        <f t="shared" si="74"/>
        <v/>
      </c>
      <c r="BA71" s="8" t="str">
        <f t="shared" si="75"/>
        <v/>
      </c>
      <c r="BB71" s="11">
        <f t="shared" si="76"/>
        <v>2</v>
      </c>
      <c r="BC71" s="8">
        <f t="shared" si="77"/>
        <v>30</v>
      </c>
      <c r="BD71" s="11">
        <f t="shared" si="88"/>
        <v>2</v>
      </c>
      <c r="BE71" s="12">
        <f t="shared" si="87"/>
        <v>2</v>
      </c>
    </row>
    <row r="72" spans="1:57" ht="15.75" customHeight="1" x14ac:dyDescent="0.25">
      <c r="A72" s="87" t="s">
        <v>466</v>
      </c>
      <c r="B72" s="93" t="s">
        <v>17</v>
      </c>
      <c r="C72" s="91" t="s">
        <v>161</v>
      </c>
      <c r="D72" s="101"/>
      <c r="E72" s="8" t="str">
        <f t="shared" si="60"/>
        <v/>
      </c>
      <c r="F72" s="101"/>
      <c r="G72" s="8" t="str">
        <f t="shared" si="61"/>
        <v/>
      </c>
      <c r="H72" s="101"/>
      <c r="I72" s="107"/>
      <c r="J72" s="101"/>
      <c r="K72" s="8" t="str">
        <f t="shared" si="80"/>
        <v/>
      </c>
      <c r="L72" s="101"/>
      <c r="M72" s="8" t="str">
        <f t="shared" si="81"/>
        <v/>
      </c>
      <c r="N72" s="101"/>
      <c r="O72" s="107"/>
      <c r="P72" s="101"/>
      <c r="Q72" s="8" t="str">
        <f t="shared" si="62"/>
        <v/>
      </c>
      <c r="R72" s="101">
        <v>2</v>
      </c>
      <c r="S72" s="8">
        <f t="shared" si="63"/>
        <v>30</v>
      </c>
      <c r="T72" s="101">
        <v>2</v>
      </c>
      <c r="U72" s="107" t="s">
        <v>52</v>
      </c>
      <c r="V72" s="101"/>
      <c r="W72" s="8" t="str">
        <f t="shared" si="64"/>
        <v/>
      </c>
      <c r="X72" s="101"/>
      <c r="Y72" s="8" t="str">
        <f t="shared" si="65"/>
        <v/>
      </c>
      <c r="Z72" s="101"/>
      <c r="AA72" s="107"/>
      <c r="AB72" s="101"/>
      <c r="AC72" s="8" t="str">
        <f t="shared" si="66"/>
        <v/>
      </c>
      <c r="AD72" s="101"/>
      <c r="AE72" s="8" t="str">
        <f t="shared" si="67"/>
        <v/>
      </c>
      <c r="AF72" s="101"/>
      <c r="AG72" s="107"/>
      <c r="AH72" s="101"/>
      <c r="AI72" s="8" t="str">
        <f t="shared" si="82"/>
        <v/>
      </c>
      <c r="AJ72" s="101"/>
      <c r="AK72" s="8" t="str">
        <f t="shared" si="83"/>
        <v/>
      </c>
      <c r="AL72" s="101"/>
      <c r="AM72" s="107"/>
      <c r="AN72" s="101"/>
      <c r="AO72" s="8" t="str">
        <f t="shared" si="70"/>
        <v/>
      </c>
      <c r="AP72" s="101"/>
      <c r="AQ72" s="8" t="str">
        <f t="shared" si="71"/>
        <v/>
      </c>
      <c r="AR72" s="101"/>
      <c r="AS72" s="107"/>
      <c r="AT72" s="101"/>
      <c r="AU72" s="8" t="str">
        <f t="shared" si="72"/>
        <v/>
      </c>
      <c r="AV72" s="101"/>
      <c r="AW72" s="8" t="str">
        <f t="shared" si="73"/>
        <v/>
      </c>
      <c r="AX72" s="101"/>
      <c r="AY72" s="105"/>
      <c r="AZ72" s="10" t="str">
        <f t="shared" si="74"/>
        <v/>
      </c>
      <c r="BA72" s="8" t="str">
        <f t="shared" si="75"/>
        <v/>
      </c>
      <c r="BB72" s="11">
        <f t="shared" si="76"/>
        <v>2</v>
      </c>
      <c r="BC72" s="8">
        <f t="shared" si="77"/>
        <v>30</v>
      </c>
      <c r="BD72" s="11">
        <f t="shared" si="88"/>
        <v>2</v>
      </c>
      <c r="BE72" s="12">
        <f t="shared" si="87"/>
        <v>2</v>
      </c>
    </row>
    <row r="73" spans="1:57" ht="15.75" customHeight="1" x14ac:dyDescent="0.25">
      <c r="A73" s="87" t="s">
        <v>467</v>
      </c>
      <c r="B73" s="93" t="s">
        <v>17</v>
      </c>
      <c r="C73" s="91" t="s">
        <v>162</v>
      </c>
      <c r="D73" s="101"/>
      <c r="E73" s="8" t="str">
        <f t="shared" si="60"/>
        <v/>
      </c>
      <c r="F73" s="101"/>
      <c r="G73" s="8" t="str">
        <f t="shared" si="61"/>
        <v/>
      </c>
      <c r="H73" s="101"/>
      <c r="I73" s="107"/>
      <c r="J73" s="101"/>
      <c r="K73" s="8" t="str">
        <f t="shared" si="80"/>
        <v/>
      </c>
      <c r="L73" s="101"/>
      <c r="M73" s="8" t="str">
        <f t="shared" si="81"/>
        <v/>
      </c>
      <c r="N73" s="101"/>
      <c r="O73" s="107"/>
      <c r="P73" s="101"/>
      <c r="Q73" s="8" t="str">
        <f t="shared" si="62"/>
        <v/>
      </c>
      <c r="R73" s="101"/>
      <c r="S73" s="8" t="str">
        <f t="shared" si="63"/>
        <v/>
      </c>
      <c r="T73" s="101"/>
      <c r="U73" s="107"/>
      <c r="V73" s="101"/>
      <c r="W73" s="8" t="str">
        <f t="shared" si="64"/>
        <v/>
      </c>
      <c r="X73" s="101">
        <v>2</v>
      </c>
      <c r="Y73" s="8">
        <f t="shared" si="65"/>
        <v>30</v>
      </c>
      <c r="Z73" s="101">
        <v>2</v>
      </c>
      <c r="AA73" s="107" t="s">
        <v>52</v>
      </c>
      <c r="AB73" s="101"/>
      <c r="AC73" s="8" t="str">
        <f t="shared" si="66"/>
        <v/>
      </c>
      <c r="AD73" s="101"/>
      <c r="AE73" s="8" t="str">
        <f t="shared" si="67"/>
        <v/>
      </c>
      <c r="AF73" s="101"/>
      <c r="AG73" s="107"/>
      <c r="AH73" s="101"/>
      <c r="AI73" s="8" t="str">
        <f t="shared" si="82"/>
        <v/>
      </c>
      <c r="AJ73" s="101"/>
      <c r="AK73" s="8" t="str">
        <f t="shared" si="83"/>
        <v/>
      </c>
      <c r="AL73" s="101"/>
      <c r="AM73" s="107"/>
      <c r="AN73" s="101"/>
      <c r="AO73" s="8" t="str">
        <f t="shared" si="70"/>
        <v/>
      </c>
      <c r="AP73" s="101"/>
      <c r="AQ73" s="8" t="str">
        <f t="shared" si="71"/>
        <v/>
      </c>
      <c r="AR73" s="101"/>
      <c r="AS73" s="107"/>
      <c r="AT73" s="101"/>
      <c r="AU73" s="8" t="str">
        <f t="shared" si="72"/>
        <v/>
      </c>
      <c r="AV73" s="101"/>
      <c r="AW73" s="8" t="str">
        <f t="shared" si="73"/>
        <v/>
      </c>
      <c r="AX73" s="101"/>
      <c r="AY73" s="105"/>
      <c r="AZ73" s="10" t="str">
        <f t="shared" si="74"/>
        <v/>
      </c>
      <c r="BA73" s="8" t="str">
        <f t="shared" si="75"/>
        <v/>
      </c>
      <c r="BB73" s="11">
        <f t="shared" si="76"/>
        <v>2</v>
      </c>
      <c r="BC73" s="8">
        <f t="shared" si="77"/>
        <v>30</v>
      </c>
      <c r="BD73" s="11">
        <f t="shared" si="88"/>
        <v>2</v>
      </c>
      <c r="BE73" s="12">
        <f t="shared" si="87"/>
        <v>2</v>
      </c>
    </row>
    <row r="74" spans="1:57" ht="15.75" customHeight="1" x14ac:dyDescent="0.25">
      <c r="A74" s="87" t="s">
        <v>468</v>
      </c>
      <c r="B74" s="93" t="s">
        <v>17</v>
      </c>
      <c r="C74" s="91" t="s">
        <v>163</v>
      </c>
      <c r="D74" s="101"/>
      <c r="E74" s="8" t="str">
        <f t="shared" si="60"/>
        <v/>
      </c>
      <c r="F74" s="101"/>
      <c r="G74" s="8" t="str">
        <f t="shared" si="61"/>
        <v/>
      </c>
      <c r="H74" s="101"/>
      <c r="I74" s="107"/>
      <c r="J74" s="101"/>
      <c r="K74" s="8" t="str">
        <f t="shared" si="80"/>
        <v/>
      </c>
      <c r="L74" s="101"/>
      <c r="M74" s="8" t="str">
        <f t="shared" si="81"/>
        <v/>
      </c>
      <c r="N74" s="101"/>
      <c r="O74" s="107"/>
      <c r="P74" s="101"/>
      <c r="Q74" s="8" t="str">
        <f t="shared" si="62"/>
        <v/>
      </c>
      <c r="R74" s="101"/>
      <c r="S74" s="8" t="str">
        <f t="shared" si="63"/>
        <v/>
      </c>
      <c r="T74" s="101"/>
      <c r="U74" s="107"/>
      <c r="V74" s="101"/>
      <c r="W74" s="8" t="str">
        <f t="shared" si="64"/>
        <v/>
      </c>
      <c r="X74" s="101"/>
      <c r="Y74" s="8" t="str">
        <f t="shared" si="65"/>
        <v/>
      </c>
      <c r="Z74" s="101"/>
      <c r="AA74" s="107"/>
      <c r="AB74" s="101"/>
      <c r="AC74" s="8" t="str">
        <f t="shared" si="66"/>
        <v/>
      </c>
      <c r="AD74" s="101">
        <v>2</v>
      </c>
      <c r="AE74" s="8">
        <f t="shared" si="67"/>
        <v>30</v>
      </c>
      <c r="AF74" s="101">
        <v>2</v>
      </c>
      <c r="AG74" s="107" t="s">
        <v>52</v>
      </c>
      <c r="AH74" s="101"/>
      <c r="AI74" s="8" t="str">
        <f t="shared" si="82"/>
        <v/>
      </c>
      <c r="AJ74" s="101"/>
      <c r="AK74" s="8" t="str">
        <f t="shared" si="83"/>
        <v/>
      </c>
      <c r="AL74" s="101"/>
      <c r="AM74" s="107"/>
      <c r="AN74" s="101"/>
      <c r="AO74" s="8" t="str">
        <f t="shared" si="70"/>
        <v/>
      </c>
      <c r="AP74" s="101"/>
      <c r="AQ74" s="8" t="str">
        <f t="shared" si="71"/>
        <v/>
      </c>
      <c r="AR74" s="101"/>
      <c r="AS74" s="107"/>
      <c r="AT74" s="101"/>
      <c r="AU74" s="8" t="str">
        <f t="shared" si="72"/>
        <v/>
      </c>
      <c r="AV74" s="101"/>
      <c r="AW74" s="8" t="str">
        <f t="shared" si="73"/>
        <v/>
      </c>
      <c r="AX74" s="101"/>
      <c r="AY74" s="105"/>
      <c r="AZ74" s="10" t="str">
        <f t="shared" si="74"/>
        <v/>
      </c>
      <c r="BA74" s="8" t="str">
        <f t="shared" si="75"/>
        <v/>
      </c>
      <c r="BB74" s="11">
        <f t="shared" si="76"/>
        <v>2</v>
      </c>
      <c r="BC74" s="8">
        <f t="shared" si="77"/>
        <v>30</v>
      </c>
      <c r="BD74" s="11">
        <f t="shared" si="88"/>
        <v>2</v>
      </c>
      <c r="BE74" s="12">
        <f t="shared" si="87"/>
        <v>2</v>
      </c>
    </row>
    <row r="75" spans="1:57" ht="15.75" customHeight="1" x14ac:dyDescent="0.25">
      <c r="A75" s="87" t="s">
        <v>469</v>
      </c>
      <c r="B75" s="93" t="s">
        <v>17</v>
      </c>
      <c r="C75" s="91" t="s">
        <v>164</v>
      </c>
      <c r="D75" s="101"/>
      <c r="E75" s="8" t="str">
        <f t="shared" si="60"/>
        <v/>
      </c>
      <c r="F75" s="101"/>
      <c r="G75" s="8" t="str">
        <f t="shared" si="61"/>
        <v/>
      </c>
      <c r="H75" s="101"/>
      <c r="I75" s="107"/>
      <c r="J75" s="101"/>
      <c r="K75" s="8" t="str">
        <f t="shared" si="80"/>
        <v/>
      </c>
      <c r="L75" s="101"/>
      <c r="M75" s="8" t="str">
        <f t="shared" si="81"/>
        <v/>
      </c>
      <c r="N75" s="101"/>
      <c r="O75" s="107"/>
      <c r="P75" s="101"/>
      <c r="Q75" s="8" t="str">
        <f t="shared" si="62"/>
        <v/>
      </c>
      <c r="R75" s="101"/>
      <c r="S75" s="8" t="str">
        <f t="shared" si="63"/>
        <v/>
      </c>
      <c r="T75" s="101"/>
      <c r="U75" s="107"/>
      <c r="V75" s="101"/>
      <c r="W75" s="8" t="str">
        <f t="shared" si="64"/>
        <v/>
      </c>
      <c r="X75" s="101"/>
      <c r="Y75" s="8" t="str">
        <f t="shared" si="65"/>
        <v/>
      </c>
      <c r="Z75" s="101"/>
      <c r="AA75" s="107"/>
      <c r="AB75" s="101"/>
      <c r="AC75" s="8" t="str">
        <f t="shared" si="66"/>
        <v/>
      </c>
      <c r="AD75" s="101"/>
      <c r="AE75" s="8" t="str">
        <f t="shared" si="67"/>
        <v/>
      </c>
      <c r="AF75" s="101"/>
      <c r="AG75" s="107"/>
      <c r="AH75" s="101"/>
      <c r="AI75" s="8" t="str">
        <f t="shared" si="82"/>
        <v/>
      </c>
      <c r="AJ75" s="101">
        <v>2</v>
      </c>
      <c r="AK75" s="8">
        <f t="shared" si="83"/>
        <v>30</v>
      </c>
      <c r="AL75" s="101">
        <v>2</v>
      </c>
      <c r="AM75" s="107" t="s">
        <v>52</v>
      </c>
      <c r="AN75" s="101"/>
      <c r="AO75" s="8" t="str">
        <f t="shared" si="70"/>
        <v/>
      </c>
      <c r="AP75" s="101"/>
      <c r="AQ75" s="8" t="str">
        <f t="shared" si="71"/>
        <v/>
      </c>
      <c r="AR75" s="101"/>
      <c r="AS75" s="107"/>
      <c r="AT75" s="101"/>
      <c r="AU75" s="8" t="str">
        <f t="shared" si="72"/>
        <v/>
      </c>
      <c r="AV75" s="101"/>
      <c r="AW75" s="8" t="str">
        <f t="shared" si="73"/>
        <v/>
      </c>
      <c r="AX75" s="101"/>
      <c r="AY75" s="105"/>
      <c r="AZ75" s="10" t="str">
        <f t="shared" si="74"/>
        <v/>
      </c>
      <c r="BA75" s="8" t="str">
        <f t="shared" si="75"/>
        <v/>
      </c>
      <c r="BB75" s="11">
        <f t="shared" si="76"/>
        <v>2</v>
      </c>
      <c r="BC75" s="8">
        <f t="shared" si="77"/>
        <v>30</v>
      </c>
      <c r="BD75" s="11">
        <f t="shared" si="88"/>
        <v>2</v>
      </c>
      <c r="BE75" s="12">
        <f t="shared" si="87"/>
        <v>2</v>
      </c>
    </row>
    <row r="76" spans="1:57" s="116" customFormat="1" ht="15.75" customHeight="1" x14ac:dyDescent="0.25">
      <c r="A76" s="87" t="s">
        <v>470</v>
      </c>
      <c r="B76" s="93" t="s">
        <v>17</v>
      </c>
      <c r="C76" s="91" t="s">
        <v>357</v>
      </c>
      <c r="D76" s="321"/>
      <c r="E76" s="318" t="str">
        <f t="shared" si="60"/>
        <v/>
      </c>
      <c r="F76" s="321"/>
      <c r="G76" s="318" t="str">
        <f t="shared" si="61"/>
        <v/>
      </c>
      <c r="H76" s="321"/>
      <c r="I76" s="322"/>
      <c r="J76" s="321"/>
      <c r="K76" s="318" t="str">
        <f t="shared" si="80"/>
        <v/>
      </c>
      <c r="L76" s="321"/>
      <c r="M76" s="318" t="str">
        <f t="shared" si="81"/>
        <v/>
      </c>
      <c r="N76" s="321"/>
      <c r="O76" s="322"/>
      <c r="P76" s="321"/>
      <c r="Q76" s="318" t="str">
        <f t="shared" si="62"/>
        <v/>
      </c>
      <c r="R76" s="321"/>
      <c r="S76" s="318" t="str">
        <f t="shared" si="63"/>
        <v/>
      </c>
      <c r="T76" s="321"/>
      <c r="U76" s="322"/>
      <c r="V76" s="321"/>
      <c r="W76" s="318" t="str">
        <f t="shared" si="64"/>
        <v/>
      </c>
      <c r="X76" s="321"/>
      <c r="Y76" s="318" t="str">
        <f t="shared" si="65"/>
        <v/>
      </c>
      <c r="Z76" s="321"/>
      <c r="AA76" s="322"/>
      <c r="AB76" s="321"/>
      <c r="AC76" s="318" t="str">
        <f t="shared" si="66"/>
        <v/>
      </c>
      <c r="AD76" s="321"/>
      <c r="AE76" s="318" t="str">
        <f t="shared" si="67"/>
        <v/>
      </c>
      <c r="AF76" s="321"/>
      <c r="AG76" s="322"/>
      <c r="AH76" s="321"/>
      <c r="AI76" s="318" t="str">
        <f t="shared" si="82"/>
        <v/>
      </c>
      <c r="AJ76" s="321"/>
      <c r="AK76" s="318" t="str">
        <f t="shared" si="83"/>
        <v/>
      </c>
      <c r="AL76" s="321"/>
      <c r="AM76" s="322"/>
      <c r="AN76" s="101"/>
      <c r="AO76" s="8" t="str">
        <f t="shared" si="70"/>
        <v/>
      </c>
      <c r="AP76" s="101">
        <v>2</v>
      </c>
      <c r="AQ76" s="8">
        <f t="shared" si="71"/>
        <v>30</v>
      </c>
      <c r="AR76" s="101">
        <v>2</v>
      </c>
      <c r="AS76" s="107" t="s">
        <v>52</v>
      </c>
      <c r="AT76" s="101"/>
      <c r="AU76" s="8" t="str">
        <f t="shared" si="72"/>
        <v/>
      </c>
      <c r="AV76" s="101"/>
      <c r="AW76" s="8" t="str">
        <f t="shared" si="73"/>
        <v/>
      </c>
      <c r="AX76" s="101"/>
      <c r="AY76" s="105"/>
      <c r="AZ76" s="10" t="str">
        <f t="shared" si="74"/>
        <v/>
      </c>
      <c r="BA76" s="8" t="str">
        <f t="shared" si="75"/>
        <v/>
      </c>
      <c r="BB76" s="11">
        <f t="shared" si="76"/>
        <v>2</v>
      </c>
      <c r="BC76" s="8">
        <f t="shared" si="77"/>
        <v>30</v>
      </c>
      <c r="BD76" s="11">
        <f t="shared" si="88"/>
        <v>2</v>
      </c>
      <c r="BE76" s="12">
        <f t="shared" si="87"/>
        <v>2</v>
      </c>
    </row>
    <row r="77" spans="1:57" s="116" customFormat="1" ht="15.75" customHeight="1" x14ac:dyDescent="0.25">
      <c r="A77" s="87" t="s">
        <v>471</v>
      </c>
      <c r="B77" s="93" t="s">
        <v>17</v>
      </c>
      <c r="C77" s="91" t="s">
        <v>358</v>
      </c>
      <c r="D77" s="321"/>
      <c r="E77" s="318" t="str">
        <f t="shared" si="60"/>
        <v/>
      </c>
      <c r="F77" s="321"/>
      <c r="G77" s="318" t="str">
        <f t="shared" si="61"/>
        <v/>
      </c>
      <c r="H77" s="321"/>
      <c r="I77" s="322"/>
      <c r="J77" s="321"/>
      <c r="K77" s="318" t="str">
        <f t="shared" si="80"/>
        <v/>
      </c>
      <c r="L77" s="321"/>
      <c r="M77" s="318" t="str">
        <f t="shared" si="81"/>
        <v/>
      </c>
      <c r="N77" s="321"/>
      <c r="O77" s="322"/>
      <c r="P77" s="321"/>
      <c r="Q77" s="318" t="str">
        <f t="shared" si="62"/>
        <v/>
      </c>
      <c r="R77" s="321"/>
      <c r="S77" s="318" t="str">
        <f t="shared" si="63"/>
        <v/>
      </c>
      <c r="T77" s="321"/>
      <c r="U77" s="322"/>
      <c r="V77" s="321"/>
      <c r="W77" s="318" t="str">
        <f t="shared" si="64"/>
        <v/>
      </c>
      <c r="X77" s="321"/>
      <c r="Y77" s="318" t="str">
        <f t="shared" si="65"/>
        <v/>
      </c>
      <c r="Z77" s="321"/>
      <c r="AA77" s="322"/>
      <c r="AB77" s="321"/>
      <c r="AC77" s="318" t="str">
        <f t="shared" si="66"/>
        <v/>
      </c>
      <c r="AD77" s="321"/>
      <c r="AE77" s="318" t="str">
        <f t="shared" si="67"/>
        <v/>
      </c>
      <c r="AF77" s="321"/>
      <c r="AG77" s="322"/>
      <c r="AH77" s="321"/>
      <c r="AI77" s="318" t="str">
        <f t="shared" si="82"/>
        <v/>
      </c>
      <c r="AJ77" s="321"/>
      <c r="AK77" s="318" t="str">
        <f t="shared" si="83"/>
        <v/>
      </c>
      <c r="AL77" s="321"/>
      <c r="AM77" s="322"/>
      <c r="AN77" s="101"/>
      <c r="AO77" s="8" t="str">
        <f t="shared" si="70"/>
        <v/>
      </c>
      <c r="AP77" s="101"/>
      <c r="AQ77" s="8" t="str">
        <f t="shared" si="71"/>
        <v/>
      </c>
      <c r="AR77" s="101"/>
      <c r="AS77" s="107"/>
      <c r="AT77" s="101"/>
      <c r="AU77" s="8" t="str">
        <f t="shared" si="72"/>
        <v/>
      </c>
      <c r="AV77" s="101">
        <v>2</v>
      </c>
      <c r="AW77" s="8">
        <f t="shared" si="73"/>
        <v>30</v>
      </c>
      <c r="AX77" s="101">
        <v>2</v>
      </c>
      <c r="AY77" s="107" t="s">
        <v>52</v>
      </c>
      <c r="AZ77" s="10" t="str">
        <f t="shared" si="74"/>
        <v/>
      </c>
      <c r="BA77" s="8" t="str">
        <f t="shared" si="75"/>
        <v/>
      </c>
      <c r="BB77" s="11">
        <f t="shared" si="76"/>
        <v>2</v>
      </c>
      <c r="BC77" s="8">
        <f t="shared" si="77"/>
        <v>30</v>
      </c>
      <c r="BD77" s="11">
        <f t="shared" si="88"/>
        <v>2</v>
      </c>
      <c r="BE77" s="12">
        <f t="shared" si="87"/>
        <v>2</v>
      </c>
    </row>
    <row r="78" spans="1:57" s="116" customFormat="1" ht="15.75" customHeight="1" x14ac:dyDescent="0.25">
      <c r="A78" s="94" t="s">
        <v>356</v>
      </c>
      <c r="B78" s="93" t="s">
        <v>17</v>
      </c>
      <c r="C78" s="139" t="s">
        <v>369</v>
      </c>
      <c r="D78" s="321"/>
      <c r="E78" s="318" t="str">
        <f t="shared" ref="E78:E80" si="89">IF(D78*15=0,"",D78*15)</f>
        <v/>
      </c>
      <c r="F78" s="321"/>
      <c r="G78" s="318" t="str">
        <f t="shared" ref="G78:G80" si="90">IF(F78*15=0,"",F78*15)</f>
        <v/>
      </c>
      <c r="H78" s="321"/>
      <c r="I78" s="322"/>
      <c r="J78" s="321"/>
      <c r="K78" s="318" t="str">
        <f t="shared" ref="K78:K80" si="91">IF(J78*15=0,"",J78*15)</f>
        <v/>
      </c>
      <c r="L78" s="321"/>
      <c r="M78" s="318" t="str">
        <f t="shared" ref="M78:M80" si="92">IF(L78*15=0,"",L78*15)</f>
        <v/>
      </c>
      <c r="N78" s="321"/>
      <c r="O78" s="322"/>
      <c r="P78" s="321"/>
      <c r="Q78" s="318" t="str">
        <f t="shared" ref="Q78:Q80" si="93">IF(P78*15=0,"",P78*15)</f>
        <v/>
      </c>
      <c r="R78" s="321"/>
      <c r="S78" s="318" t="str">
        <f t="shared" ref="S78:S80" si="94">IF(R78*15=0,"",R78*15)</f>
        <v/>
      </c>
      <c r="T78" s="321"/>
      <c r="U78" s="322"/>
      <c r="V78" s="321"/>
      <c r="W78" s="318" t="str">
        <f t="shared" ref="W78:W80" si="95">IF(V78*15=0,"",V78*15)</f>
        <v/>
      </c>
      <c r="X78" s="321"/>
      <c r="Y78" s="318" t="str">
        <f t="shared" ref="Y78:Y80" si="96">IF(X78*15=0,"",X78*15)</f>
        <v/>
      </c>
      <c r="Z78" s="321"/>
      <c r="AA78" s="322"/>
      <c r="AB78" s="321"/>
      <c r="AC78" s="318" t="str">
        <f t="shared" ref="AC78:AC80" si="97">IF(AB78*15=0,"",AB78*15)</f>
        <v/>
      </c>
      <c r="AD78" s="321"/>
      <c r="AE78" s="318" t="str">
        <f t="shared" ref="AE78:AE80" si="98">IF(AD78*15=0,"",AD78*15)</f>
        <v/>
      </c>
      <c r="AF78" s="321"/>
      <c r="AG78" s="322"/>
      <c r="AH78" s="101">
        <v>1</v>
      </c>
      <c r="AI78" s="8">
        <f t="shared" ref="AI78:AI80" si="99">IF(AH78*15=0,"",AH78*15)</f>
        <v>15</v>
      </c>
      <c r="AJ78" s="101">
        <v>1</v>
      </c>
      <c r="AK78" s="8">
        <f t="shared" ref="AK78:AK80" si="100">IF(AJ78*15=0,"",AJ78*15)</f>
        <v>15</v>
      </c>
      <c r="AL78" s="101">
        <v>3</v>
      </c>
      <c r="AM78" s="107" t="s">
        <v>18</v>
      </c>
      <c r="AN78" s="101"/>
      <c r="AO78" s="8" t="str">
        <f t="shared" ref="AO78:AO80" si="101">IF(AN78*15=0,"",AN78*15)</f>
        <v/>
      </c>
      <c r="AP78" s="104"/>
      <c r="AQ78" s="8" t="str">
        <f t="shared" ref="AQ78:AQ80" si="102">IF(AP78*15=0,"",AP78*15)</f>
        <v/>
      </c>
      <c r="AR78" s="104"/>
      <c r="AS78" s="107"/>
      <c r="AT78" s="101"/>
      <c r="AU78" s="8" t="str">
        <f t="shared" ref="AU78:AU80" si="103">IF(AT78*15=0,"",AT78*15)</f>
        <v/>
      </c>
      <c r="AV78" s="101"/>
      <c r="AW78" s="8" t="str">
        <f t="shared" ref="AW78:AW80" si="104">IF(AV78*15=0,"",AV78*15)</f>
        <v/>
      </c>
      <c r="AX78" s="101"/>
      <c r="AY78" s="101"/>
      <c r="AZ78" s="10">
        <f t="shared" ref="AZ78:AZ80" si="105">IF(D78+J78+P78+V78+AB78+AH78+AN78+AT78=0,"",D78+J78+P78+V78+AB78+AH78+AN78+AT78)</f>
        <v>1</v>
      </c>
      <c r="BA78" s="8">
        <f t="shared" ref="BA78:BA80" si="106">IF((D78+J78+P78+V78+AB78+AH78+AN78+AT78)*15=0,"",(D78+J78+P78+V78+AB78+AH78+AN78+AT78)*15)</f>
        <v>15</v>
      </c>
      <c r="BB78" s="11">
        <f t="shared" ref="BB78:BB80" si="107">IF(F78+L78+R78+X78+AD78+AJ78+AP78+AV78=0,"",F78+L78+R78+X78+AD78+AJ78+AP78+AV78)</f>
        <v>1</v>
      </c>
      <c r="BC78" s="8">
        <f t="shared" ref="BC78:BC80" si="108">IF((L78+F78+R78+X78+AD78+AJ78+AP78+AV78)*15=0,"",(L78+F78+R78+X78+AD78+AJ78+AP78+AV78)*15)</f>
        <v>15</v>
      </c>
      <c r="BD78" s="11">
        <f t="shared" ref="BD78:BD80" si="109">IF(N78+H78+T78+Z78+AF78+AL78+AR78+AX78=0,"",N78+H78+T78+Z78+AF78+AL78+AR78+AX78)</f>
        <v>3</v>
      </c>
      <c r="BE78" s="12">
        <f t="shared" ref="BE78:BE80" si="110">IF(D78+F78+L78+J78+P78+R78+V78+X78+AB78+AD78+AH78+AJ78+AN78+AP78+AT78+AV78=0,"",D78+F78+L78+J78+P78+R78+V78+X78+AB78+AD78+AH78+AJ78+AN78+AP78+AT78+AV78)</f>
        <v>2</v>
      </c>
    </row>
    <row r="79" spans="1:57" s="116" customFormat="1" ht="15.75" customHeight="1" x14ac:dyDescent="0.25">
      <c r="A79" s="94" t="s">
        <v>370</v>
      </c>
      <c r="B79" s="93" t="s">
        <v>17</v>
      </c>
      <c r="C79" s="139" t="s">
        <v>371</v>
      </c>
      <c r="D79" s="321"/>
      <c r="E79" s="318" t="str">
        <f t="shared" si="89"/>
        <v/>
      </c>
      <c r="F79" s="321"/>
      <c r="G79" s="318" t="str">
        <f t="shared" si="90"/>
        <v/>
      </c>
      <c r="H79" s="321"/>
      <c r="I79" s="322"/>
      <c r="J79" s="321"/>
      <c r="K79" s="318" t="str">
        <f t="shared" si="91"/>
        <v/>
      </c>
      <c r="L79" s="321"/>
      <c r="M79" s="318" t="str">
        <f t="shared" si="92"/>
        <v/>
      </c>
      <c r="N79" s="321"/>
      <c r="O79" s="322"/>
      <c r="P79" s="321"/>
      <c r="Q79" s="318" t="str">
        <f t="shared" si="93"/>
        <v/>
      </c>
      <c r="R79" s="321"/>
      <c r="S79" s="318" t="str">
        <f t="shared" si="94"/>
        <v/>
      </c>
      <c r="T79" s="321"/>
      <c r="U79" s="322"/>
      <c r="V79" s="321"/>
      <c r="W79" s="318" t="str">
        <f t="shared" si="95"/>
        <v/>
      </c>
      <c r="X79" s="321"/>
      <c r="Y79" s="318" t="str">
        <f t="shared" si="96"/>
        <v/>
      </c>
      <c r="Z79" s="321"/>
      <c r="AA79" s="322"/>
      <c r="AB79" s="321"/>
      <c r="AC79" s="318" t="str">
        <f t="shared" si="97"/>
        <v/>
      </c>
      <c r="AD79" s="321"/>
      <c r="AE79" s="318" t="str">
        <f t="shared" si="98"/>
        <v/>
      </c>
      <c r="AF79" s="321"/>
      <c r="AG79" s="322"/>
      <c r="AH79" s="321"/>
      <c r="AI79" s="318" t="str">
        <f t="shared" si="99"/>
        <v/>
      </c>
      <c r="AJ79" s="101"/>
      <c r="AK79" s="8" t="str">
        <f t="shared" si="100"/>
        <v/>
      </c>
      <c r="AL79" s="101"/>
      <c r="AM79" s="107"/>
      <c r="AN79" s="101"/>
      <c r="AO79" s="8" t="str">
        <f t="shared" si="101"/>
        <v/>
      </c>
      <c r="AP79" s="104">
        <v>1</v>
      </c>
      <c r="AQ79" s="8">
        <f t="shared" si="102"/>
        <v>15</v>
      </c>
      <c r="AR79" s="104">
        <v>4</v>
      </c>
      <c r="AS79" s="107" t="s">
        <v>52</v>
      </c>
      <c r="AT79" s="101"/>
      <c r="AU79" s="8" t="str">
        <f t="shared" si="103"/>
        <v/>
      </c>
      <c r="AV79" s="101"/>
      <c r="AW79" s="8" t="str">
        <f t="shared" si="104"/>
        <v/>
      </c>
      <c r="AX79" s="101"/>
      <c r="AY79" s="101"/>
      <c r="AZ79" s="10" t="str">
        <f t="shared" si="105"/>
        <v/>
      </c>
      <c r="BA79" s="8" t="str">
        <f t="shared" si="106"/>
        <v/>
      </c>
      <c r="BB79" s="11">
        <f t="shared" si="107"/>
        <v>1</v>
      </c>
      <c r="BC79" s="8">
        <f t="shared" si="108"/>
        <v>15</v>
      </c>
      <c r="BD79" s="11">
        <f t="shared" si="109"/>
        <v>4</v>
      </c>
      <c r="BE79" s="12">
        <f t="shared" si="110"/>
        <v>1</v>
      </c>
    </row>
    <row r="80" spans="1:57" s="116" customFormat="1" ht="15.75" customHeight="1" x14ac:dyDescent="0.25">
      <c r="A80" s="94" t="s">
        <v>372</v>
      </c>
      <c r="B80" s="93" t="s">
        <v>17</v>
      </c>
      <c r="C80" s="139" t="s">
        <v>373</v>
      </c>
      <c r="D80" s="321"/>
      <c r="E80" s="318" t="str">
        <f t="shared" si="89"/>
        <v/>
      </c>
      <c r="F80" s="321"/>
      <c r="G80" s="318" t="str">
        <f t="shared" si="90"/>
        <v/>
      </c>
      <c r="H80" s="321"/>
      <c r="I80" s="322"/>
      <c r="J80" s="321"/>
      <c r="K80" s="318" t="str">
        <f t="shared" si="91"/>
        <v/>
      </c>
      <c r="L80" s="321"/>
      <c r="M80" s="318" t="str">
        <f t="shared" si="92"/>
        <v/>
      </c>
      <c r="N80" s="321"/>
      <c r="O80" s="322"/>
      <c r="P80" s="321"/>
      <c r="Q80" s="318" t="str">
        <f t="shared" si="93"/>
        <v/>
      </c>
      <c r="R80" s="321"/>
      <c r="S80" s="318" t="str">
        <f t="shared" si="94"/>
        <v/>
      </c>
      <c r="T80" s="321"/>
      <c r="U80" s="322"/>
      <c r="V80" s="321"/>
      <c r="W80" s="318" t="str">
        <f t="shared" si="95"/>
        <v/>
      </c>
      <c r="X80" s="321"/>
      <c r="Y80" s="318" t="str">
        <f t="shared" si="96"/>
        <v/>
      </c>
      <c r="Z80" s="321"/>
      <c r="AA80" s="322"/>
      <c r="AB80" s="321"/>
      <c r="AC80" s="318" t="str">
        <f t="shared" si="97"/>
        <v/>
      </c>
      <c r="AD80" s="321"/>
      <c r="AE80" s="318" t="str">
        <f t="shared" si="98"/>
        <v/>
      </c>
      <c r="AF80" s="321"/>
      <c r="AG80" s="322"/>
      <c r="AH80" s="321"/>
      <c r="AI80" s="318" t="str">
        <f t="shared" si="99"/>
        <v/>
      </c>
      <c r="AJ80" s="321"/>
      <c r="AK80" s="318" t="str">
        <f t="shared" si="100"/>
        <v/>
      </c>
      <c r="AL80" s="321"/>
      <c r="AM80" s="322"/>
      <c r="AN80" s="101"/>
      <c r="AO80" s="8" t="str">
        <f t="shared" si="101"/>
        <v/>
      </c>
      <c r="AP80" s="104"/>
      <c r="AQ80" s="8" t="str">
        <f t="shared" si="102"/>
        <v/>
      </c>
      <c r="AR80" s="104"/>
      <c r="AS80" s="107"/>
      <c r="AT80" s="101"/>
      <c r="AU80" s="8" t="str">
        <f t="shared" si="103"/>
        <v/>
      </c>
      <c r="AV80" s="101">
        <v>1</v>
      </c>
      <c r="AW80" s="8">
        <f t="shared" si="104"/>
        <v>15</v>
      </c>
      <c r="AX80" s="101">
        <v>5</v>
      </c>
      <c r="AY80" s="101" t="s">
        <v>52</v>
      </c>
      <c r="AZ80" s="10" t="str">
        <f t="shared" si="105"/>
        <v/>
      </c>
      <c r="BA80" s="8" t="str">
        <f t="shared" si="106"/>
        <v/>
      </c>
      <c r="BB80" s="11">
        <f t="shared" si="107"/>
        <v>1</v>
      </c>
      <c r="BC80" s="8">
        <f t="shared" si="108"/>
        <v>15</v>
      </c>
      <c r="BD80" s="11">
        <f t="shared" si="109"/>
        <v>5</v>
      </c>
      <c r="BE80" s="12">
        <f t="shared" si="110"/>
        <v>1</v>
      </c>
    </row>
    <row r="81" spans="1:57" ht="15.75" customHeight="1" x14ac:dyDescent="0.25">
      <c r="A81" s="94"/>
      <c r="B81" s="93" t="s">
        <v>17</v>
      </c>
      <c r="C81" s="139"/>
      <c r="D81" s="101"/>
      <c r="E81" s="8" t="str">
        <f t="shared" ref="E81:E85" si="111">IF(D81*15=0,"",D81*15)</f>
        <v/>
      </c>
      <c r="F81" s="101"/>
      <c r="G81" s="8" t="str">
        <f t="shared" ref="G81:G85" si="112">IF(F81*15=0,"",F81*15)</f>
        <v/>
      </c>
      <c r="H81" s="101"/>
      <c r="I81" s="105"/>
      <c r="J81" s="103"/>
      <c r="K81" s="8" t="str">
        <f t="shared" ref="K81:K85" si="113">IF(J81*15=0,"",J81*15)</f>
        <v/>
      </c>
      <c r="L81" s="101"/>
      <c r="M81" s="8" t="str">
        <f t="shared" ref="M81:M85" si="114">IF(L81*15=0,"",L81*15)</f>
        <v/>
      </c>
      <c r="N81" s="101"/>
      <c r="O81" s="106"/>
      <c r="P81" s="101"/>
      <c r="Q81" s="8" t="str">
        <f t="shared" ref="Q81:Q85" si="115">IF(P81*15=0,"",P81*15)</f>
        <v/>
      </c>
      <c r="R81" s="101"/>
      <c r="S81" s="8" t="str">
        <f t="shared" ref="S81:S85" si="116">IF(R81*15=0,"",R81*15)</f>
        <v/>
      </c>
      <c r="T81" s="101"/>
      <c r="U81" s="105"/>
      <c r="V81" s="103"/>
      <c r="W81" s="8" t="str">
        <f t="shared" ref="W81:W85" si="117">IF(V81*15=0,"",V81*15)</f>
        <v/>
      </c>
      <c r="X81" s="101"/>
      <c r="Y81" s="8" t="str">
        <f t="shared" ref="Y81:Y85" si="118">IF(X81*15=0,"",X81*15)</f>
        <v/>
      </c>
      <c r="Z81" s="101"/>
      <c r="AA81" s="106"/>
      <c r="AB81" s="101"/>
      <c r="AC81" s="8"/>
      <c r="AD81" s="101"/>
      <c r="AE81" s="8"/>
      <c r="AF81" s="101"/>
      <c r="AG81" s="105"/>
      <c r="AH81" s="103"/>
      <c r="AI81" s="8"/>
      <c r="AJ81" s="101"/>
      <c r="AK81" s="8"/>
      <c r="AL81" s="101"/>
      <c r="AM81" s="107"/>
      <c r="AN81" s="101"/>
      <c r="AO81" s="8"/>
      <c r="AP81" s="104"/>
      <c r="AQ81" s="8"/>
      <c r="AR81" s="104"/>
      <c r="AS81" s="107"/>
      <c r="AT81" s="101"/>
      <c r="AU81" s="8"/>
      <c r="AV81" s="101"/>
      <c r="AW81" s="8"/>
      <c r="AX81" s="101"/>
      <c r="AY81" s="101"/>
      <c r="AZ81" s="10" t="str">
        <f t="shared" ref="AZ81:AZ85" si="119">IF(D81+J81+P81+V81+AB81+AH81+AN81+AT81=0,"",D81+J81+P81+V81+AB81+AH81+AN81+AT81)</f>
        <v/>
      </c>
      <c r="BA81" s="8" t="str">
        <f t="shared" ref="BA81:BA85" si="120">IF((D81+J81+P81+V81+AB81+AH81+AN81+AT81)*15=0,"",(D81+J81+P81+V81+AB81+AH81+AN81+AT81)*15)</f>
        <v/>
      </c>
      <c r="BB81" s="11" t="str">
        <f t="shared" ref="BB81:BB85" si="121">IF(F81+L81+R81+X81+AD81+AJ81+AP81+AV81=0,"",F81+L81+R81+X81+AD81+AJ81+AP81+AV81)</f>
        <v/>
      </c>
      <c r="BC81" s="8" t="str">
        <f t="shared" ref="BC81:BC85" si="122">IF((L81+F81+R81+X81+AD81+AJ81+AP81+AV81)*15=0,"",(L81+F81+R81+X81+AD81+AJ81+AP81+AV81)*15)</f>
        <v/>
      </c>
      <c r="BD81" s="11" t="str">
        <f t="shared" ref="BD81:BD85" si="123">IF(N81+H81+T81+Z81+AF81+AL81+AR81+AX81=0,"",N81+H81+T81+Z81+AF81+AL81+AR81+AX81)</f>
        <v/>
      </c>
      <c r="BE81" s="12" t="str">
        <f t="shared" ref="BE81:BE85" si="124">IF(D81+F81+L81+J81+P81+R81+V81+X81+AB81+AD81+AH81+AJ81+AN81+AP81+AT81+AV81=0,"",D81+F81+L81+J81+P81+R81+V81+X81+AB81+AD81+AH81+AJ81+AN81+AP81+AT81+AV81)</f>
        <v/>
      </c>
    </row>
    <row r="82" spans="1:57" ht="15.75" customHeight="1" x14ac:dyDescent="0.25">
      <c r="A82" s="87"/>
      <c r="B82" s="93" t="s">
        <v>194</v>
      </c>
      <c r="C82" s="95" t="s">
        <v>97</v>
      </c>
      <c r="D82" s="101"/>
      <c r="E82" s="8" t="str">
        <f t="shared" si="111"/>
        <v/>
      </c>
      <c r="F82" s="101"/>
      <c r="G82" s="8" t="str">
        <f t="shared" si="112"/>
        <v/>
      </c>
      <c r="H82" s="101"/>
      <c r="I82" s="105"/>
      <c r="J82" s="103"/>
      <c r="K82" s="8" t="str">
        <f t="shared" si="113"/>
        <v/>
      </c>
      <c r="L82" s="101"/>
      <c r="M82" s="8" t="str">
        <f t="shared" si="114"/>
        <v/>
      </c>
      <c r="N82" s="101"/>
      <c r="O82" s="106"/>
      <c r="P82" s="101"/>
      <c r="Q82" s="8" t="str">
        <f t="shared" si="115"/>
        <v/>
      </c>
      <c r="R82" s="101"/>
      <c r="S82" s="8" t="str">
        <f t="shared" si="116"/>
        <v/>
      </c>
      <c r="T82" s="101"/>
      <c r="U82" s="105"/>
      <c r="V82" s="103"/>
      <c r="W82" s="8" t="str">
        <f t="shared" si="117"/>
        <v/>
      </c>
      <c r="X82" s="101"/>
      <c r="Y82" s="8" t="str">
        <f t="shared" si="118"/>
        <v/>
      </c>
      <c r="Z82" s="101"/>
      <c r="AA82" s="106"/>
      <c r="AB82" s="101">
        <v>1</v>
      </c>
      <c r="AC82" s="8">
        <f t="shared" ref="AC82:AC85" si="125">IF(AB82*15=0,"",AB82*15)</f>
        <v>15</v>
      </c>
      <c r="AD82" s="101">
        <v>1</v>
      </c>
      <c r="AE82" s="8">
        <f t="shared" ref="AE82:AE85" si="126">IF(AD82*15=0,"",AD82*15)</f>
        <v>15</v>
      </c>
      <c r="AF82" s="101">
        <v>3</v>
      </c>
      <c r="AG82" s="105" t="s">
        <v>18</v>
      </c>
      <c r="AH82" s="103"/>
      <c r="AI82" s="8" t="str">
        <f t="shared" ref="AI82:AI85" si="127">IF(AH82*15=0,"",AH82*15)</f>
        <v/>
      </c>
      <c r="AJ82" s="101"/>
      <c r="AK82" s="8" t="str">
        <f t="shared" ref="AK82:AK85" si="128">IF(AJ82*15=0,"",AJ82*15)</f>
        <v/>
      </c>
      <c r="AL82" s="101"/>
      <c r="AM82" s="106"/>
      <c r="AN82" s="103"/>
      <c r="AO82" s="8"/>
      <c r="AP82" s="104"/>
      <c r="AQ82" s="8"/>
      <c r="AR82" s="104"/>
      <c r="AS82" s="107"/>
      <c r="AT82" s="101"/>
      <c r="AU82" s="8"/>
      <c r="AV82" s="101"/>
      <c r="AW82" s="8"/>
      <c r="AX82" s="101"/>
      <c r="AY82" s="101"/>
      <c r="AZ82" s="10">
        <f t="shared" si="119"/>
        <v>1</v>
      </c>
      <c r="BA82" s="8">
        <f t="shared" si="120"/>
        <v>15</v>
      </c>
      <c r="BB82" s="11">
        <f t="shared" si="121"/>
        <v>1</v>
      </c>
      <c r="BC82" s="8">
        <f t="shared" si="122"/>
        <v>15</v>
      </c>
      <c r="BD82" s="11">
        <f t="shared" si="123"/>
        <v>3</v>
      </c>
      <c r="BE82" s="12">
        <f t="shared" si="124"/>
        <v>2</v>
      </c>
    </row>
    <row r="83" spans="1:57" ht="15.75" customHeight="1" x14ac:dyDescent="0.25">
      <c r="A83" s="87"/>
      <c r="B83" s="93" t="s">
        <v>194</v>
      </c>
      <c r="C83" s="95" t="s">
        <v>98</v>
      </c>
      <c r="D83" s="101"/>
      <c r="E83" s="8" t="str">
        <f t="shared" si="111"/>
        <v/>
      </c>
      <c r="F83" s="101"/>
      <c r="G83" s="8" t="str">
        <f t="shared" si="112"/>
        <v/>
      </c>
      <c r="H83" s="101"/>
      <c r="I83" s="105"/>
      <c r="J83" s="103"/>
      <c r="K83" s="8" t="str">
        <f t="shared" si="113"/>
        <v/>
      </c>
      <c r="L83" s="101"/>
      <c r="M83" s="8" t="str">
        <f t="shared" si="114"/>
        <v/>
      </c>
      <c r="N83" s="101"/>
      <c r="O83" s="106"/>
      <c r="P83" s="101"/>
      <c r="Q83" s="8" t="str">
        <f t="shared" si="115"/>
        <v/>
      </c>
      <c r="R83" s="101"/>
      <c r="S83" s="8" t="str">
        <f t="shared" si="116"/>
        <v/>
      </c>
      <c r="T83" s="101"/>
      <c r="U83" s="105"/>
      <c r="V83" s="103"/>
      <c r="W83" s="8" t="str">
        <f t="shared" si="117"/>
        <v/>
      </c>
      <c r="X83" s="101"/>
      <c r="Y83" s="8" t="str">
        <f t="shared" si="118"/>
        <v/>
      </c>
      <c r="Z83" s="101"/>
      <c r="AA83" s="106"/>
      <c r="AB83" s="101"/>
      <c r="AC83" s="8" t="str">
        <f t="shared" si="125"/>
        <v/>
      </c>
      <c r="AD83" s="101"/>
      <c r="AE83" s="8" t="str">
        <f t="shared" si="126"/>
        <v/>
      </c>
      <c r="AF83" s="101"/>
      <c r="AG83" s="105"/>
      <c r="AH83" s="103">
        <v>1</v>
      </c>
      <c r="AI83" s="8">
        <f t="shared" si="127"/>
        <v>15</v>
      </c>
      <c r="AJ83" s="101">
        <v>1</v>
      </c>
      <c r="AK83" s="8">
        <f t="shared" si="128"/>
        <v>15</v>
      </c>
      <c r="AL83" s="101">
        <v>3</v>
      </c>
      <c r="AM83" s="106" t="s">
        <v>18</v>
      </c>
      <c r="AN83" s="103"/>
      <c r="AO83" s="8" t="str">
        <f>IF(AN83*15=0,"",AN83*15)</f>
        <v/>
      </c>
      <c r="AP83" s="104"/>
      <c r="AQ83" s="8" t="str">
        <f>IF(AP83*15=0,"",AP83*15)</f>
        <v/>
      </c>
      <c r="AR83" s="104"/>
      <c r="AS83" s="107"/>
      <c r="AT83" s="101"/>
      <c r="AU83" s="8" t="str">
        <f>IF(AT83*15=0,"",AT83*15)</f>
        <v/>
      </c>
      <c r="AV83" s="101"/>
      <c r="AW83" s="8" t="str">
        <f>IF(AV83*15=0,"",AV83*15)</f>
        <v/>
      </c>
      <c r="AX83" s="101"/>
      <c r="AY83" s="101"/>
      <c r="AZ83" s="10">
        <f t="shared" si="119"/>
        <v>1</v>
      </c>
      <c r="BA83" s="8">
        <f t="shared" si="120"/>
        <v>15</v>
      </c>
      <c r="BB83" s="11">
        <f t="shared" si="121"/>
        <v>1</v>
      </c>
      <c r="BC83" s="8">
        <f t="shared" si="122"/>
        <v>15</v>
      </c>
      <c r="BD83" s="11">
        <f t="shared" si="123"/>
        <v>3</v>
      </c>
      <c r="BE83" s="12">
        <f t="shared" si="124"/>
        <v>2</v>
      </c>
    </row>
    <row r="84" spans="1:57" ht="15.75" customHeight="1" x14ac:dyDescent="0.25">
      <c r="A84" s="87"/>
      <c r="B84" s="93" t="s">
        <v>194</v>
      </c>
      <c r="C84" s="95" t="s">
        <v>99</v>
      </c>
      <c r="D84" s="101"/>
      <c r="E84" s="8" t="str">
        <f t="shared" si="111"/>
        <v/>
      </c>
      <c r="F84" s="101"/>
      <c r="G84" s="8" t="str">
        <f t="shared" si="112"/>
        <v/>
      </c>
      <c r="H84" s="101"/>
      <c r="I84" s="105"/>
      <c r="J84" s="103"/>
      <c r="K84" s="8" t="str">
        <f t="shared" si="113"/>
        <v/>
      </c>
      <c r="L84" s="101"/>
      <c r="M84" s="8" t="str">
        <f t="shared" si="114"/>
        <v/>
      </c>
      <c r="N84" s="101"/>
      <c r="O84" s="106"/>
      <c r="P84" s="101"/>
      <c r="Q84" s="8" t="str">
        <f t="shared" si="115"/>
        <v/>
      </c>
      <c r="R84" s="101"/>
      <c r="S84" s="8" t="str">
        <f t="shared" si="116"/>
        <v/>
      </c>
      <c r="T84" s="101"/>
      <c r="U84" s="105"/>
      <c r="V84" s="103"/>
      <c r="W84" s="8" t="str">
        <f t="shared" si="117"/>
        <v/>
      </c>
      <c r="X84" s="101"/>
      <c r="Y84" s="8" t="str">
        <f t="shared" si="118"/>
        <v/>
      </c>
      <c r="Z84" s="101"/>
      <c r="AA84" s="106"/>
      <c r="AB84" s="101"/>
      <c r="AC84" s="8" t="str">
        <f t="shared" si="125"/>
        <v/>
      </c>
      <c r="AD84" s="101"/>
      <c r="AE84" s="8" t="str">
        <f t="shared" si="126"/>
        <v/>
      </c>
      <c r="AF84" s="101"/>
      <c r="AG84" s="105"/>
      <c r="AH84" s="103"/>
      <c r="AI84" s="8" t="str">
        <f t="shared" si="127"/>
        <v/>
      </c>
      <c r="AJ84" s="101"/>
      <c r="AK84" s="8" t="str">
        <f t="shared" si="128"/>
        <v/>
      </c>
      <c r="AL84" s="101"/>
      <c r="AM84" s="106"/>
      <c r="AN84" s="103">
        <v>1</v>
      </c>
      <c r="AO84" s="8">
        <f>IF(AN84*15=0,"",AN84*15)</f>
        <v>15</v>
      </c>
      <c r="AP84" s="104">
        <v>1</v>
      </c>
      <c r="AQ84" s="8">
        <f>IF(AP84*15=0,"",AP84*15)</f>
        <v>15</v>
      </c>
      <c r="AR84" s="104">
        <v>3</v>
      </c>
      <c r="AS84" s="107" t="s">
        <v>18</v>
      </c>
      <c r="AT84" s="101"/>
      <c r="AU84" s="8" t="str">
        <f>IF(AT84*15=0,"",AT84*15)</f>
        <v/>
      </c>
      <c r="AV84" s="101"/>
      <c r="AW84" s="8" t="str">
        <f>IF(AV84*15=0,"",AV84*15)</f>
        <v/>
      </c>
      <c r="AX84" s="101"/>
      <c r="AY84" s="101"/>
      <c r="AZ84" s="10">
        <f t="shared" si="119"/>
        <v>1</v>
      </c>
      <c r="BA84" s="8">
        <f t="shared" si="120"/>
        <v>15</v>
      </c>
      <c r="BB84" s="11">
        <f t="shared" si="121"/>
        <v>1</v>
      </c>
      <c r="BC84" s="8">
        <f t="shared" si="122"/>
        <v>15</v>
      </c>
      <c r="BD84" s="11">
        <f t="shared" si="123"/>
        <v>3</v>
      </c>
      <c r="BE84" s="12">
        <f t="shared" si="124"/>
        <v>2</v>
      </c>
    </row>
    <row r="85" spans="1:57" ht="15.75" customHeight="1" thickBot="1" x14ac:dyDescent="0.3">
      <c r="A85" s="87"/>
      <c r="B85" s="93" t="s">
        <v>194</v>
      </c>
      <c r="C85" s="95" t="s">
        <v>228</v>
      </c>
      <c r="D85" s="101"/>
      <c r="E85" s="8" t="str">
        <f t="shared" si="111"/>
        <v/>
      </c>
      <c r="F85" s="101"/>
      <c r="G85" s="8" t="str">
        <f t="shared" si="112"/>
        <v/>
      </c>
      <c r="H85" s="101"/>
      <c r="I85" s="105"/>
      <c r="J85" s="103"/>
      <c r="K85" s="8" t="str">
        <f t="shared" si="113"/>
        <v/>
      </c>
      <c r="L85" s="101"/>
      <c r="M85" s="8" t="str">
        <f t="shared" si="114"/>
        <v/>
      </c>
      <c r="N85" s="101"/>
      <c r="O85" s="106"/>
      <c r="P85" s="101"/>
      <c r="Q85" s="8" t="str">
        <f t="shared" si="115"/>
        <v/>
      </c>
      <c r="R85" s="101"/>
      <c r="S85" s="8" t="str">
        <f t="shared" si="116"/>
        <v/>
      </c>
      <c r="T85" s="101"/>
      <c r="U85" s="105"/>
      <c r="V85" s="103"/>
      <c r="W85" s="8" t="str">
        <f t="shared" si="117"/>
        <v/>
      </c>
      <c r="X85" s="101"/>
      <c r="Y85" s="8" t="str">
        <f t="shared" si="118"/>
        <v/>
      </c>
      <c r="Z85" s="101"/>
      <c r="AA85" s="106"/>
      <c r="AB85" s="101"/>
      <c r="AC85" s="8" t="str">
        <f t="shared" si="125"/>
        <v/>
      </c>
      <c r="AD85" s="101"/>
      <c r="AE85" s="8" t="str">
        <f t="shared" si="126"/>
        <v/>
      </c>
      <c r="AF85" s="101"/>
      <c r="AG85" s="105"/>
      <c r="AH85" s="103"/>
      <c r="AI85" s="8" t="str">
        <f t="shared" si="127"/>
        <v/>
      </c>
      <c r="AJ85" s="101"/>
      <c r="AK85" s="8" t="str">
        <f t="shared" si="128"/>
        <v/>
      </c>
      <c r="AL85" s="101"/>
      <c r="AM85" s="106"/>
      <c r="AN85" s="103"/>
      <c r="AO85" s="8" t="str">
        <f>IF(AN85*15=0,"",AN85*15)</f>
        <v/>
      </c>
      <c r="AP85" s="104"/>
      <c r="AQ85" s="8" t="str">
        <f>IF(AP85*15=0,"",AP85*15)</f>
        <v/>
      </c>
      <c r="AR85" s="104"/>
      <c r="AS85" s="107"/>
      <c r="AT85" s="101">
        <v>1</v>
      </c>
      <c r="AU85" s="8">
        <f>IF(AT85*15=0,"",AT85*15)</f>
        <v>15</v>
      </c>
      <c r="AV85" s="101">
        <v>1</v>
      </c>
      <c r="AW85" s="8">
        <f>IF(AV85*15=0,"",AV85*15)</f>
        <v>15</v>
      </c>
      <c r="AX85" s="101">
        <v>3</v>
      </c>
      <c r="AY85" s="101" t="s">
        <v>18</v>
      </c>
      <c r="AZ85" s="10">
        <f t="shared" si="119"/>
        <v>1</v>
      </c>
      <c r="BA85" s="8">
        <f t="shared" si="120"/>
        <v>15</v>
      </c>
      <c r="BB85" s="11">
        <f t="shared" si="121"/>
        <v>1</v>
      </c>
      <c r="BC85" s="8">
        <f t="shared" si="122"/>
        <v>15</v>
      </c>
      <c r="BD85" s="11">
        <f t="shared" si="123"/>
        <v>3</v>
      </c>
      <c r="BE85" s="12">
        <f t="shared" si="124"/>
        <v>2</v>
      </c>
    </row>
    <row r="86" spans="1:57" s="6" customFormat="1" ht="15.75" customHeight="1" thickBot="1" x14ac:dyDescent="0.35">
      <c r="A86" s="15"/>
      <c r="B86" s="16"/>
      <c r="C86" s="5" t="s">
        <v>21</v>
      </c>
      <c r="D86" s="145">
        <f>SUM(D37:D85)</f>
        <v>0</v>
      </c>
      <c r="E86" s="145">
        <f>SUM(E37:E85)</f>
        <v>0</v>
      </c>
      <c r="F86" s="145">
        <f>SUM(F37:F85)</f>
        <v>0</v>
      </c>
      <c r="G86" s="145">
        <f>SUM(G37:G85)</f>
        <v>0</v>
      </c>
      <c r="H86" s="145">
        <f>SUM(H37:H85)</f>
        <v>0</v>
      </c>
      <c r="I86" s="157">
        <v>0</v>
      </c>
      <c r="J86" s="145">
        <f>SUM(J37:J85)</f>
        <v>1</v>
      </c>
      <c r="K86" s="145">
        <f>SUM(K37:K85)</f>
        <v>19</v>
      </c>
      <c r="L86" s="145">
        <f>SUM(L37:L85)</f>
        <v>8</v>
      </c>
      <c r="M86" s="145">
        <f>SUM(M37:M85)</f>
        <v>116</v>
      </c>
      <c r="N86" s="145">
        <f>SUM(N37:N85)</f>
        <v>8</v>
      </c>
      <c r="O86" s="157">
        <f>IF(SUM(J37:J85)+SUM(L37:L85)=0,"",SUM(J37:J85)+SUM(L37:L85))</f>
        <v>9</v>
      </c>
      <c r="P86" s="145">
        <f>SUM(P37:P85)</f>
        <v>3</v>
      </c>
      <c r="Q86" s="145">
        <f>SUM(Q37:Q85)</f>
        <v>49</v>
      </c>
      <c r="R86" s="145">
        <f>SUM(R37:R85)</f>
        <v>13</v>
      </c>
      <c r="S86" s="145">
        <f>SUM(S37:S85)</f>
        <v>191</v>
      </c>
      <c r="T86" s="145">
        <f>SUM(T37:T85)</f>
        <v>16</v>
      </c>
      <c r="U86" s="157">
        <f>IF(SUM(P37:P85)+SUM(R37:R85)=0,"",SUM(P37:P85)+SUM(R37:R85))</f>
        <v>16</v>
      </c>
      <c r="V86" s="145">
        <f>SUM(V37:V85)</f>
        <v>3</v>
      </c>
      <c r="W86" s="145">
        <f>SUM(W37:W85)</f>
        <v>49</v>
      </c>
      <c r="X86" s="145">
        <f>SUM(X37:X85)</f>
        <v>12</v>
      </c>
      <c r="Y86" s="145">
        <f>SUM(Y37:Y85)</f>
        <v>176</v>
      </c>
      <c r="Z86" s="145">
        <f>SUM(Z37:Z85)</f>
        <v>16</v>
      </c>
      <c r="AA86" s="157">
        <f>IF(SUM(V37:V85)+SUM(X37:X85)=0,"",SUM(V37:V85)+SUM(X37:X85))</f>
        <v>15</v>
      </c>
      <c r="AB86" s="145">
        <f>SUM(AB37:AB85)</f>
        <v>3</v>
      </c>
      <c r="AC86" s="145">
        <f>SUM(AC37:AC85)</f>
        <v>49</v>
      </c>
      <c r="AD86" s="145">
        <f>SUM(AD37:AD85)</f>
        <v>10</v>
      </c>
      <c r="AE86" s="145">
        <f>SUM(AE37:AE85)</f>
        <v>146</v>
      </c>
      <c r="AF86" s="145">
        <f>SUM(AF37:AF85)</f>
        <v>17</v>
      </c>
      <c r="AG86" s="157">
        <f>IF(SUM(AB37:AB85)+SUM(AD37:AD85)=0,"",SUM(AB37:AB85)+SUM(AD37:AD85))</f>
        <v>13</v>
      </c>
      <c r="AH86" s="145">
        <f>SUM(AH37:AH85)</f>
        <v>7</v>
      </c>
      <c r="AI86" s="145">
        <f>SUM(AI37:AI85)</f>
        <v>109</v>
      </c>
      <c r="AJ86" s="145">
        <f>SUM(AJ37:AJ85)</f>
        <v>9</v>
      </c>
      <c r="AK86" s="145">
        <f>SUM(AK37:AK85)</f>
        <v>131</v>
      </c>
      <c r="AL86" s="145">
        <f>SUM(AL37:AL85)</f>
        <v>17</v>
      </c>
      <c r="AM86" s="157">
        <f>IF(SUM(AH37:AH85)+SUM(AJ37:AJ85)=0,"",SUM(AH37:AH85)+SUM(AJ37:AJ85))</f>
        <v>16</v>
      </c>
      <c r="AN86" s="145">
        <f>SUM(AN37:AN85)</f>
        <v>3</v>
      </c>
      <c r="AO86" s="145">
        <f>SUM(AO37:AO85)</f>
        <v>45</v>
      </c>
      <c r="AP86" s="145">
        <f>SUM(AP37:AP85)</f>
        <v>7</v>
      </c>
      <c r="AQ86" s="145">
        <f>SUM(AQ37:AQ85)</f>
        <v>105</v>
      </c>
      <c r="AR86" s="145">
        <f>SUM(AR37:AR85)</f>
        <v>15</v>
      </c>
      <c r="AS86" s="157">
        <f>IF(SUM(AN37:AN85)+SUM(AP37:AP85)=0,"",SUM(AN37:AN85)+SUM(AP37:AP85))</f>
        <v>10</v>
      </c>
      <c r="AT86" s="145">
        <f>SUM(AT37:AT85)</f>
        <v>1</v>
      </c>
      <c r="AU86" s="145">
        <f>SUM(AU37:AU85)</f>
        <v>15</v>
      </c>
      <c r="AV86" s="145">
        <f>SUM(AV37:AV85)</f>
        <v>8</v>
      </c>
      <c r="AW86" s="145">
        <f>SUM(AW37:AW85)</f>
        <v>120</v>
      </c>
      <c r="AX86" s="145">
        <f>SUM(AX37:AX85)</f>
        <v>16</v>
      </c>
      <c r="AY86" s="157">
        <f>IF(SUM(AT37:AT85)+SUM(AV37:AV85)=0,"",SUM(AT37:AT85)+SUM(AV37:AV85))</f>
        <v>9</v>
      </c>
      <c r="AZ86" s="149">
        <f t="shared" ref="AZ86:BE86" si="129">SUM(AZ37:AZ85)</f>
        <v>21</v>
      </c>
      <c r="BA86" s="149">
        <f t="shared" si="129"/>
        <v>315</v>
      </c>
      <c r="BB86" s="149">
        <f t="shared" si="129"/>
        <v>67</v>
      </c>
      <c r="BC86" s="149">
        <f t="shared" si="129"/>
        <v>1005</v>
      </c>
      <c r="BD86" s="149">
        <f t="shared" si="129"/>
        <v>105</v>
      </c>
      <c r="BE86" s="149">
        <f t="shared" si="129"/>
        <v>88</v>
      </c>
    </row>
    <row r="87" spans="1:57" s="80" customFormat="1" ht="21.95" customHeight="1" thickBot="1" x14ac:dyDescent="0.3">
      <c r="A87" s="77"/>
      <c r="B87" s="78"/>
      <c r="C87" s="79" t="s">
        <v>23</v>
      </c>
      <c r="D87" s="159">
        <f>D35+D86</f>
        <v>9</v>
      </c>
      <c r="E87" s="160">
        <f>E35+E86</f>
        <v>136</v>
      </c>
      <c r="F87" s="159">
        <f>F35+F86</f>
        <v>20</v>
      </c>
      <c r="G87" s="160">
        <f>G35+G86</f>
        <v>291</v>
      </c>
      <c r="H87" s="162">
        <f>H35+H86</f>
        <v>22</v>
      </c>
      <c r="I87" s="163">
        <f>IF(SUM(D10:D34)+SUM(F10:F34)+SUM(D37:D85)+SUM(F37:F85)+SUM(D37:D86)+SUM(F37:F86)=0,"",SUM(D10:D34)+SUM(F10:F34)+SUM(D37:D85)+SUM(F37:F85)+SUM(D37:D86)+SUM(F37:F86))</f>
        <v>29</v>
      </c>
      <c r="J87" s="159">
        <f>J35+J86</f>
        <v>11</v>
      </c>
      <c r="K87" s="160">
        <f>K35+K86</f>
        <v>169</v>
      </c>
      <c r="L87" s="159">
        <f>L35+L86</f>
        <v>8</v>
      </c>
      <c r="M87" s="159">
        <f>M35+M86</f>
        <v>116</v>
      </c>
      <c r="N87" s="159">
        <f>N35+N86</f>
        <v>20</v>
      </c>
      <c r="O87" s="163">
        <f>IF(SUM(J10:J34)+SUM(L10:L34)+SUM(J37:J85)+SUM(L37:L85)+SUM(J37:J86)+SUM(L37:L86)=0,"",SUM(J10:J34)+SUM(L10:L34)+SUM(J37:J85)+SUM(L37:L85)+SUM(J37:J86)+SUM(L37:L86))</f>
        <v>38</v>
      </c>
      <c r="P87" s="159">
        <f>P35+P86</f>
        <v>11</v>
      </c>
      <c r="Q87" s="160">
        <f>Q35+Q86</f>
        <v>161</v>
      </c>
      <c r="R87" s="159">
        <f>R35+R86</f>
        <v>16</v>
      </c>
      <c r="S87" s="159">
        <f>S35+S86</f>
        <v>229</v>
      </c>
      <c r="T87" s="159">
        <f>T35+T86</f>
        <v>24</v>
      </c>
      <c r="U87" s="163">
        <f>IF(SUM(P10:P34)+SUM(R10:R34)+SUM(P37:P85)+SUM(R37:R85)+SUM(P37:P86)+SUM(R37:R86)=0,"",SUM(P10:P34)+SUM(R10:R34)+SUM(P37:P85)+SUM(R37:R85)+SUM(P37:P86)+SUM(R37:R86))</f>
        <v>59</v>
      </c>
      <c r="V87" s="159">
        <f>V35+V86</f>
        <v>7</v>
      </c>
      <c r="W87" s="160">
        <f>W35+W86</f>
        <v>110</v>
      </c>
      <c r="X87" s="159">
        <f>X35+X86</f>
        <v>12</v>
      </c>
      <c r="Y87" s="159">
        <f>Y35+Y86</f>
        <v>190</v>
      </c>
      <c r="Z87" s="162">
        <f>Z35+Z86</f>
        <v>20</v>
      </c>
      <c r="AA87" s="163">
        <f>IF(SUM(V10:V34)+SUM(X10:X34)+SUM(V37:V85)+SUM(X37:X85)+SUM(V37:V86)+SUM(X37:X86)=0,"",SUM(V10:V34)+SUM(X10:X34)+SUM(V37:V85)+SUM(X37:X85)+SUM(V37:V86)+SUM(X37:X86))</f>
        <v>50</v>
      </c>
      <c r="AB87" s="159">
        <f>AB35+AB86</f>
        <v>6</v>
      </c>
      <c r="AC87" s="159">
        <f>AC35+AC86</f>
        <v>94</v>
      </c>
      <c r="AD87" s="159">
        <f>AD35+AD86</f>
        <v>10</v>
      </c>
      <c r="AE87" s="159">
        <f>AE35+AE86</f>
        <v>146</v>
      </c>
      <c r="AF87" s="159">
        <f>AF35+AF86</f>
        <v>21</v>
      </c>
      <c r="AG87" s="163">
        <f>IF(SUM(AB10:AB34)+SUM(AD10:AD34)+SUM(AB37:AB85)+SUM(AD37:AD85)+SUM(AB37:AB86)+SUM(AD37:AD86)=0,"",SUM(AB10:AB34)+SUM(AD10:AD34)+SUM(AB37:AB85)+SUM(AD37:AD85)+SUM(AB37:AB86)+SUM(AD37:AD86))</f>
        <v>42</v>
      </c>
      <c r="AH87" s="159">
        <f>AH35+AH86</f>
        <v>8</v>
      </c>
      <c r="AI87" s="159">
        <f>AI35+AI86</f>
        <v>127</v>
      </c>
      <c r="AJ87" s="159">
        <f>AJ35+AJ86</f>
        <v>10</v>
      </c>
      <c r="AK87" s="159">
        <f>AK35+AK86</f>
        <v>143</v>
      </c>
      <c r="AL87" s="159">
        <f>AL35+AL86</f>
        <v>19</v>
      </c>
      <c r="AM87" s="163">
        <f>IF(SUM(AH10:AH34)+SUM(AJ10:AJ34)+SUM(AH37:AH85)+SUM(AJ37:AJ85)+SUM(AH37:AH86)+SUM(AJ37:AJ86)=0,"",SUM(AH10:AH34)+SUM(AJ10:AJ34)+SUM(AH37:AH85)+SUM(AJ37:AJ85)+SUM(AH37:AH86)+SUM(AJ37:AJ86))</f>
        <v>50</v>
      </c>
      <c r="AN87" s="159">
        <f>AN35+AN86</f>
        <v>3</v>
      </c>
      <c r="AO87" s="159">
        <f>AO35+AO86</f>
        <v>45</v>
      </c>
      <c r="AP87" s="159">
        <f>AP35+AP86</f>
        <v>7</v>
      </c>
      <c r="AQ87" s="159">
        <f>AQ35+AQ86</f>
        <v>105</v>
      </c>
      <c r="AR87" s="159">
        <f>AR35+AR86</f>
        <v>15</v>
      </c>
      <c r="AS87" s="163">
        <f>IF(SUM(AN10:AN34)+SUM(AP10:AP34)+SUM(AN37:AN85)+SUM(AP37:AP85)+SUM(AN37:AN86)+SUM(AP37:AP86)=0,"",SUM(AN10:AN34)+SUM(AP10:AP34)+SUM(AN37:AN85)+SUM(AP37:AP85)+SUM(AN37:AN86)+SUM(AP37:AP86))</f>
        <v>30</v>
      </c>
      <c r="AT87" s="159">
        <f>AT35+AT86</f>
        <v>1</v>
      </c>
      <c r="AU87" s="159">
        <f>AU35+AU86</f>
        <v>15</v>
      </c>
      <c r="AV87" s="159">
        <f>AV35+AV86</f>
        <v>8</v>
      </c>
      <c r="AW87" s="159">
        <f>AW35+AW86</f>
        <v>120</v>
      </c>
      <c r="AX87" s="159">
        <f>AX35+AX86</f>
        <v>16</v>
      </c>
      <c r="AY87" s="163">
        <f>IF(SUM(AT10:AT34)+SUM(AV10:AV34)+SUM(AT37:AT85)+SUM(AV37:AV85)+SUM(AT37:AT86)+SUM(AV37:AV86)=0,"",SUM(AT10:AT34)+SUM(AV10:AV34)+SUM(AT37:AT85)+SUM(AV37:AV85)+SUM(AT37:AT86)+SUM(AV37:AV86))</f>
        <v>27</v>
      </c>
      <c r="AZ87" s="165">
        <f t="shared" ref="AZ87:BE87" si="130">AZ35+AZ86</f>
        <v>55</v>
      </c>
      <c r="BA87" s="161">
        <f t="shared" si="130"/>
        <v>842</v>
      </c>
      <c r="BB87" s="161">
        <f t="shared" si="130"/>
        <v>93</v>
      </c>
      <c r="BC87" s="161">
        <f t="shared" si="130"/>
        <v>1403</v>
      </c>
      <c r="BD87" s="164">
        <f t="shared" si="130"/>
        <v>157</v>
      </c>
      <c r="BE87" s="164">
        <f t="shared" si="130"/>
        <v>149</v>
      </c>
    </row>
    <row r="88" spans="1:57" ht="15.75" customHeight="1" x14ac:dyDescent="0.3">
      <c r="A88" s="23" t="s">
        <v>10</v>
      </c>
      <c r="B88" s="24"/>
      <c r="C88" s="25" t="s">
        <v>24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506"/>
      <c r="Q88" s="506"/>
      <c r="R88" s="506"/>
      <c r="S88" s="506"/>
      <c r="T88" s="506"/>
      <c r="U88" s="506"/>
      <c r="V88" s="506"/>
      <c r="W88" s="506"/>
      <c r="X88" s="506"/>
      <c r="Y88" s="506"/>
      <c r="Z88" s="506"/>
      <c r="AA88" s="506"/>
      <c r="AB88" s="506"/>
      <c r="AC88" s="506"/>
      <c r="AD88" s="506"/>
      <c r="AE88" s="506"/>
      <c r="AF88" s="506"/>
      <c r="AG88" s="506"/>
      <c r="AH88" s="506"/>
      <c r="AI88" s="506"/>
      <c r="AJ88" s="506"/>
      <c r="AK88" s="506"/>
      <c r="AL88" s="506"/>
      <c r="AM88" s="506"/>
      <c r="AN88" s="506"/>
      <c r="AO88" s="506"/>
      <c r="AP88" s="506"/>
      <c r="AQ88" s="506"/>
      <c r="AR88" s="506"/>
      <c r="AS88" s="506"/>
      <c r="AT88" s="506"/>
      <c r="AU88" s="506"/>
      <c r="AV88" s="506"/>
      <c r="AW88" s="506"/>
      <c r="AX88" s="506"/>
      <c r="AY88" s="506"/>
      <c r="AZ88" s="166"/>
      <c r="BA88" s="167"/>
      <c r="BB88" s="167"/>
      <c r="BC88" s="167"/>
      <c r="BD88" s="167"/>
      <c r="BE88" s="319"/>
    </row>
    <row r="89" spans="1:57" s="192" customFormat="1" ht="15.75" customHeight="1" x14ac:dyDescent="0.25">
      <c r="A89" s="87" t="s">
        <v>655</v>
      </c>
      <c r="B89" s="93" t="s">
        <v>656</v>
      </c>
      <c r="C89" s="95" t="s">
        <v>657</v>
      </c>
      <c r="D89" s="22"/>
      <c r="E89" s="8"/>
      <c r="F89" s="21"/>
      <c r="G89" s="8"/>
      <c r="H89" s="115"/>
      <c r="I89" s="48"/>
      <c r="J89" s="22"/>
      <c r="K89" s="8">
        <v>8</v>
      </c>
      <c r="L89" s="21"/>
      <c r="M89" s="8">
        <v>4</v>
      </c>
      <c r="N89" s="115" t="s">
        <v>25</v>
      </c>
      <c r="O89" s="48" t="s">
        <v>51</v>
      </c>
      <c r="P89" s="22"/>
      <c r="Q89" s="8"/>
      <c r="R89" s="21"/>
      <c r="S89" s="8"/>
      <c r="T89" s="115"/>
      <c r="U89" s="48"/>
      <c r="V89" s="22"/>
      <c r="W89" s="8"/>
      <c r="X89" s="21"/>
      <c r="Y89" s="8"/>
      <c r="Z89" s="115"/>
      <c r="AA89" s="48"/>
      <c r="AB89" s="22"/>
      <c r="AC89" s="8"/>
      <c r="AD89" s="21"/>
      <c r="AE89" s="8"/>
      <c r="AF89" s="115"/>
      <c r="AG89" s="48"/>
      <c r="AH89" s="22"/>
      <c r="AI89" s="8"/>
      <c r="AJ89" s="21"/>
      <c r="AK89" s="8"/>
      <c r="AL89" s="115"/>
      <c r="AM89" s="106"/>
      <c r="AN89" s="22"/>
      <c r="AO89" s="8"/>
      <c r="AP89" s="21"/>
      <c r="AQ89" s="8"/>
      <c r="AR89" s="115"/>
      <c r="AS89" s="48"/>
      <c r="AT89" s="22"/>
      <c r="AU89" s="8"/>
      <c r="AV89" s="21"/>
      <c r="AW89" s="8"/>
      <c r="AX89" s="115"/>
      <c r="AY89" s="86"/>
      <c r="AZ89" s="10"/>
      <c r="BA89" s="27">
        <v>8</v>
      </c>
      <c r="BB89" s="11"/>
      <c r="BC89" s="8">
        <v>4</v>
      </c>
      <c r="BD89" s="115" t="s">
        <v>25</v>
      </c>
      <c r="BE89" s="12"/>
    </row>
    <row r="90" spans="1:57" s="192" customFormat="1" ht="15.75" customHeight="1" thickBot="1" x14ac:dyDescent="0.3">
      <c r="A90" s="193"/>
      <c r="B90" s="93"/>
      <c r="C90" s="194"/>
      <c r="D90" s="22"/>
      <c r="E90" s="8"/>
      <c r="F90" s="21"/>
      <c r="G90" s="8"/>
      <c r="H90" s="115"/>
      <c r="I90" s="48"/>
      <c r="J90" s="22"/>
      <c r="K90" s="8"/>
      <c r="L90" s="21"/>
      <c r="M90" s="8"/>
      <c r="N90" s="115"/>
      <c r="O90" s="48"/>
      <c r="P90" s="22"/>
      <c r="Q90" s="8"/>
      <c r="R90" s="21"/>
      <c r="S90" s="8"/>
      <c r="T90" s="115"/>
      <c r="U90" s="48"/>
      <c r="V90" s="22"/>
      <c r="W90" s="8"/>
      <c r="X90" s="21"/>
      <c r="Y90" s="8"/>
      <c r="Z90" s="115"/>
      <c r="AA90" s="48"/>
      <c r="AB90" s="22"/>
      <c r="AC90" s="8"/>
      <c r="AD90" s="21"/>
      <c r="AE90" s="8"/>
      <c r="AF90" s="115"/>
      <c r="AG90" s="48"/>
      <c r="AH90" s="22"/>
      <c r="AI90" s="8"/>
      <c r="AJ90" s="21"/>
      <c r="AK90" s="8"/>
      <c r="AL90" s="115"/>
      <c r="AM90" s="48"/>
      <c r="AN90" s="22"/>
      <c r="AO90" s="8"/>
      <c r="AP90" s="21"/>
      <c r="AQ90" s="8"/>
      <c r="AR90" s="115"/>
      <c r="AS90" s="48"/>
      <c r="AT90" s="22"/>
      <c r="AU90" s="8"/>
      <c r="AV90" s="21"/>
      <c r="AW90" s="8"/>
      <c r="AX90" s="115"/>
      <c r="AY90" s="101"/>
      <c r="AZ90" s="10"/>
      <c r="BA90" s="27"/>
      <c r="BB90" s="11"/>
      <c r="BC90" s="8"/>
      <c r="BD90" s="115"/>
      <c r="BE90" s="12"/>
    </row>
    <row r="91" spans="1:57" ht="15.75" customHeight="1" thickBot="1" x14ac:dyDescent="0.3">
      <c r="A91" s="30"/>
      <c r="B91" s="31"/>
      <c r="C91" s="32" t="s">
        <v>26</v>
      </c>
      <c r="D91" s="33">
        <f>SUM(D89:D90)</f>
        <v>0</v>
      </c>
      <c r="E91" s="33">
        <f>SUM(E89:E90)</f>
        <v>0</v>
      </c>
      <c r="F91" s="33">
        <f>SUM(F89:F90)</f>
        <v>0</v>
      </c>
      <c r="G91" s="33">
        <f>SUM(G89:G90)</f>
        <v>0</v>
      </c>
      <c r="H91" s="168" t="s">
        <v>25</v>
      </c>
      <c r="I91" s="158" t="str">
        <f>IF(SUM(D89:D90)+SUM(F89:F90)=0,"",SUM(D89:D90)+SUM(F89:F90))</f>
        <v/>
      </c>
      <c r="J91" s="169">
        <v>0</v>
      </c>
      <c r="K91" s="33">
        <v>0</v>
      </c>
      <c r="L91" s="33">
        <v>0</v>
      </c>
      <c r="M91" s="33">
        <v>0</v>
      </c>
      <c r="N91" s="170" t="s">
        <v>25</v>
      </c>
      <c r="O91" s="158" t="str">
        <f>IF(SUM(J89:J90)+SUM(L89:L90)=0,"",SUM(J89:J90)+SUM(L89:L90))</f>
        <v/>
      </c>
      <c r="P91" s="33">
        <f>SUM(P89:P90)</f>
        <v>0</v>
      </c>
      <c r="Q91" s="33">
        <f>SUM(Q89:Q90)</f>
        <v>0</v>
      </c>
      <c r="R91" s="33">
        <f>SUM(R89:R90)</f>
        <v>0</v>
      </c>
      <c r="S91" s="33">
        <f>SUM(S89:S90)</f>
        <v>0</v>
      </c>
      <c r="T91" s="168" t="s">
        <v>25</v>
      </c>
      <c r="U91" s="158" t="str">
        <f>IF(SUM(P89:P90)+SUM(R89:R90)=0,"",SUM(P89:P90)+SUM(R89:R90))</f>
        <v/>
      </c>
      <c r="V91" s="169">
        <v>0</v>
      </c>
      <c r="W91" s="33">
        <v>0</v>
      </c>
      <c r="X91" s="33">
        <v>0</v>
      </c>
      <c r="Y91" s="33">
        <v>0</v>
      </c>
      <c r="Z91" s="170" t="s">
        <v>25</v>
      </c>
      <c r="AA91" s="158" t="str">
        <f>IF(SUM(V89:V90)+SUM(X89:X90)=0,"",SUM(V89:V90)+SUM(X89:X90))</f>
        <v/>
      </c>
      <c r="AB91" s="33">
        <v>0</v>
      </c>
      <c r="AC91" s="33">
        <v>0</v>
      </c>
      <c r="AD91" s="33">
        <v>0</v>
      </c>
      <c r="AE91" s="33">
        <v>0</v>
      </c>
      <c r="AF91" s="170" t="s">
        <v>25</v>
      </c>
      <c r="AG91" s="158" t="str">
        <f>IF(SUM(AB89:AB90)+SUM(AD89:AD90)=0,"",SUM(AB89:AB90)+SUM(AD89:AD90))</f>
        <v/>
      </c>
      <c r="AH91" s="33">
        <v>0</v>
      </c>
      <c r="AI91" s="33">
        <v>0</v>
      </c>
      <c r="AJ91" s="33">
        <v>0</v>
      </c>
      <c r="AK91" s="33">
        <v>0</v>
      </c>
      <c r="AL91" s="170" t="s">
        <v>25</v>
      </c>
      <c r="AM91" s="158" t="str">
        <f>IF(SUM(AH89:AH90)+SUM(AJ89:AJ90)=0,"",SUM(AH89:AH90)+SUM(AJ89:AJ90))</f>
        <v/>
      </c>
      <c r="AN91" s="33">
        <v>0</v>
      </c>
      <c r="AO91" s="33">
        <v>0</v>
      </c>
      <c r="AP91" s="33">
        <v>0</v>
      </c>
      <c r="AQ91" s="33">
        <v>0</v>
      </c>
      <c r="AR91" s="170" t="s">
        <v>25</v>
      </c>
      <c r="AS91" s="158" t="str">
        <f>IF(SUM(AN89:AN90)+SUM(AP89:AP90)=0,"",SUM(AN89:AN90)+SUM(AP89:AP90))</f>
        <v/>
      </c>
      <c r="AT91" s="33">
        <v>0</v>
      </c>
      <c r="AU91" s="33">
        <v>0</v>
      </c>
      <c r="AV91" s="33">
        <v>0</v>
      </c>
      <c r="AW91" s="33">
        <v>0</v>
      </c>
      <c r="AX91" s="170" t="s">
        <v>25</v>
      </c>
      <c r="AY91" s="158" t="str">
        <f>IF(SUM(AT89:AT90)+SUM(AV89:AV90)=0,"",SUM(AT89:AT90)+SUM(AV89:AV90))</f>
        <v/>
      </c>
      <c r="AZ91" s="171">
        <f>SUM(AZ89:AZ90)</f>
        <v>0</v>
      </c>
      <c r="BA91" s="33">
        <v>0</v>
      </c>
      <c r="BB91" s="33">
        <f>SUM(BB89:BB90)</f>
        <v>0</v>
      </c>
      <c r="BC91" s="33">
        <v>0</v>
      </c>
      <c r="BD91" s="170" t="s">
        <v>25</v>
      </c>
      <c r="BE91" s="199" t="str">
        <f>IF(SUM(BE89:BE90)=0,"",SUM(BE89:BE90))</f>
        <v/>
      </c>
    </row>
    <row r="92" spans="1:57" s="37" customFormat="1" ht="21.95" customHeight="1" thickBot="1" x14ac:dyDescent="0.3">
      <c r="A92" s="34"/>
      <c r="B92" s="35"/>
      <c r="C92" s="36" t="s">
        <v>59</v>
      </c>
      <c r="D92" s="161">
        <f>D87+D91</f>
        <v>9</v>
      </c>
      <c r="E92" s="161">
        <f>E87+E91</f>
        <v>136</v>
      </c>
      <c r="F92" s="161">
        <f>F87+F91</f>
        <v>20</v>
      </c>
      <c r="G92" s="161">
        <f>G87+G91</f>
        <v>291</v>
      </c>
      <c r="H92" s="172" t="s">
        <v>25</v>
      </c>
      <c r="I92" s="163">
        <f>IF(SUM(D20:D34)+SUM(F20:F34)+SUM(D13:D85)+SUM(F13:F85)+SUM(D13:D86)+SUM(F13:F86)+SUM(D89:D90)+SUM(F89:F90)=0,"",(SUM(D20:D34)+SUM(F20:F34)+SUM(D13:D85)+SUM(F13:F85)+SUM(D13:D86)+SUM(F13:F86)+SUM(D89:D90)+SUM(F89:F90)))</f>
        <v>94</v>
      </c>
      <c r="J92" s="161">
        <f>J87+J91</f>
        <v>11</v>
      </c>
      <c r="K92" s="161">
        <f>K87+K91</f>
        <v>169</v>
      </c>
      <c r="L92" s="161">
        <f>L87+L91</f>
        <v>8</v>
      </c>
      <c r="M92" s="161">
        <f>M87+M91</f>
        <v>116</v>
      </c>
      <c r="N92" s="173" t="s">
        <v>25</v>
      </c>
      <c r="O92" s="163">
        <f>IF(SUM(J20:J34)+SUM(L20:L34)+SUM(J13:J85)+SUM(L13:L85)+SUM(J13:J86)+SUM(L13:L86)+SUM(J89:J90)+SUM(L89:L90)=0,"",(SUM(J20:J34)+SUM(L20:L34)+SUM(J13:J85)+SUM(L13:L85)+SUM(J13:J86)+SUM(L13:L86)+SUM(J89:J90)+SUM(L89:L90)))</f>
        <v>80</v>
      </c>
      <c r="P92" s="161">
        <f>P87+P91</f>
        <v>11</v>
      </c>
      <c r="Q92" s="161">
        <f>Q87+Q91</f>
        <v>161</v>
      </c>
      <c r="R92" s="161">
        <f>R87+R91</f>
        <v>16</v>
      </c>
      <c r="S92" s="161">
        <f>S87+S91</f>
        <v>229</v>
      </c>
      <c r="T92" s="172" t="s">
        <v>25</v>
      </c>
      <c r="U92" s="163">
        <f>IF(SUM(P20:P34)+SUM(R20:R34)+SUM(P13:P85)+SUM(R13:R85)+SUM(P13:P86)+SUM(R13:R86)+SUM(P89:P90)+SUM(R89:R90)=0,"",(SUM(P20:P34)+SUM(R20:R34)+SUM(P13:P85)+SUM(R13:R85)+SUM(P13:P86)+SUM(R13:R86)+SUM(P89:P90)+SUM(R89:R90)))</f>
        <v>103</v>
      </c>
      <c r="V92" s="161">
        <f>V87+V91</f>
        <v>7</v>
      </c>
      <c r="W92" s="161">
        <f>W87+W91</f>
        <v>110</v>
      </c>
      <c r="X92" s="161">
        <f>X87+X91</f>
        <v>12</v>
      </c>
      <c r="Y92" s="161">
        <f>Y87+Y91</f>
        <v>190</v>
      </c>
      <c r="Z92" s="173" t="s">
        <v>25</v>
      </c>
      <c r="AA92" s="163">
        <f>IF(SUM(V20:V34)+SUM(X20:X34)+SUM(V13:V85)+SUM(X13:X85)+SUM(V13:V86)+SUM(X13:X86)+SUM(V89:V90)+SUM(X89:X90)=0,"",(SUM(V20:V34)+SUM(X20:X34)+SUM(V13:V85)+SUM(X13:X85)+SUM(V13:V86)+SUM(X13:X86)+SUM(V89:V90)+SUM(X89:X90)))</f>
        <v>68</v>
      </c>
      <c r="AB92" s="161">
        <f>AB87+AB91</f>
        <v>6</v>
      </c>
      <c r="AC92" s="161">
        <f>AC87+AC91</f>
        <v>94</v>
      </c>
      <c r="AD92" s="161">
        <f>AD87+AD91</f>
        <v>10</v>
      </c>
      <c r="AE92" s="161">
        <f>AE87+AE91</f>
        <v>146</v>
      </c>
      <c r="AF92" s="173" t="s">
        <v>25</v>
      </c>
      <c r="AG92" s="163">
        <f>IF(SUM(AB20:AB34)+SUM(AD20:AD34)+SUM(AB13:AB85)+SUM(AD13:AD85)+SUM(AB13:AB86)+SUM(AD13:AD86)+SUM(AB89:AB90)+SUM(AD89:AD90)=0,"",(SUM(AB20:AB34)+SUM(AD20:AD34)+SUM(AB13:AB85)+SUM(AD13:AD85)+SUM(AB13:AB86)+SUM(AD13:AD86)+SUM(AB89:AB90)+SUM(AD89:AD90)))</f>
        <v>54</v>
      </c>
      <c r="AH92" s="161">
        <f>AH87+AH91</f>
        <v>8</v>
      </c>
      <c r="AI92" s="161">
        <f>AI87+AI91</f>
        <v>127</v>
      </c>
      <c r="AJ92" s="161">
        <f>AJ87+AJ91</f>
        <v>10</v>
      </c>
      <c r="AK92" s="161">
        <f>AK87+AK91</f>
        <v>143</v>
      </c>
      <c r="AL92" s="173" t="s">
        <v>25</v>
      </c>
      <c r="AM92" s="163">
        <f>IF(SUM(AH20:AH34)+SUM(AJ20:AJ34)+SUM(AH13:AH85)+SUM(AJ13:AJ85)+SUM(AH13:AH86)+SUM(AJ13:AJ86)+SUM(AH89:AH90)+SUM(AJ89:AJ90)=0,"",(SUM(AH20:AH34)+SUM(AJ20:AJ34)+SUM(AH13:AH85)+SUM(AJ13:AJ85)+SUM(AH13:AH86)+SUM(AJ13:AJ86)+SUM(AH89:AH90)+SUM(AJ89:AJ90)))</f>
        <v>58</v>
      </c>
      <c r="AN92" s="161">
        <f>AN87+AN91</f>
        <v>3</v>
      </c>
      <c r="AO92" s="161">
        <f>AO87+AO91</f>
        <v>45</v>
      </c>
      <c r="AP92" s="161">
        <f>AP87+AP91</f>
        <v>7</v>
      </c>
      <c r="AQ92" s="161">
        <f>AQ87+AQ91</f>
        <v>105</v>
      </c>
      <c r="AR92" s="173" t="s">
        <v>25</v>
      </c>
      <c r="AS92" s="163">
        <f>IF(SUM(AN20:AN34)+SUM(AP20:AP34)+SUM(AN13:AN85)+SUM(AP13:AP85)+SUM(AN13:AN86)+SUM(AP13:AP86)+SUM(AN89:AN90)+SUM(AP89:AP90)=0,"",(SUM(AN20:AN34)+SUM(AP20:AP34)+SUM(AN13:AN85)+SUM(AP13:AP85)+SUM(AN13:AN86)+SUM(AP13:AP86)+SUM(AN89:AN90)+SUM(AP89:AP90)))</f>
        <v>30</v>
      </c>
      <c r="AT92" s="161">
        <f>AT87+AT91</f>
        <v>1</v>
      </c>
      <c r="AU92" s="161">
        <f>AU87+AU91</f>
        <v>15</v>
      </c>
      <c r="AV92" s="161">
        <f>AV87+AV91</f>
        <v>8</v>
      </c>
      <c r="AW92" s="161">
        <f>AW87+AW91</f>
        <v>120</v>
      </c>
      <c r="AX92" s="173" t="s">
        <v>25</v>
      </c>
      <c r="AY92" s="163">
        <f>IF(SUM(AT20:AT34)+SUM(AV20:AV34)+SUM(AT13:AT85)+SUM(AV13:AV85)+SUM(AT13:AT86)+SUM(AV13:AV86)+SUM(AT89:AT90)+SUM(AV89:AV90)=0,"",(SUM(AT20:AT34)+SUM(AV20:AV34)+SUM(AT13:AT85)+SUM(AV13:AV85)+SUM(AT13:AT86)+SUM(AV13:AV86)+SUM(AT89:AT90)+SUM(AV89:AV90)))</f>
        <v>27</v>
      </c>
      <c r="AZ92" s="165">
        <f>AZ87+AZ91</f>
        <v>55</v>
      </c>
      <c r="BA92" s="165">
        <f>BA87+BA91</f>
        <v>842</v>
      </c>
      <c r="BB92" s="165">
        <f>BB87+BB91</f>
        <v>93</v>
      </c>
      <c r="BC92" s="165">
        <f>BC87+BC91</f>
        <v>1403</v>
      </c>
      <c r="BD92" s="173" t="s">
        <v>25</v>
      </c>
      <c r="BE92" s="164">
        <f>BE35+BE86</f>
        <v>149</v>
      </c>
    </row>
    <row r="93" spans="1:57" ht="16.5" thickBot="1" x14ac:dyDescent="0.25">
      <c r="A93" s="500"/>
      <c r="B93" s="501"/>
      <c r="C93" s="501"/>
      <c r="D93" s="501"/>
      <c r="E93" s="501"/>
      <c r="F93" s="501"/>
      <c r="G93" s="501"/>
      <c r="H93" s="501"/>
      <c r="I93" s="501"/>
      <c r="J93" s="501"/>
      <c r="K93" s="501"/>
      <c r="L93" s="501"/>
      <c r="M93" s="501"/>
      <c r="N93" s="501"/>
      <c r="O93" s="501"/>
      <c r="P93" s="501"/>
      <c r="Q93" s="501"/>
      <c r="R93" s="501"/>
      <c r="S93" s="501"/>
      <c r="T93" s="501"/>
      <c r="U93" s="501"/>
      <c r="V93" s="501"/>
      <c r="W93" s="501"/>
      <c r="X93" s="501"/>
      <c r="Y93" s="501"/>
      <c r="Z93" s="501"/>
      <c r="AA93" s="501"/>
      <c r="AB93" s="501"/>
      <c r="AC93" s="501"/>
      <c r="AD93" s="501"/>
      <c r="AE93" s="501"/>
      <c r="AF93" s="501"/>
      <c r="AG93" s="501"/>
      <c r="AH93" s="501"/>
      <c r="AI93" s="501"/>
      <c r="AJ93" s="501"/>
      <c r="AK93" s="501"/>
      <c r="AL93" s="501"/>
      <c r="AM93" s="501"/>
      <c r="AN93" s="501"/>
      <c r="AO93" s="501"/>
      <c r="AP93" s="501"/>
      <c r="AQ93" s="501"/>
      <c r="AR93" s="501"/>
      <c r="AS93" s="501"/>
      <c r="AT93" s="501"/>
      <c r="AU93" s="501"/>
      <c r="AV93" s="501"/>
      <c r="AW93" s="501"/>
      <c r="AX93" s="501"/>
      <c r="AY93" s="501"/>
      <c r="AZ93" s="501"/>
      <c r="BA93" s="501"/>
      <c r="BB93" s="501"/>
      <c r="BC93" s="501"/>
      <c r="BD93" s="501"/>
      <c r="BE93" s="502"/>
    </row>
    <row r="94" spans="1:57" ht="15.75" customHeight="1" thickBot="1" x14ac:dyDescent="0.35">
      <c r="A94" s="23" t="s">
        <v>11</v>
      </c>
      <c r="B94" s="24"/>
      <c r="C94" s="38" t="s">
        <v>27</v>
      </c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503"/>
      <c r="Q94" s="503"/>
      <c r="R94" s="503"/>
      <c r="S94" s="503"/>
      <c r="T94" s="503"/>
      <c r="U94" s="503"/>
      <c r="V94" s="503"/>
      <c r="W94" s="503"/>
      <c r="X94" s="503"/>
      <c r="Y94" s="503"/>
      <c r="Z94" s="503"/>
      <c r="AA94" s="503"/>
      <c r="AB94" s="503"/>
      <c r="AC94" s="503"/>
      <c r="AD94" s="503"/>
      <c r="AE94" s="503"/>
      <c r="AF94" s="503"/>
      <c r="AG94" s="503"/>
      <c r="AH94" s="503"/>
      <c r="AI94" s="503"/>
      <c r="AJ94" s="503"/>
      <c r="AK94" s="503"/>
      <c r="AL94" s="503"/>
      <c r="AM94" s="503"/>
      <c r="AN94" s="503"/>
      <c r="AO94" s="503"/>
      <c r="AP94" s="503"/>
      <c r="AQ94" s="503"/>
      <c r="AR94" s="503"/>
      <c r="AS94" s="503"/>
      <c r="AT94" s="503"/>
      <c r="AU94" s="503"/>
      <c r="AV94" s="503"/>
      <c r="AW94" s="503"/>
      <c r="AX94" s="503"/>
      <c r="AY94" s="503"/>
      <c r="AZ94" s="174"/>
      <c r="BA94" s="175"/>
      <c r="BB94" s="175"/>
      <c r="BC94" s="175"/>
      <c r="BD94" s="175"/>
      <c r="BE94" s="176"/>
    </row>
    <row r="95" spans="1:57" s="43" customFormat="1" ht="15.75" customHeight="1" thickTop="1" x14ac:dyDescent="0.3">
      <c r="A95" s="369" t="s">
        <v>128</v>
      </c>
      <c r="B95" s="110" t="s">
        <v>28</v>
      </c>
      <c r="C95" s="372" t="s">
        <v>129</v>
      </c>
      <c r="D95" s="39"/>
      <c r="E95" s="40" t="str">
        <f t="shared" ref="E95:E98" si="131">IF(D95*15=0,"",D95*15)</f>
        <v/>
      </c>
      <c r="F95" s="41"/>
      <c r="G95" s="40" t="str">
        <f t="shared" ref="G95:G98" si="132">IF(F95*15=0,"",F95*15)</f>
        <v/>
      </c>
      <c r="H95" s="41"/>
      <c r="I95" s="42"/>
      <c r="J95" s="39"/>
      <c r="K95" s="40" t="str">
        <f t="shared" ref="K95:K98" si="133">IF(J95*15=0,"",J95*15)</f>
        <v/>
      </c>
      <c r="L95" s="111"/>
      <c r="M95" s="40" t="str">
        <f t="shared" ref="M95:M98" si="134">IF(L95*15=0,"",L95*15)</f>
        <v/>
      </c>
      <c r="N95" s="41"/>
      <c r="O95" s="42"/>
      <c r="P95" s="39"/>
      <c r="Q95" s="40" t="str">
        <f t="shared" ref="Q95:Q98" si="135">IF(P95*15=0,"",P95*15)</f>
        <v/>
      </c>
      <c r="R95" s="41"/>
      <c r="S95" s="40" t="str">
        <f t="shared" ref="S95:S98" si="136">IF(R95*15=0,"",R95*15)</f>
        <v/>
      </c>
      <c r="T95" s="41"/>
      <c r="U95" s="42"/>
      <c r="V95" s="39"/>
      <c r="W95" s="40" t="str">
        <f t="shared" ref="W95:W98" si="137">IF(V95*15=0,"",V95*15)</f>
        <v/>
      </c>
      <c r="X95" s="111"/>
      <c r="Y95" s="40" t="str">
        <f t="shared" ref="Y95:Y98" si="138">IF(X95*15=0,"",X95*15)</f>
        <v/>
      </c>
      <c r="Z95" s="41"/>
      <c r="AA95" s="113"/>
      <c r="AB95" s="373">
        <v>1</v>
      </c>
      <c r="AC95" s="374">
        <f t="shared" ref="AC95:AC98" si="139">IF(AB95*15=0,"",AB95*15)</f>
        <v>15</v>
      </c>
      <c r="AD95" s="375">
        <v>1</v>
      </c>
      <c r="AE95" s="374">
        <f t="shared" ref="AE95:AE98" si="140">IF(AD95*15=0,"",AD95*15)</f>
        <v>15</v>
      </c>
      <c r="AF95" s="375">
        <v>3</v>
      </c>
      <c r="AG95" s="376" t="s">
        <v>18</v>
      </c>
      <c r="AH95" s="373">
        <v>1</v>
      </c>
      <c r="AI95" s="374">
        <f t="shared" ref="AI95:AI98" si="141">IF(AH95*15=0,"",AH95*15)</f>
        <v>15</v>
      </c>
      <c r="AJ95" s="375">
        <v>1</v>
      </c>
      <c r="AK95" s="374">
        <f t="shared" ref="AK95:AK98" si="142">IF(AJ95*15=0,"",AJ95*15)</f>
        <v>15</v>
      </c>
      <c r="AL95" s="375">
        <v>3</v>
      </c>
      <c r="AM95" s="376" t="s">
        <v>18</v>
      </c>
      <c r="AN95" s="373">
        <v>1</v>
      </c>
      <c r="AO95" s="374">
        <f t="shared" ref="AO95:AO98" si="143">IF(AN95*15=0,"",AN95*15)</f>
        <v>15</v>
      </c>
      <c r="AP95" s="375">
        <v>1</v>
      </c>
      <c r="AQ95" s="374">
        <f t="shared" ref="AQ95:AQ98" si="144">IF(AP95*15=0,"",AP95*15)</f>
        <v>15</v>
      </c>
      <c r="AR95" s="375">
        <v>3</v>
      </c>
      <c r="AS95" s="376" t="s">
        <v>18</v>
      </c>
      <c r="AT95" s="373">
        <v>1</v>
      </c>
      <c r="AU95" s="374">
        <f t="shared" ref="AU95:AU98" si="145">IF(AT95*15=0,"",AT95*15)</f>
        <v>15</v>
      </c>
      <c r="AV95" s="375">
        <v>1</v>
      </c>
      <c r="AW95" s="374">
        <f t="shared" ref="AW95:AW98" si="146">IF(AV95*15=0,"",AV95*15)</f>
        <v>15</v>
      </c>
      <c r="AX95" s="375">
        <v>3</v>
      </c>
      <c r="AY95" s="376" t="s">
        <v>18</v>
      </c>
      <c r="AZ95" s="494" t="s">
        <v>54</v>
      </c>
      <c r="BA95" s="495"/>
      <c r="BB95" s="495"/>
      <c r="BC95" s="496"/>
      <c r="BD95" s="497">
        <f>SUM(AZ87)</f>
        <v>55</v>
      </c>
      <c r="BE95" s="498"/>
    </row>
    <row r="96" spans="1:57" s="43" customFormat="1" ht="15.75" customHeight="1" x14ac:dyDescent="0.3">
      <c r="A96" s="201" t="s">
        <v>214</v>
      </c>
      <c r="B96" s="108" t="s">
        <v>28</v>
      </c>
      <c r="C96" s="370" t="s">
        <v>209</v>
      </c>
      <c r="D96" s="44"/>
      <c r="E96" s="45" t="str">
        <f t="shared" si="131"/>
        <v/>
      </c>
      <c r="F96" s="46"/>
      <c r="G96" s="45" t="str">
        <f t="shared" si="132"/>
        <v/>
      </c>
      <c r="H96" s="46"/>
      <c r="I96" s="47"/>
      <c r="J96" s="44"/>
      <c r="K96" s="45" t="str">
        <f t="shared" si="133"/>
        <v/>
      </c>
      <c r="L96" s="112"/>
      <c r="M96" s="45" t="str">
        <f t="shared" si="134"/>
        <v/>
      </c>
      <c r="N96" s="46"/>
      <c r="O96" s="47"/>
      <c r="P96" s="44"/>
      <c r="Q96" s="45" t="str">
        <f t="shared" si="135"/>
        <v/>
      </c>
      <c r="R96" s="46"/>
      <c r="S96" s="45" t="str">
        <f t="shared" si="136"/>
        <v/>
      </c>
      <c r="T96" s="46"/>
      <c r="U96" s="47"/>
      <c r="V96" s="44"/>
      <c r="W96" s="45" t="str">
        <f t="shared" si="137"/>
        <v/>
      </c>
      <c r="X96" s="112"/>
      <c r="Y96" s="45" t="str">
        <f t="shared" si="138"/>
        <v/>
      </c>
      <c r="Z96" s="46"/>
      <c r="AA96" s="114"/>
      <c r="AB96" s="22">
        <v>1</v>
      </c>
      <c r="AC96" s="8">
        <f t="shared" si="139"/>
        <v>15</v>
      </c>
      <c r="AD96" s="21">
        <v>1</v>
      </c>
      <c r="AE96" s="8">
        <f t="shared" si="140"/>
        <v>15</v>
      </c>
      <c r="AF96" s="21">
        <v>3</v>
      </c>
      <c r="AG96" s="48" t="s">
        <v>18</v>
      </c>
      <c r="AH96" s="119">
        <v>1</v>
      </c>
      <c r="AI96" s="8">
        <f t="shared" si="141"/>
        <v>15</v>
      </c>
      <c r="AJ96" s="21">
        <v>1</v>
      </c>
      <c r="AK96" s="8">
        <f t="shared" si="142"/>
        <v>15</v>
      </c>
      <c r="AL96" s="21">
        <v>3</v>
      </c>
      <c r="AM96" s="48" t="s">
        <v>18</v>
      </c>
      <c r="AN96" s="119">
        <v>1</v>
      </c>
      <c r="AO96" s="8">
        <f t="shared" si="143"/>
        <v>15</v>
      </c>
      <c r="AP96" s="21">
        <v>1</v>
      </c>
      <c r="AQ96" s="8">
        <f t="shared" si="144"/>
        <v>15</v>
      </c>
      <c r="AR96" s="21">
        <v>3</v>
      </c>
      <c r="AS96" s="48" t="s">
        <v>18</v>
      </c>
      <c r="AT96" s="119">
        <v>1</v>
      </c>
      <c r="AU96" s="8">
        <f t="shared" si="145"/>
        <v>15</v>
      </c>
      <c r="AV96" s="21">
        <v>1</v>
      </c>
      <c r="AW96" s="8">
        <f t="shared" si="146"/>
        <v>15</v>
      </c>
      <c r="AX96" s="21">
        <v>3</v>
      </c>
      <c r="AY96" s="86" t="s">
        <v>18</v>
      </c>
      <c r="AZ96" s="492" t="s">
        <v>55</v>
      </c>
      <c r="BA96" s="492"/>
      <c r="BB96" s="492"/>
      <c r="BC96" s="492"/>
      <c r="BD96" s="491">
        <f>SUM(BB87)</f>
        <v>93</v>
      </c>
      <c r="BE96" s="491"/>
    </row>
    <row r="97" spans="1:57" s="43" customFormat="1" ht="15.75" customHeight="1" x14ac:dyDescent="0.3">
      <c r="A97" s="201" t="s">
        <v>130</v>
      </c>
      <c r="B97" s="109" t="s">
        <v>28</v>
      </c>
      <c r="C97" s="370" t="s">
        <v>131</v>
      </c>
      <c r="D97" s="44"/>
      <c r="E97" s="45" t="str">
        <f t="shared" si="131"/>
        <v/>
      </c>
      <c r="F97" s="46"/>
      <c r="G97" s="45" t="str">
        <f t="shared" si="132"/>
        <v/>
      </c>
      <c r="H97" s="46"/>
      <c r="I97" s="47"/>
      <c r="J97" s="44"/>
      <c r="K97" s="45" t="str">
        <f t="shared" si="133"/>
        <v/>
      </c>
      <c r="L97" s="112"/>
      <c r="M97" s="45" t="str">
        <f t="shared" si="134"/>
        <v/>
      </c>
      <c r="N97" s="46"/>
      <c r="O97" s="47"/>
      <c r="P97" s="44"/>
      <c r="Q97" s="45" t="str">
        <f t="shared" si="135"/>
        <v/>
      </c>
      <c r="R97" s="46"/>
      <c r="S97" s="45" t="str">
        <f t="shared" si="136"/>
        <v/>
      </c>
      <c r="T97" s="46"/>
      <c r="U97" s="47"/>
      <c r="V97" s="44"/>
      <c r="W97" s="45" t="str">
        <f t="shared" si="137"/>
        <v/>
      </c>
      <c r="X97" s="112"/>
      <c r="Y97" s="45" t="str">
        <f t="shared" si="138"/>
        <v/>
      </c>
      <c r="Z97" s="46"/>
      <c r="AA97" s="114"/>
      <c r="AB97" s="22">
        <v>1</v>
      </c>
      <c r="AC97" s="8">
        <f t="shared" si="139"/>
        <v>15</v>
      </c>
      <c r="AD97" s="21">
        <v>1</v>
      </c>
      <c r="AE97" s="8">
        <f t="shared" si="140"/>
        <v>15</v>
      </c>
      <c r="AF97" s="21">
        <v>3</v>
      </c>
      <c r="AG97" s="48" t="s">
        <v>18</v>
      </c>
      <c r="AH97" s="119">
        <v>1</v>
      </c>
      <c r="AI97" s="8">
        <f t="shared" si="141"/>
        <v>15</v>
      </c>
      <c r="AJ97" s="21">
        <v>1</v>
      </c>
      <c r="AK97" s="8">
        <f t="shared" si="142"/>
        <v>15</v>
      </c>
      <c r="AL97" s="21">
        <v>3</v>
      </c>
      <c r="AM97" s="48" t="s">
        <v>18</v>
      </c>
      <c r="AN97" s="119">
        <v>1</v>
      </c>
      <c r="AO97" s="8">
        <f t="shared" si="143"/>
        <v>15</v>
      </c>
      <c r="AP97" s="21">
        <v>1</v>
      </c>
      <c r="AQ97" s="8">
        <f t="shared" si="144"/>
        <v>15</v>
      </c>
      <c r="AR97" s="21">
        <v>3</v>
      </c>
      <c r="AS97" s="48" t="s">
        <v>18</v>
      </c>
      <c r="AT97" s="119">
        <v>1</v>
      </c>
      <c r="AU97" s="8">
        <f t="shared" si="145"/>
        <v>15</v>
      </c>
      <c r="AV97" s="21">
        <v>1</v>
      </c>
      <c r="AW97" s="8">
        <f t="shared" si="146"/>
        <v>15</v>
      </c>
      <c r="AX97" s="21">
        <v>3</v>
      </c>
      <c r="AY97" s="86" t="s">
        <v>18</v>
      </c>
      <c r="AZ97" s="492" t="s">
        <v>29</v>
      </c>
      <c r="BA97" s="492"/>
      <c r="BB97" s="492"/>
      <c r="BC97" s="492"/>
      <c r="BD97" s="493">
        <f>IF(BD96=0,"",BD96/(BD95+BD96))</f>
        <v>0.6283783783783784</v>
      </c>
      <c r="BE97" s="493"/>
    </row>
    <row r="98" spans="1:57" s="43" customFormat="1" ht="15.75" customHeight="1" x14ac:dyDescent="0.3">
      <c r="A98" s="201" t="s">
        <v>116</v>
      </c>
      <c r="B98" s="108" t="s">
        <v>28</v>
      </c>
      <c r="C98" s="370" t="s">
        <v>117</v>
      </c>
      <c r="D98" s="44"/>
      <c r="E98" s="45" t="str">
        <f t="shared" si="131"/>
        <v/>
      </c>
      <c r="F98" s="46"/>
      <c r="G98" s="45" t="str">
        <f t="shared" si="132"/>
        <v/>
      </c>
      <c r="H98" s="46"/>
      <c r="I98" s="47"/>
      <c r="J98" s="44"/>
      <c r="K98" s="45" t="str">
        <f t="shared" si="133"/>
        <v/>
      </c>
      <c r="L98" s="112"/>
      <c r="M98" s="45" t="str">
        <f t="shared" si="134"/>
        <v/>
      </c>
      <c r="N98" s="46"/>
      <c r="O98" s="47"/>
      <c r="P98" s="44"/>
      <c r="Q98" s="45" t="str">
        <f t="shared" si="135"/>
        <v/>
      </c>
      <c r="R98" s="46"/>
      <c r="S98" s="45" t="str">
        <f t="shared" si="136"/>
        <v/>
      </c>
      <c r="T98" s="46"/>
      <c r="U98" s="47"/>
      <c r="V98" s="44"/>
      <c r="W98" s="45" t="str">
        <f t="shared" si="137"/>
        <v/>
      </c>
      <c r="X98" s="112"/>
      <c r="Y98" s="45" t="str">
        <f t="shared" si="138"/>
        <v/>
      </c>
      <c r="Z98" s="46"/>
      <c r="AA98" s="114"/>
      <c r="AB98" s="22"/>
      <c r="AC98" s="8" t="str">
        <f t="shared" si="139"/>
        <v/>
      </c>
      <c r="AD98" s="21"/>
      <c r="AE98" s="8" t="str">
        <f t="shared" si="140"/>
        <v/>
      </c>
      <c r="AF98" s="21"/>
      <c r="AG98" s="48"/>
      <c r="AH98" s="119"/>
      <c r="AI98" s="8" t="str">
        <f t="shared" si="141"/>
        <v/>
      </c>
      <c r="AJ98" s="21"/>
      <c r="AK98" s="8" t="str">
        <f t="shared" si="142"/>
        <v/>
      </c>
      <c r="AL98" s="21"/>
      <c r="AM98" s="48"/>
      <c r="AN98" s="119">
        <v>1</v>
      </c>
      <c r="AO98" s="8">
        <f t="shared" si="143"/>
        <v>15</v>
      </c>
      <c r="AP98" s="21">
        <v>1</v>
      </c>
      <c r="AQ98" s="8">
        <f t="shared" si="144"/>
        <v>15</v>
      </c>
      <c r="AR98" s="21">
        <v>3</v>
      </c>
      <c r="AS98" s="48" t="s">
        <v>18</v>
      </c>
      <c r="AT98" s="119"/>
      <c r="AU98" s="8" t="str">
        <f t="shared" si="145"/>
        <v/>
      </c>
      <c r="AV98" s="21"/>
      <c r="AW98" s="8" t="str">
        <f t="shared" si="146"/>
        <v/>
      </c>
      <c r="AX98" s="21"/>
      <c r="AY98" s="86"/>
      <c r="AZ98" s="489" t="s">
        <v>30</v>
      </c>
      <c r="BA98" s="489"/>
      <c r="BB98" s="489"/>
      <c r="BC98" s="489"/>
      <c r="BD98" s="490">
        <f>IF((SUM(BE20:BE34)+SUM(BE13:BE85)+SUM(BE13:BE86))=0,"",(SUM(BE20:BE34)+SUM(BE13:BE85)+SUM(BE13:BE86))/BD87)</f>
        <v>3.2993630573248409</v>
      </c>
      <c r="BE98" s="490"/>
    </row>
    <row r="99" spans="1:57" s="43" customFormat="1" ht="16.5" x14ac:dyDescent="0.3">
      <c r="A99" s="201" t="s">
        <v>410</v>
      </c>
      <c r="B99" s="108" t="s">
        <v>28</v>
      </c>
      <c r="C99" s="431" t="s">
        <v>411</v>
      </c>
      <c r="D99" s="432"/>
      <c r="E99" s="45" t="str">
        <f t="shared" ref="E99:E118" si="147">IF(D99*15=0,"",D99*15)</f>
        <v/>
      </c>
      <c r="F99" s="46"/>
      <c r="G99" s="45" t="str">
        <f t="shared" ref="G99:G118" si="148">IF(F99*15=0,"",F99*15)</f>
        <v/>
      </c>
      <c r="H99" s="46"/>
      <c r="I99" s="433"/>
      <c r="J99" s="432"/>
      <c r="K99" s="45" t="str">
        <f t="shared" ref="K99:K118" si="149">IF(J99*15=0,"",J99*15)</f>
        <v/>
      </c>
      <c r="L99" s="112"/>
      <c r="M99" s="45" t="str">
        <f t="shared" ref="M99:M118" si="150">IF(L99*15=0,"",L99*15)</f>
        <v/>
      </c>
      <c r="N99" s="46"/>
      <c r="O99" s="433"/>
      <c r="P99" s="432"/>
      <c r="Q99" s="45" t="str">
        <f t="shared" ref="Q99:Q114" si="151">IF(P99*15=0,"",P99*15)</f>
        <v/>
      </c>
      <c r="R99" s="46"/>
      <c r="S99" s="45" t="str">
        <f t="shared" ref="S99:S114" si="152">IF(R99*15=0,"",R99*15)</f>
        <v/>
      </c>
      <c r="T99" s="46"/>
      <c r="U99" s="433"/>
      <c r="V99" s="432"/>
      <c r="W99" s="45" t="str">
        <f t="shared" ref="W99:W114" si="153">IF(V99*15=0,"",V99*15)</f>
        <v/>
      </c>
      <c r="X99" s="112"/>
      <c r="Y99" s="45" t="str">
        <f t="shared" ref="Y99:Y114" si="154">IF(X99*15=0,"",X99*15)</f>
        <v/>
      </c>
      <c r="Z99" s="46"/>
      <c r="AA99" s="433"/>
      <c r="AB99" s="434">
        <v>2</v>
      </c>
      <c r="AC99" s="8">
        <f t="shared" ref="AC99:AC123" si="155">IF(AB99*15=0,"",AB99*15)</f>
        <v>30</v>
      </c>
      <c r="AD99" s="21"/>
      <c r="AE99" s="8" t="str">
        <f t="shared" ref="AE99:AE123" si="156">IF(AD99*15=0,"",AD99*15)</f>
        <v/>
      </c>
      <c r="AF99" s="21">
        <v>3</v>
      </c>
      <c r="AG99" s="435" t="s">
        <v>18</v>
      </c>
      <c r="AH99" s="434">
        <v>2</v>
      </c>
      <c r="AI99" s="8">
        <f t="shared" ref="AI99:AI123" si="157">IF(AH99*15=0,"",AH99*15)</f>
        <v>30</v>
      </c>
      <c r="AJ99" s="21"/>
      <c r="AK99" s="8" t="str">
        <f t="shared" ref="AK99:AK123" si="158">IF(AJ99*15=0,"",AJ99*15)</f>
        <v/>
      </c>
      <c r="AL99" s="21">
        <v>3</v>
      </c>
      <c r="AM99" s="435" t="s">
        <v>18</v>
      </c>
      <c r="AN99" s="434">
        <v>2</v>
      </c>
      <c r="AO99" s="8">
        <f t="shared" ref="AO99:AO109" si="159">IF(AN99*15=0,"",AN99*15)</f>
        <v>30</v>
      </c>
      <c r="AP99" s="21"/>
      <c r="AQ99" s="8" t="str">
        <f t="shared" ref="AQ99:AQ109" si="160">IF(AP99*15=0,"",AP99*15)</f>
        <v/>
      </c>
      <c r="AR99" s="21">
        <v>3</v>
      </c>
      <c r="AS99" s="435" t="s">
        <v>18</v>
      </c>
      <c r="AT99" s="434">
        <v>2</v>
      </c>
      <c r="AU99" s="8">
        <f t="shared" ref="AU99:AU108" si="161">IF(AT99*15=0,"",AT99*15)</f>
        <v>30</v>
      </c>
      <c r="AV99" s="21"/>
      <c r="AW99" s="8" t="str">
        <f t="shared" ref="AW99:AW108" si="162">IF(AV99*15=0,"",AV99*15)</f>
        <v/>
      </c>
      <c r="AX99" s="21">
        <v>3</v>
      </c>
      <c r="AY99" s="435" t="s">
        <v>18</v>
      </c>
      <c r="AZ99" s="422"/>
      <c r="BA99" s="423"/>
      <c r="BB99" s="423"/>
      <c r="BC99" s="424"/>
      <c r="BD99" s="420"/>
      <c r="BE99" s="421"/>
    </row>
    <row r="100" spans="1:57" s="43" customFormat="1" ht="16.5" x14ac:dyDescent="0.3">
      <c r="A100" s="201" t="s">
        <v>412</v>
      </c>
      <c r="B100" s="108" t="s">
        <v>28</v>
      </c>
      <c r="C100" s="431" t="s">
        <v>413</v>
      </c>
      <c r="D100" s="432"/>
      <c r="E100" s="8" t="str">
        <f t="shared" si="147"/>
        <v/>
      </c>
      <c r="F100" s="46"/>
      <c r="G100" s="8" t="str">
        <f t="shared" si="148"/>
        <v/>
      </c>
      <c r="H100" s="46"/>
      <c r="I100" s="433"/>
      <c r="J100" s="432"/>
      <c r="K100" s="8" t="str">
        <f t="shared" si="149"/>
        <v/>
      </c>
      <c r="L100" s="112"/>
      <c r="M100" s="8" t="str">
        <f t="shared" si="150"/>
        <v/>
      </c>
      <c r="N100" s="46"/>
      <c r="O100" s="433"/>
      <c r="P100" s="432"/>
      <c r="Q100" s="8" t="str">
        <f t="shared" si="151"/>
        <v/>
      </c>
      <c r="R100" s="46"/>
      <c r="S100" s="8" t="str">
        <f t="shared" si="152"/>
        <v/>
      </c>
      <c r="T100" s="46"/>
      <c r="U100" s="433"/>
      <c r="V100" s="432"/>
      <c r="W100" s="8" t="str">
        <f t="shared" si="153"/>
        <v/>
      </c>
      <c r="X100" s="112"/>
      <c r="Y100" s="8" t="str">
        <f t="shared" si="154"/>
        <v/>
      </c>
      <c r="Z100" s="46"/>
      <c r="AA100" s="433"/>
      <c r="AB100" s="434">
        <v>2</v>
      </c>
      <c r="AC100" s="8">
        <f t="shared" si="155"/>
        <v>30</v>
      </c>
      <c r="AD100" s="21"/>
      <c r="AE100" s="8" t="str">
        <f t="shared" si="156"/>
        <v/>
      </c>
      <c r="AF100" s="21">
        <v>3</v>
      </c>
      <c r="AG100" s="435" t="s">
        <v>18</v>
      </c>
      <c r="AH100" s="434">
        <v>2</v>
      </c>
      <c r="AI100" s="8">
        <f t="shared" si="157"/>
        <v>30</v>
      </c>
      <c r="AJ100" s="21"/>
      <c r="AK100" s="8" t="str">
        <f t="shared" si="158"/>
        <v/>
      </c>
      <c r="AL100" s="21">
        <v>3</v>
      </c>
      <c r="AM100" s="435" t="s">
        <v>18</v>
      </c>
      <c r="AN100" s="434">
        <v>2</v>
      </c>
      <c r="AO100" s="8">
        <f t="shared" si="159"/>
        <v>30</v>
      </c>
      <c r="AP100" s="21"/>
      <c r="AQ100" s="8" t="str">
        <f t="shared" si="160"/>
        <v/>
      </c>
      <c r="AR100" s="21">
        <v>3</v>
      </c>
      <c r="AS100" s="435" t="s">
        <v>18</v>
      </c>
      <c r="AT100" s="434">
        <v>2</v>
      </c>
      <c r="AU100" s="8">
        <f t="shared" si="161"/>
        <v>30</v>
      </c>
      <c r="AV100" s="21"/>
      <c r="AW100" s="8" t="str">
        <f t="shared" si="162"/>
        <v/>
      </c>
      <c r="AX100" s="21">
        <v>3</v>
      </c>
      <c r="AY100" s="435" t="s">
        <v>18</v>
      </c>
      <c r="AZ100" s="422"/>
      <c r="BA100" s="423"/>
      <c r="BB100" s="423"/>
      <c r="BC100" s="424"/>
      <c r="BD100" s="420"/>
      <c r="BE100" s="421"/>
    </row>
    <row r="101" spans="1:57" s="43" customFormat="1" ht="16.5" x14ac:dyDescent="0.3">
      <c r="A101" s="201" t="s">
        <v>414</v>
      </c>
      <c r="B101" s="108" t="s">
        <v>28</v>
      </c>
      <c r="C101" s="431" t="s">
        <v>415</v>
      </c>
      <c r="D101" s="432"/>
      <c r="E101" s="8" t="str">
        <f t="shared" si="147"/>
        <v/>
      </c>
      <c r="F101" s="46"/>
      <c r="G101" s="8" t="str">
        <f t="shared" si="148"/>
        <v/>
      </c>
      <c r="H101" s="46"/>
      <c r="I101" s="433"/>
      <c r="J101" s="432"/>
      <c r="K101" s="8" t="str">
        <f t="shared" si="149"/>
        <v/>
      </c>
      <c r="L101" s="112"/>
      <c r="M101" s="8" t="str">
        <f t="shared" si="150"/>
        <v/>
      </c>
      <c r="N101" s="46"/>
      <c r="O101" s="433"/>
      <c r="P101" s="432"/>
      <c r="Q101" s="8" t="str">
        <f>IF(P101*15=0,"",P101*15)</f>
        <v/>
      </c>
      <c r="R101" s="46"/>
      <c r="S101" s="8" t="str">
        <f>IF(R101*15=0,"",R101*15)</f>
        <v/>
      </c>
      <c r="T101" s="46"/>
      <c r="U101" s="433"/>
      <c r="V101" s="432"/>
      <c r="W101" s="8" t="str">
        <f>IF(V101*15=0,"",V101*15)</f>
        <v/>
      </c>
      <c r="X101" s="112"/>
      <c r="Y101" s="8" t="str">
        <f>IF(X101*15=0,"",X101*15)</f>
        <v/>
      </c>
      <c r="Z101" s="46"/>
      <c r="AA101" s="433"/>
      <c r="AB101" s="434">
        <v>2</v>
      </c>
      <c r="AC101" s="8">
        <f t="shared" si="155"/>
        <v>30</v>
      </c>
      <c r="AD101" s="21"/>
      <c r="AE101" s="8" t="str">
        <f t="shared" si="156"/>
        <v/>
      </c>
      <c r="AF101" s="21">
        <v>3</v>
      </c>
      <c r="AG101" s="435" t="s">
        <v>18</v>
      </c>
      <c r="AH101" s="434">
        <v>2</v>
      </c>
      <c r="AI101" s="8">
        <f t="shared" si="157"/>
        <v>30</v>
      </c>
      <c r="AJ101" s="21"/>
      <c r="AK101" s="8" t="str">
        <f t="shared" si="158"/>
        <v/>
      </c>
      <c r="AL101" s="21">
        <v>3</v>
      </c>
      <c r="AM101" s="435" t="s">
        <v>18</v>
      </c>
      <c r="AN101" s="434">
        <v>2</v>
      </c>
      <c r="AO101" s="8">
        <f t="shared" si="159"/>
        <v>30</v>
      </c>
      <c r="AP101" s="21"/>
      <c r="AQ101" s="8" t="str">
        <f t="shared" si="160"/>
        <v/>
      </c>
      <c r="AR101" s="21">
        <v>3</v>
      </c>
      <c r="AS101" s="435" t="s">
        <v>18</v>
      </c>
      <c r="AT101" s="434">
        <v>2</v>
      </c>
      <c r="AU101" s="8">
        <f t="shared" si="161"/>
        <v>30</v>
      </c>
      <c r="AV101" s="21"/>
      <c r="AW101" s="8" t="str">
        <f t="shared" si="162"/>
        <v/>
      </c>
      <c r="AX101" s="21">
        <v>3</v>
      </c>
      <c r="AY101" s="435" t="s">
        <v>18</v>
      </c>
      <c r="AZ101" s="422"/>
      <c r="BA101" s="423"/>
      <c r="BB101" s="423"/>
      <c r="BC101" s="424"/>
      <c r="BD101" s="420"/>
      <c r="BE101" s="421"/>
    </row>
    <row r="102" spans="1:57" s="43" customFormat="1" ht="16.5" x14ac:dyDescent="0.3">
      <c r="A102" s="201" t="s">
        <v>107</v>
      </c>
      <c r="B102" s="108" t="s">
        <v>28</v>
      </c>
      <c r="C102" s="431" t="s">
        <v>108</v>
      </c>
      <c r="D102" s="432"/>
      <c r="E102" s="8" t="str">
        <f t="shared" si="147"/>
        <v/>
      </c>
      <c r="F102" s="46"/>
      <c r="G102" s="8" t="str">
        <f t="shared" si="148"/>
        <v/>
      </c>
      <c r="H102" s="46"/>
      <c r="I102" s="433"/>
      <c r="J102" s="432"/>
      <c r="K102" s="8" t="str">
        <f t="shared" si="149"/>
        <v/>
      </c>
      <c r="L102" s="112"/>
      <c r="M102" s="8" t="str">
        <f t="shared" si="150"/>
        <v/>
      </c>
      <c r="N102" s="46"/>
      <c r="O102" s="433"/>
      <c r="P102" s="432"/>
      <c r="Q102" s="8" t="str">
        <f t="shared" si="151"/>
        <v/>
      </c>
      <c r="R102" s="46"/>
      <c r="S102" s="8" t="str">
        <f t="shared" si="152"/>
        <v/>
      </c>
      <c r="T102" s="46"/>
      <c r="U102" s="433"/>
      <c r="V102" s="432"/>
      <c r="W102" s="8" t="str">
        <f t="shared" si="153"/>
        <v/>
      </c>
      <c r="X102" s="112"/>
      <c r="Y102" s="8" t="str">
        <f t="shared" si="154"/>
        <v/>
      </c>
      <c r="Z102" s="46"/>
      <c r="AA102" s="433"/>
      <c r="AB102" s="434">
        <v>1</v>
      </c>
      <c r="AC102" s="8">
        <f t="shared" si="155"/>
        <v>15</v>
      </c>
      <c r="AD102" s="21">
        <v>1</v>
      </c>
      <c r="AE102" s="8">
        <f t="shared" si="156"/>
        <v>15</v>
      </c>
      <c r="AF102" s="21">
        <v>3</v>
      </c>
      <c r="AG102" s="435" t="s">
        <v>18</v>
      </c>
      <c r="AH102" s="434">
        <v>1</v>
      </c>
      <c r="AI102" s="8">
        <f t="shared" si="157"/>
        <v>15</v>
      </c>
      <c r="AJ102" s="21">
        <v>1</v>
      </c>
      <c r="AK102" s="8">
        <f t="shared" si="158"/>
        <v>15</v>
      </c>
      <c r="AL102" s="21">
        <v>3</v>
      </c>
      <c r="AM102" s="435" t="s">
        <v>18</v>
      </c>
      <c r="AN102" s="434">
        <v>1</v>
      </c>
      <c r="AO102" s="8">
        <f t="shared" si="159"/>
        <v>15</v>
      </c>
      <c r="AP102" s="21">
        <v>1</v>
      </c>
      <c r="AQ102" s="8">
        <f t="shared" si="160"/>
        <v>15</v>
      </c>
      <c r="AR102" s="21">
        <v>3</v>
      </c>
      <c r="AS102" s="435" t="s">
        <v>18</v>
      </c>
      <c r="AT102" s="434">
        <v>1</v>
      </c>
      <c r="AU102" s="8">
        <f t="shared" si="161"/>
        <v>15</v>
      </c>
      <c r="AV102" s="21">
        <v>1</v>
      </c>
      <c r="AW102" s="8">
        <f t="shared" si="162"/>
        <v>15</v>
      </c>
      <c r="AX102" s="21">
        <v>3</v>
      </c>
      <c r="AY102" s="435" t="s">
        <v>18</v>
      </c>
      <c r="AZ102" s="422"/>
      <c r="BA102" s="423"/>
      <c r="BB102" s="423"/>
      <c r="BC102" s="424"/>
      <c r="BD102" s="420"/>
      <c r="BE102" s="421"/>
    </row>
    <row r="103" spans="1:57" s="43" customFormat="1" ht="31.5" x14ac:dyDescent="0.25">
      <c r="A103" s="201" t="s">
        <v>416</v>
      </c>
      <c r="B103" s="371" t="s">
        <v>28</v>
      </c>
      <c r="C103" s="436" t="s">
        <v>417</v>
      </c>
      <c r="D103" s="432"/>
      <c r="E103" s="8" t="str">
        <f t="shared" si="147"/>
        <v/>
      </c>
      <c r="F103" s="46"/>
      <c r="G103" s="8" t="str">
        <f t="shared" si="148"/>
        <v/>
      </c>
      <c r="H103" s="46"/>
      <c r="I103" s="433"/>
      <c r="J103" s="432"/>
      <c r="K103" s="8" t="str">
        <f t="shared" si="149"/>
        <v/>
      </c>
      <c r="L103" s="112"/>
      <c r="M103" s="8" t="str">
        <f t="shared" si="150"/>
        <v/>
      </c>
      <c r="N103" s="46"/>
      <c r="O103" s="433"/>
      <c r="P103" s="432"/>
      <c r="Q103" s="8" t="str">
        <f>IF(P103*15=0,"",P103*15)</f>
        <v/>
      </c>
      <c r="R103" s="46"/>
      <c r="S103" s="8" t="str">
        <f>IF(R103*15=0,"",R103*15)</f>
        <v/>
      </c>
      <c r="T103" s="46"/>
      <c r="U103" s="433"/>
      <c r="V103" s="432"/>
      <c r="W103" s="8" t="str">
        <f>IF(V103*15=0,"",V103*15)</f>
        <v/>
      </c>
      <c r="X103" s="112"/>
      <c r="Y103" s="8" t="str">
        <f>IF(X103*15=0,"",X103*15)</f>
        <v/>
      </c>
      <c r="Z103" s="46"/>
      <c r="AA103" s="433"/>
      <c r="AB103" s="437">
        <v>1</v>
      </c>
      <c r="AC103" s="377">
        <f t="shared" si="155"/>
        <v>15</v>
      </c>
      <c r="AD103" s="378">
        <v>1</v>
      </c>
      <c r="AE103" s="377">
        <f t="shared" si="156"/>
        <v>15</v>
      </c>
      <c r="AF103" s="378">
        <v>3</v>
      </c>
      <c r="AG103" s="438" t="s">
        <v>18</v>
      </c>
      <c r="AH103" s="437">
        <v>1</v>
      </c>
      <c r="AI103" s="377">
        <f t="shared" si="157"/>
        <v>15</v>
      </c>
      <c r="AJ103" s="378">
        <v>1</v>
      </c>
      <c r="AK103" s="377">
        <f t="shared" si="158"/>
        <v>15</v>
      </c>
      <c r="AL103" s="378">
        <v>3</v>
      </c>
      <c r="AM103" s="438" t="s">
        <v>18</v>
      </c>
      <c r="AN103" s="437">
        <v>1</v>
      </c>
      <c r="AO103" s="377">
        <f t="shared" si="159"/>
        <v>15</v>
      </c>
      <c r="AP103" s="378">
        <v>1</v>
      </c>
      <c r="AQ103" s="377">
        <f t="shared" si="160"/>
        <v>15</v>
      </c>
      <c r="AR103" s="378">
        <v>3</v>
      </c>
      <c r="AS103" s="438" t="s">
        <v>18</v>
      </c>
      <c r="AT103" s="437">
        <v>1</v>
      </c>
      <c r="AU103" s="377">
        <f t="shared" si="161"/>
        <v>15</v>
      </c>
      <c r="AV103" s="378">
        <v>1</v>
      </c>
      <c r="AW103" s="377">
        <f t="shared" si="162"/>
        <v>15</v>
      </c>
      <c r="AX103" s="378">
        <v>3</v>
      </c>
      <c r="AY103" s="438" t="s">
        <v>18</v>
      </c>
      <c r="AZ103" s="422"/>
      <c r="BA103" s="423"/>
      <c r="BB103" s="423"/>
      <c r="BC103" s="424"/>
      <c r="BD103" s="420"/>
      <c r="BE103" s="421"/>
    </row>
    <row r="104" spans="1:57" s="43" customFormat="1" ht="16.5" x14ac:dyDescent="0.3">
      <c r="A104" s="201" t="s">
        <v>418</v>
      </c>
      <c r="B104" s="108" t="s">
        <v>28</v>
      </c>
      <c r="C104" s="431" t="s">
        <v>110</v>
      </c>
      <c r="D104" s="432"/>
      <c r="E104" s="8" t="str">
        <f t="shared" si="147"/>
        <v/>
      </c>
      <c r="F104" s="46"/>
      <c r="G104" s="8" t="str">
        <f t="shared" si="148"/>
        <v/>
      </c>
      <c r="H104" s="46"/>
      <c r="I104" s="433"/>
      <c r="J104" s="432"/>
      <c r="K104" s="8" t="str">
        <f t="shared" si="149"/>
        <v/>
      </c>
      <c r="L104" s="112"/>
      <c r="M104" s="8" t="str">
        <f t="shared" si="150"/>
        <v/>
      </c>
      <c r="N104" s="46"/>
      <c r="O104" s="433"/>
      <c r="P104" s="432"/>
      <c r="Q104" s="8" t="str">
        <f t="shared" si="151"/>
        <v/>
      </c>
      <c r="R104" s="46"/>
      <c r="S104" s="8" t="str">
        <f t="shared" si="152"/>
        <v/>
      </c>
      <c r="T104" s="46"/>
      <c r="U104" s="433"/>
      <c r="V104" s="432"/>
      <c r="W104" s="8" t="str">
        <f t="shared" si="153"/>
        <v/>
      </c>
      <c r="X104" s="112"/>
      <c r="Y104" s="8" t="str">
        <f t="shared" si="154"/>
        <v/>
      </c>
      <c r="Z104" s="46"/>
      <c r="AA104" s="433"/>
      <c r="AB104" s="434"/>
      <c r="AC104" s="8" t="str">
        <f t="shared" si="155"/>
        <v/>
      </c>
      <c r="AD104" s="21"/>
      <c r="AE104" s="8" t="str">
        <f t="shared" si="156"/>
        <v/>
      </c>
      <c r="AF104" s="21"/>
      <c r="AG104" s="435"/>
      <c r="AH104" s="434"/>
      <c r="AI104" s="8" t="str">
        <f t="shared" si="157"/>
        <v/>
      </c>
      <c r="AJ104" s="21"/>
      <c r="AK104" s="8" t="str">
        <f t="shared" si="158"/>
        <v/>
      </c>
      <c r="AL104" s="21"/>
      <c r="AM104" s="435"/>
      <c r="AN104" s="434"/>
      <c r="AO104" s="8" t="str">
        <f t="shared" si="159"/>
        <v/>
      </c>
      <c r="AP104" s="21"/>
      <c r="AQ104" s="8" t="str">
        <f t="shared" si="160"/>
        <v/>
      </c>
      <c r="AR104" s="21"/>
      <c r="AS104" s="435"/>
      <c r="AT104" s="434">
        <v>1</v>
      </c>
      <c r="AU104" s="8">
        <f t="shared" si="161"/>
        <v>15</v>
      </c>
      <c r="AV104" s="21">
        <v>1</v>
      </c>
      <c r="AW104" s="8">
        <f t="shared" si="162"/>
        <v>15</v>
      </c>
      <c r="AX104" s="21">
        <v>3</v>
      </c>
      <c r="AY104" s="435" t="s">
        <v>18</v>
      </c>
      <c r="AZ104" s="422"/>
      <c r="BA104" s="423"/>
      <c r="BB104" s="423"/>
      <c r="BC104" s="424"/>
      <c r="BD104" s="420"/>
      <c r="BE104" s="421"/>
    </row>
    <row r="105" spans="1:57" s="43" customFormat="1" ht="16.5" x14ac:dyDescent="0.3">
      <c r="A105" s="201" t="s">
        <v>419</v>
      </c>
      <c r="B105" s="108" t="s">
        <v>28</v>
      </c>
      <c r="C105" s="431" t="s">
        <v>420</v>
      </c>
      <c r="D105" s="432"/>
      <c r="E105" s="8" t="str">
        <f t="shared" si="147"/>
        <v/>
      </c>
      <c r="F105" s="46"/>
      <c r="G105" s="8" t="str">
        <f t="shared" si="148"/>
        <v/>
      </c>
      <c r="H105" s="46"/>
      <c r="I105" s="433"/>
      <c r="J105" s="432"/>
      <c r="K105" s="8" t="str">
        <f t="shared" si="149"/>
        <v/>
      </c>
      <c r="L105" s="112"/>
      <c r="M105" s="8" t="str">
        <f t="shared" si="150"/>
        <v/>
      </c>
      <c r="N105" s="46"/>
      <c r="O105" s="433"/>
      <c r="P105" s="432"/>
      <c r="Q105" s="8" t="str">
        <f>IF(P105*15=0,"",P105*15)</f>
        <v/>
      </c>
      <c r="R105" s="46"/>
      <c r="S105" s="8" t="str">
        <f>IF(R105*15=0,"",R105*15)</f>
        <v/>
      </c>
      <c r="T105" s="46"/>
      <c r="U105" s="433"/>
      <c r="V105" s="432"/>
      <c r="W105" s="8" t="str">
        <f>IF(V105*15=0,"",V105*15)</f>
        <v/>
      </c>
      <c r="X105" s="112"/>
      <c r="Y105" s="8" t="str">
        <f>IF(X105*15=0,"",X105*15)</f>
        <v/>
      </c>
      <c r="Z105" s="46"/>
      <c r="AA105" s="433"/>
      <c r="AB105" s="434">
        <v>1</v>
      </c>
      <c r="AC105" s="8">
        <f t="shared" si="155"/>
        <v>15</v>
      </c>
      <c r="AD105" s="21">
        <v>1</v>
      </c>
      <c r="AE105" s="8">
        <f t="shared" si="156"/>
        <v>15</v>
      </c>
      <c r="AF105" s="21">
        <v>3</v>
      </c>
      <c r="AG105" s="435" t="s">
        <v>18</v>
      </c>
      <c r="AH105" s="434">
        <v>1</v>
      </c>
      <c r="AI105" s="8">
        <f t="shared" si="157"/>
        <v>15</v>
      </c>
      <c r="AJ105" s="21">
        <v>1</v>
      </c>
      <c r="AK105" s="8">
        <f t="shared" si="158"/>
        <v>15</v>
      </c>
      <c r="AL105" s="21">
        <v>3</v>
      </c>
      <c r="AM105" s="435" t="s">
        <v>18</v>
      </c>
      <c r="AN105" s="434">
        <v>1</v>
      </c>
      <c r="AO105" s="8">
        <f t="shared" si="159"/>
        <v>15</v>
      </c>
      <c r="AP105" s="21">
        <v>1</v>
      </c>
      <c r="AQ105" s="8">
        <f t="shared" si="160"/>
        <v>15</v>
      </c>
      <c r="AR105" s="21">
        <v>3</v>
      </c>
      <c r="AS105" s="435" t="s">
        <v>18</v>
      </c>
      <c r="AT105" s="434">
        <v>1</v>
      </c>
      <c r="AU105" s="8">
        <f t="shared" si="161"/>
        <v>15</v>
      </c>
      <c r="AV105" s="21">
        <v>1</v>
      </c>
      <c r="AW105" s="8">
        <f t="shared" si="162"/>
        <v>15</v>
      </c>
      <c r="AX105" s="21">
        <v>3</v>
      </c>
      <c r="AY105" s="435" t="s">
        <v>18</v>
      </c>
      <c r="AZ105" s="422"/>
      <c r="BA105" s="423"/>
      <c r="BB105" s="423"/>
      <c r="BC105" s="424"/>
      <c r="BD105" s="420"/>
      <c r="BE105" s="421"/>
    </row>
    <row r="106" spans="1:57" s="43" customFormat="1" ht="16.5" x14ac:dyDescent="0.3">
      <c r="A106" s="201" t="s">
        <v>421</v>
      </c>
      <c r="B106" s="108" t="s">
        <v>28</v>
      </c>
      <c r="C106" s="431" t="s">
        <v>422</v>
      </c>
      <c r="D106" s="432"/>
      <c r="E106" s="8" t="str">
        <f t="shared" si="147"/>
        <v/>
      </c>
      <c r="F106" s="46"/>
      <c r="G106" s="8" t="str">
        <f t="shared" si="148"/>
        <v/>
      </c>
      <c r="H106" s="46"/>
      <c r="I106" s="433"/>
      <c r="J106" s="432"/>
      <c r="K106" s="8" t="str">
        <f t="shared" si="149"/>
        <v/>
      </c>
      <c r="L106" s="112"/>
      <c r="M106" s="8" t="str">
        <f t="shared" si="150"/>
        <v/>
      </c>
      <c r="N106" s="46"/>
      <c r="O106" s="433"/>
      <c r="P106" s="432"/>
      <c r="Q106" s="8" t="str">
        <f t="shared" si="151"/>
        <v/>
      </c>
      <c r="R106" s="46"/>
      <c r="S106" s="8" t="str">
        <f t="shared" si="152"/>
        <v/>
      </c>
      <c r="T106" s="46"/>
      <c r="U106" s="433"/>
      <c r="V106" s="432"/>
      <c r="W106" s="8" t="str">
        <f t="shared" si="153"/>
        <v/>
      </c>
      <c r="X106" s="112"/>
      <c r="Y106" s="8" t="str">
        <f t="shared" si="154"/>
        <v/>
      </c>
      <c r="Z106" s="46"/>
      <c r="AA106" s="433"/>
      <c r="AB106" s="434">
        <v>1</v>
      </c>
      <c r="AC106" s="8">
        <f t="shared" si="155"/>
        <v>15</v>
      </c>
      <c r="AD106" s="21">
        <v>1</v>
      </c>
      <c r="AE106" s="8">
        <f t="shared" si="156"/>
        <v>15</v>
      </c>
      <c r="AF106" s="21">
        <v>3</v>
      </c>
      <c r="AG106" s="435" t="s">
        <v>18</v>
      </c>
      <c r="AH106" s="434">
        <v>1</v>
      </c>
      <c r="AI106" s="8">
        <f t="shared" si="157"/>
        <v>15</v>
      </c>
      <c r="AJ106" s="21">
        <v>1</v>
      </c>
      <c r="AK106" s="8">
        <f t="shared" si="158"/>
        <v>15</v>
      </c>
      <c r="AL106" s="21">
        <v>3</v>
      </c>
      <c r="AM106" s="435" t="s">
        <v>18</v>
      </c>
      <c r="AN106" s="434">
        <v>1</v>
      </c>
      <c r="AO106" s="8">
        <f t="shared" si="159"/>
        <v>15</v>
      </c>
      <c r="AP106" s="21">
        <v>1</v>
      </c>
      <c r="AQ106" s="8">
        <f t="shared" si="160"/>
        <v>15</v>
      </c>
      <c r="AR106" s="21">
        <v>3</v>
      </c>
      <c r="AS106" s="435" t="s">
        <v>18</v>
      </c>
      <c r="AT106" s="434">
        <v>1</v>
      </c>
      <c r="AU106" s="8">
        <f t="shared" si="161"/>
        <v>15</v>
      </c>
      <c r="AV106" s="21">
        <v>1</v>
      </c>
      <c r="AW106" s="8">
        <f t="shared" si="162"/>
        <v>15</v>
      </c>
      <c r="AX106" s="21">
        <v>3</v>
      </c>
      <c r="AY106" s="435" t="s">
        <v>18</v>
      </c>
      <c r="AZ106" s="422"/>
      <c r="BA106" s="423"/>
      <c r="BB106" s="423"/>
      <c r="BC106" s="424"/>
      <c r="BD106" s="420"/>
      <c r="BE106" s="421"/>
    </row>
    <row r="107" spans="1:57" s="43" customFormat="1" ht="16.5" x14ac:dyDescent="0.3">
      <c r="A107" s="201" t="s">
        <v>113</v>
      </c>
      <c r="B107" s="108" t="s">
        <v>28</v>
      </c>
      <c r="C107" s="431" t="s">
        <v>423</v>
      </c>
      <c r="D107" s="432"/>
      <c r="E107" s="8" t="str">
        <f t="shared" si="147"/>
        <v/>
      </c>
      <c r="F107" s="46"/>
      <c r="G107" s="8" t="str">
        <f t="shared" si="148"/>
        <v/>
      </c>
      <c r="H107" s="46"/>
      <c r="I107" s="433"/>
      <c r="J107" s="432"/>
      <c r="K107" s="8" t="str">
        <f t="shared" si="149"/>
        <v/>
      </c>
      <c r="L107" s="112"/>
      <c r="M107" s="8" t="str">
        <f t="shared" si="150"/>
        <v/>
      </c>
      <c r="N107" s="46"/>
      <c r="O107" s="433"/>
      <c r="P107" s="432"/>
      <c r="Q107" s="8" t="str">
        <f t="shared" si="151"/>
        <v/>
      </c>
      <c r="R107" s="46"/>
      <c r="S107" s="8" t="str">
        <f t="shared" si="152"/>
        <v/>
      </c>
      <c r="T107" s="46"/>
      <c r="U107" s="433"/>
      <c r="V107" s="432"/>
      <c r="W107" s="8" t="str">
        <f t="shared" si="153"/>
        <v/>
      </c>
      <c r="X107" s="112"/>
      <c r="Y107" s="8" t="str">
        <f t="shared" si="154"/>
        <v/>
      </c>
      <c r="Z107" s="46"/>
      <c r="AA107" s="433"/>
      <c r="AB107" s="434"/>
      <c r="AC107" s="8" t="str">
        <f t="shared" si="155"/>
        <v/>
      </c>
      <c r="AD107" s="21"/>
      <c r="AE107" s="8" t="str">
        <f t="shared" si="156"/>
        <v/>
      </c>
      <c r="AF107" s="21"/>
      <c r="AG107" s="435"/>
      <c r="AH107" s="434"/>
      <c r="AI107" s="8" t="str">
        <f t="shared" si="157"/>
        <v/>
      </c>
      <c r="AJ107" s="21"/>
      <c r="AK107" s="8" t="str">
        <f t="shared" si="158"/>
        <v/>
      </c>
      <c r="AL107" s="21"/>
      <c r="AM107" s="435"/>
      <c r="AN107" s="434"/>
      <c r="AO107" s="8" t="str">
        <f t="shared" si="159"/>
        <v/>
      </c>
      <c r="AP107" s="21"/>
      <c r="AQ107" s="8" t="str">
        <f t="shared" si="160"/>
        <v/>
      </c>
      <c r="AR107" s="21"/>
      <c r="AS107" s="435"/>
      <c r="AT107" s="434">
        <v>1</v>
      </c>
      <c r="AU107" s="8">
        <f t="shared" si="161"/>
        <v>15</v>
      </c>
      <c r="AV107" s="21">
        <v>1</v>
      </c>
      <c r="AW107" s="8">
        <f t="shared" si="162"/>
        <v>15</v>
      </c>
      <c r="AX107" s="21">
        <v>3</v>
      </c>
      <c r="AY107" s="435" t="s">
        <v>18</v>
      </c>
      <c r="AZ107" s="422"/>
      <c r="BA107" s="423"/>
      <c r="BB107" s="423"/>
      <c r="BC107" s="424"/>
      <c r="BD107" s="420"/>
      <c r="BE107" s="421"/>
    </row>
    <row r="108" spans="1:57" s="43" customFormat="1" ht="16.5" x14ac:dyDescent="0.3">
      <c r="A108" s="201" t="s">
        <v>111</v>
      </c>
      <c r="B108" s="108" t="s">
        <v>28</v>
      </c>
      <c r="C108" s="431" t="s">
        <v>112</v>
      </c>
      <c r="D108" s="432"/>
      <c r="E108" s="8" t="str">
        <f t="shared" si="147"/>
        <v/>
      </c>
      <c r="F108" s="46"/>
      <c r="G108" s="8" t="str">
        <f t="shared" si="148"/>
        <v/>
      </c>
      <c r="H108" s="46"/>
      <c r="I108" s="433"/>
      <c r="J108" s="432"/>
      <c r="K108" s="8" t="str">
        <f t="shared" si="149"/>
        <v/>
      </c>
      <c r="L108" s="112"/>
      <c r="M108" s="8" t="str">
        <f t="shared" si="150"/>
        <v/>
      </c>
      <c r="N108" s="46"/>
      <c r="O108" s="433"/>
      <c r="P108" s="432"/>
      <c r="Q108" s="8" t="str">
        <f t="shared" si="151"/>
        <v/>
      </c>
      <c r="R108" s="46"/>
      <c r="S108" s="8" t="str">
        <f t="shared" si="152"/>
        <v/>
      </c>
      <c r="T108" s="46"/>
      <c r="U108" s="433"/>
      <c r="V108" s="432"/>
      <c r="W108" s="8" t="str">
        <f t="shared" si="153"/>
        <v/>
      </c>
      <c r="X108" s="112"/>
      <c r="Y108" s="8" t="str">
        <f t="shared" si="154"/>
        <v/>
      </c>
      <c r="Z108" s="46"/>
      <c r="AA108" s="433"/>
      <c r="AB108" s="434"/>
      <c r="AC108" s="8" t="str">
        <f t="shared" si="155"/>
        <v/>
      </c>
      <c r="AD108" s="21"/>
      <c r="AE108" s="8" t="str">
        <f t="shared" si="156"/>
        <v/>
      </c>
      <c r="AF108" s="21"/>
      <c r="AG108" s="435"/>
      <c r="AH108" s="434"/>
      <c r="AI108" s="8" t="str">
        <f t="shared" si="157"/>
        <v/>
      </c>
      <c r="AJ108" s="21"/>
      <c r="AK108" s="8" t="str">
        <f t="shared" si="158"/>
        <v/>
      </c>
      <c r="AL108" s="21"/>
      <c r="AM108" s="435"/>
      <c r="AN108" s="434">
        <v>1</v>
      </c>
      <c r="AO108" s="8">
        <f t="shared" si="159"/>
        <v>15</v>
      </c>
      <c r="AP108" s="21">
        <v>1</v>
      </c>
      <c r="AQ108" s="8">
        <f t="shared" si="160"/>
        <v>15</v>
      </c>
      <c r="AR108" s="21">
        <v>3</v>
      </c>
      <c r="AS108" s="435" t="s">
        <v>18</v>
      </c>
      <c r="AT108" s="434"/>
      <c r="AU108" s="8" t="str">
        <f t="shared" si="161"/>
        <v/>
      </c>
      <c r="AV108" s="21"/>
      <c r="AW108" s="8" t="str">
        <f t="shared" si="162"/>
        <v/>
      </c>
      <c r="AX108" s="21"/>
      <c r="AY108" s="435"/>
      <c r="AZ108" s="422"/>
      <c r="BA108" s="423"/>
      <c r="BB108" s="423"/>
      <c r="BC108" s="424"/>
      <c r="BD108" s="420"/>
      <c r="BE108" s="421"/>
    </row>
    <row r="109" spans="1:57" s="43" customFormat="1" ht="16.5" x14ac:dyDescent="0.3">
      <c r="A109" s="201" t="s">
        <v>200</v>
      </c>
      <c r="B109" s="108" t="s">
        <v>28</v>
      </c>
      <c r="C109" s="431" t="s">
        <v>201</v>
      </c>
      <c r="D109" s="432"/>
      <c r="E109" s="8" t="str">
        <f t="shared" si="147"/>
        <v/>
      </c>
      <c r="F109" s="46"/>
      <c r="G109" s="8" t="str">
        <f t="shared" si="148"/>
        <v/>
      </c>
      <c r="H109" s="46"/>
      <c r="I109" s="433"/>
      <c r="J109" s="432"/>
      <c r="K109" s="8" t="str">
        <f t="shared" si="149"/>
        <v/>
      </c>
      <c r="L109" s="112"/>
      <c r="M109" s="8" t="str">
        <f t="shared" si="150"/>
        <v/>
      </c>
      <c r="N109" s="46"/>
      <c r="O109" s="433"/>
      <c r="P109" s="432"/>
      <c r="Q109" s="8" t="str">
        <f>IF(P109*15=0,"",P109*15)</f>
        <v/>
      </c>
      <c r="R109" s="46"/>
      <c r="S109" s="8" t="str">
        <f>IF(R109*15=0,"",R109*15)</f>
        <v/>
      </c>
      <c r="T109" s="46"/>
      <c r="U109" s="433"/>
      <c r="V109" s="432"/>
      <c r="W109" s="8" t="str">
        <f>IF(V109*15=0,"",V109*15)</f>
        <v/>
      </c>
      <c r="X109" s="112"/>
      <c r="Y109" s="8" t="str">
        <f>IF(X109*15=0,"",X109*15)</f>
        <v/>
      </c>
      <c r="Z109" s="46"/>
      <c r="AA109" s="433"/>
      <c r="AB109" s="434"/>
      <c r="AC109" s="8" t="str">
        <f t="shared" si="155"/>
        <v/>
      </c>
      <c r="AD109" s="21"/>
      <c r="AE109" s="8" t="str">
        <f t="shared" si="156"/>
        <v/>
      </c>
      <c r="AF109" s="21"/>
      <c r="AG109" s="435"/>
      <c r="AH109" s="434"/>
      <c r="AI109" s="8" t="str">
        <f t="shared" si="157"/>
        <v/>
      </c>
      <c r="AJ109" s="21"/>
      <c r="AK109" s="8" t="str">
        <f t="shared" si="158"/>
        <v/>
      </c>
      <c r="AL109" s="21"/>
      <c r="AM109" s="435"/>
      <c r="AN109" s="434">
        <v>1</v>
      </c>
      <c r="AO109" s="8">
        <f t="shared" si="159"/>
        <v>15</v>
      </c>
      <c r="AP109" s="21">
        <v>1</v>
      </c>
      <c r="AQ109" s="8">
        <f t="shared" si="160"/>
        <v>15</v>
      </c>
      <c r="AR109" s="21">
        <v>3</v>
      </c>
      <c r="AS109" s="435" t="s">
        <v>18</v>
      </c>
      <c r="AT109" s="434"/>
      <c r="AU109" s="8" t="str">
        <f>IF(AT109*15=0,"",AT109*15)</f>
        <v/>
      </c>
      <c r="AV109" s="21"/>
      <c r="AW109" s="8" t="str">
        <f>IF(AV109*15=0,"",AV109*15)</f>
        <v/>
      </c>
      <c r="AX109" s="21"/>
      <c r="AY109" s="435"/>
      <c r="AZ109" s="422"/>
      <c r="BA109" s="423"/>
      <c r="BB109" s="423"/>
      <c r="BC109" s="424"/>
      <c r="BD109" s="420"/>
      <c r="BE109" s="421"/>
    </row>
    <row r="110" spans="1:57" s="43" customFormat="1" ht="16.5" x14ac:dyDescent="0.3">
      <c r="A110" s="201" t="s">
        <v>114</v>
      </c>
      <c r="B110" s="108" t="s">
        <v>28</v>
      </c>
      <c r="C110" s="431" t="s">
        <v>115</v>
      </c>
      <c r="D110" s="432"/>
      <c r="E110" s="8" t="str">
        <f t="shared" si="147"/>
        <v/>
      </c>
      <c r="F110" s="46"/>
      <c r="G110" s="8" t="str">
        <f t="shared" si="148"/>
        <v/>
      </c>
      <c r="H110" s="46"/>
      <c r="I110" s="433"/>
      <c r="J110" s="432"/>
      <c r="K110" s="8" t="str">
        <f t="shared" si="149"/>
        <v/>
      </c>
      <c r="L110" s="112"/>
      <c r="M110" s="8" t="str">
        <f t="shared" si="150"/>
        <v/>
      </c>
      <c r="N110" s="46"/>
      <c r="O110" s="433"/>
      <c r="P110" s="432"/>
      <c r="Q110" s="8" t="str">
        <f t="shared" si="151"/>
        <v/>
      </c>
      <c r="R110" s="46"/>
      <c r="S110" s="8" t="str">
        <f t="shared" si="152"/>
        <v/>
      </c>
      <c r="T110" s="46"/>
      <c r="U110" s="433"/>
      <c r="V110" s="432"/>
      <c r="W110" s="8" t="str">
        <f t="shared" si="153"/>
        <v/>
      </c>
      <c r="X110" s="112"/>
      <c r="Y110" s="8" t="str">
        <f t="shared" si="154"/>
        <v/>
      </c>
      <c r="Z110" s="46"/>
      <c r="AA110" s="433"/>
      <c r="AB110" s="434"/>
      <c r="AC110" s="8" t="str">
        <f t="shared" si="155"/>
        <v/>
      </c>
      <c r="AD110" s="21"/>
      <c r="AE110" s="8" t="str">
        <f t="shared" si="156"/>
        <v/>
      </c>
      <c r="AF110" s="21"/>
      <c r="AG110" s="435"/>
      <c r="AH110" s="434">
        <v>1</v>
      </c>
      <c r="AI110" s="8">
        <f t="shared" si="157"/>
        <v>15</v>
      </c>
      <c r="AJ110" s="21">
        <v>1</v>
      </c>
      <c r="AK110" s="8">
        <f t="shared" si="158"/>
        <v>15</v>
      </c>
      <c r="AL110" s="21">
        <v>3</v>
      </c>
      <c r="AM110" s="435" t="s">
        <v>18</v>
      </c>
      <c r="AN110" s="434"/>
      <c r="AO110" s="8" t="str">
        <f>IF(AN110*15=0,"",AN110*15)</f>
        <v/>
      </c>
      <c r="AP110" s="21"/>
      <c r="AQ110" s="8" t="str">
        <f>IF(AP110*15=0,"",AP110*15)</f>
        <v/>
      </c>
      <c r="AR110" s="21"/>
      <c r="AS110" s="435"/>
      <c r="AT110" s="434"/>
      <c r="AU110" s="8" t="str">
        <f>IF(AT110*15=0,"",AT110*15)</f>
        <v/>
      </c>
      <c r="AV110" s="21"/>
      <c r="AW110" s="8" t="str">
        <f>IF(AV110*15=0,"",AV110*15)</f>
        <v/>
      </c>
      <c r="AX110" s="21"/>
      <c r="AY110" s="435"/>
      <c r="AZ110" s="422"/>
      <c r="BA110" s="423"/>
      <c r="BB110" s="423"/>
      <c r="BC110" s="424"/>
      <c r="BD110" s="420"/>
      <c r="BE110" s="421"/>
    </row>
    <row r="111" spans="1:57" s="43" customFormat="1" ht="31.5" x14ac:dyDescent="0.25">
      <c r="A111" s="201" t="s">
        <v>212</v>
      </c>
      <c r="B111" s="371" t="s">
        <v>28</v>
      </c>
      <c r="C111" s="436" t="s">
        <v>204</v>
      </c>
      <c r="D111" s="432"/>
      <c r="E111" s="8" t="str">
        <f t="shared" si="147"/>
        <v/>
      </c>
      <c r="F111" s="46"/>
      <c r="G111" s="8" t="str">
        <f t="shared" si="148"/>
        <v/>
      </c>
      <c r="H111" s="46"/>
      <c r="I111" s="433"/>
      <c r="J111" s="432"/>
      <c r="K111" s="8" t="str">
        <f t="shared" si="149"/>
        <v/>
      </c>
      <c r="L111" s="112"/>
      <c r="M111" s="8" t="str">
        <f t="shared" si="150"/>
        <v/>
      </c>
      <c r="N111" s="46"/>
      <c r="O111" s="433"/>
      <c r="P111" s="432"/>
      <c r="Q111" s="8" t="str">
        <f>IF(P111*15=0,"",P111*15)</f>
        <v/>
      </c>
      <c r="R111" s="46"/>
      <c r="S111" s="8" t="str">
        <f>IF(R111*15=0,"",R111*15)</f>
        <v/>
      </c>
      <c r="T111" s="46"/>
      <c r="U111" s="433"/>
      <c r="V111" s="432"/>
      <c r="W111" s="8" t="str">
        <f>IF(V111*15=0,"",V111*15)</f>
        <v/>
      </c>
      <c r="X111" s="112"/>
      <c r="Y111" s="8" t="str">
        <f>IF(X111*15=0,"",X111*15)</f>
        <v/>
      </c>
      <c r="Z111" s="46"/>
      <c r="AA111" s="433"/>
      <c r="AB111" s="437">
        <v>2</v>
      </c>
      <c r="AC111" s="377">
        <f t="shared" si="155"/>
        <v>30</v>
      </c>
      <c r="AD111" s="378"/>
      <c r="AE111" s="377" t="str">
        <f t="shared" si="156"/>
        <v/>
      </c>
      <c r="AF111" s="378">
        <v>3</v>
      </c>
      <c r="AG111" s="438" t="s">
        <v>18</v>
      </c>
      <c r="AH111" s="437">
        <v>2</v>
      </c>
      <c r="AI111" s="377">
        <f t="shared" si="157"/>
        <v>30</v>
      </c>
      <c r="AJ111" s="378"/>
      <c r="AK111" s="377" t="str">
        <f t="shared" si="158"/>
        <v/>
      </c>
      <c r="AL111" s="378">
        <v>3</v>
      </c>
      <c r="AM111" s="438" t="s">
        <v>18</v>
      </c>
      <c r="AN111" s="437">
        <v>2</v>
      </c>
      <c r="AO111" s="377">
        <f t="shared" ref="AO111:AO123" si="163">IF(AN111*15=0,"",AN111*15)</f>
        <v>30</v>
      </c>
      <c r="AP111" s="378"/>
      <c r="AQ111" s="377" t="str">
        <f t="shared" ref="AQ111:AQ123" si="164">IF(AP111*15=0,"",AP111*15)</f>
        <v/>
      </c>
      <c r="AR111" s="378">
        <v>3</v>
      </c>
      <c r="AS111" s="438" t="s">
        <v>18</v>
      </c>
      <c r="AT111" s="437">
        <v>2</v>
      </c>
      <c r="AU111" s="377">
        <f t="shared" ref="AU111:AU123" si="165">IF(AT111*15=0,"",AT111*15)</f>
        <v>30</v>
      </c>
      <c r="AV111" s="378"/>
      <c r="AW111" s="377" t="str">
        <f t="shared" ref="AW111:AW123" si="166">IF(AV111*15=0,"",AV111*15)</f>
        <v/>
      </c>
      <c r="AX111" s="378">
        <v>3</v>
      </c>
      <c r="AY111" s="438" t="s">
        <v>18</v>
      </c>
      <c r="AZ111" s="422"/>
      <c r="BA111" s="423"/>
      <c r="BB111" s="423"/>
      <c r="BC111" s="424"/>
      <c r="BD111" s="420"/>
      <c r="BE111" s="421"/>
    </row>
    <row r="112" spans="1:57" s="43" customFormat="1" ht="16.5" x14ac:dyDescent="0.3">
      <c r="A112" s="201" t="s">
        <v>118</v>
      </c>
      <c r="B112" s="108" t="s">
        <v>28</v>
      </c>
      <c r="C112" s="431" t="s">
        <v>210</v>
      </c>
      <c r="D112" s="432"/>
      <c r="E112" s="8" t="str">
        <f t="shared" si="147"/>
        <v/>
      </c>
      <c r="F112" s="46"/>
      <c r="G112" s="8" t="str">
        <f t="shared" si="148"/>
        <v/>
      </c>
      <c r="H112" s="46"/>
      <c r="I112" s="433"/>
      <c r="J112" s="432"/>
      <c r="K112" s="8" t="str">
        <f t="shared" si="149"/>
        <v/>
      </c>
      <c r="L112" s="112"/>
      <c r="M112" s="8" t="str">
        <f t="shared" si="150"/>
        <v/>
      </c>
      <c r="N112" s="46"/>
      <c r="O112" s="433"/>
      <c r="P112" s="432"/>
      <c r="Q112" s="8" t="str">
        <f t="shared" si="151"/>
        <v/>
      </c>
      <c r="R112" s="46"/>
      <c r="S112" s="8" t="str">
        <f t="shared" si="152"/>
        <v/>
      </c>
      <c r="T112" s="46"/>
      <c r="U112" s="433"/>
      <c r="V112" s="432"/>
      <c r="W112" s="8" t="str">
        <f t="shared" si="153"/>
        <v/>
      </c>
      <c r="X112" s="112"/>
      <c r="Y112" s="8" t="str">
        <f t="shared" si="154"/>
        <v/>
      </c>
      <c r="Z112" s="46"/>
      <c r="AA112" s="433"/>
      <c r="AB112" s="437">
        <v>2</v>
      </c>
      <c r="AC112" s="377">
        <f t="shared" si="155"/>
        <v>30</v>
      </c>
      <c r="AD112" s="378"/>
      <c r="AE112" s="377" t="str">
        <f t="shared" si="156"/>
        <v/>
      </c>
      <c r="AF112" s="378">
        <v>3</v>
      </c>
      <c r="AG112" s="438" t="s">
        <v>18</v>
      </c>
      <c r="AH112" s="437">
        <v>2</v>
      </c>
      <c r="AI112" s="377">
        <f t="shared" si="157"/>
        <v>30</v>
      </c>
      <c r="AJ112" s="378"/>
      <c r="AK112" s="377" t="str">
        <f t="shared" si="158"/>
        <v/>
      </c>
      <c r="AL112" s="378">
        <v>3</v>
      </c>
      <c r="AM112" s="438" t="s">
        <v>18</v>
      </c>
      <c r="AN112" s="437">
        <v>2</v>
      </c>
      <c r="AO112" s="377">
        <f t="shared" si="163"/>
        <v>30</v>
      </c>
      <c r="AP112" s="378"/>
      <c r="AQ112" s="377" t="str">
        <f t="shared" si="164"/>
        <v/>
      </c>
      <c r="AR112" s="378">
        <v>3</v>
      </c>
      <c r="AS112" s="438" t="s">
        <v>18</v>
      </c>
      <c r="AT112" s="437">
        <v>2</v>
      </c>
      <c r="AU112" s="377">
        <f t="shared" si="165"/>
        <v>30</v>
      </c>
      <c r="AV112" s="378"/>
      <c r="AW112" s="377" t="str">
        <f t="shared" si="166"/>
        <v/>
      </c>
      <c r="AX112" s="378">
        <v>3</v>
      </c>
      <c r="AY112" s="438" t="s">
        <v>18</v>
      </c>
      <c r="AZ112" s="422"/>
      <c r="BA112" s="423"/>
      <c r="BB112" s="423"/>
      <c r="BC112" s="424"/>
      <c r="BD112" s="420"/>
      <c r="BE112" s="421"/>
    </row>
    <row r="113" spans="1:57" s="43" customFormat="1" ht="16.5" x14ac:dyDescent="0.3">
      <c r="A113" s="201" t="s">
        <v>125</v>
      </c>
      <c r="B113" s="108" t="s">
        <v>28</v>
      </c>
      <c r="C113" s="431" t="s">
        <v>424</v>
      </c>
      <c r="D113" s="432"/>
      <c r="E113" s="8" t="str">
        <f t="shared" si="147"/>
        <v/>
      </c>
      <c r="F113" s="46"/>
      <c r="G113" s="8" t="str">
        <f t="shared" si="148"/>
        <v/>
      </c>
      <c r="H113" s="46"/>
      <c r="I113" s="433"/>
      <c r="J113" s="432"/>
      <c r="K113" s="8" t="str">
        <f t="shared" si="149"/>
        <v/>
      </c>
      <c r="L113" s="112"/>
      <c r="M113" s="8" t="str">
        <f t="shared" si="150"/>
        <v/>
      </c>
      <c r="N113" s="46"/>
      <c r="O113" s="433"/>
      <c r="P113" s="432"/>
      <c r="Q113" s="8" t="str">
        <f>IF(P113*15=0,"",P113*15)</f>
        <v/>
      </c>
      <c r="R113" s="46"/>
      <c r="S113" s="8" t="str">
        <f>IF(R113*15=0,"",R113*15)</f>
        <v/>
      </c>
      <c r="T113" s="46"/>
      <c r="U113" s="433"/>
      <c r="V113" s="432"/>
      <c r="W113" s="8" t="str">
        <f>IF(V113*15=0,"",V113*15)</f>
        <v/>
      </c>
      <c r="X113" s="112"/>
      <c r="Y113" s="8" t="str">
        <f>IF(X113*15=0,"",X113*15)</f>
        <v/>
      </c>
      <c r="Z113" s="46"/>
      <c r="AA113" s="433"/>
      <c r="AB113" s="437">
        <v>2</v>
      </c>
      <c r="AC113" s="377">
        <f t="shared" si="155"/>
        <v>30</v>
      </c>
      <c r="AD113" s="378"/>
      <c r="AE113" s="377" t="str">
        <f t="shared" si="156"/>
        <v/>
      </c>
      <c r="AF113" s="378">
        <v>3</v>
      </c>
      <c r="AG113" s="438" t="s">
        <v>18</v>
      </c>
      <c r="AH113" s="437">
        <v>2</v>
      </c>
      <c r="AI113" s="377">
        <f t="shared" si="157"/>
        <v>30</v>
      </c>
      <c r="AJ113" s="378"/>
      <c r="AK113" s="377" t="str">
        <f t="shared" si="158"/>
        <v/>
      </c>
      <c r="AL113" s="378">
        <v>3</v>
      </c>
      <c r="AM113" s="438" t="s">
        <v>18</v>
      </c>
      <c r="AN113" s="437">
        <v>2</v>
      </c>
      <c r="AO113" s="377">
        <f t="shared" si="163"/>
        <v>30</v>
      </c>
      <c r="AP113" s="378"/>
      <c r="AQ113" s="377" t="str">
        <f t="shared" si="164"/>
        <v/>
      </c>
      <c r="AR113" s="378">
        <v>3</v>
      </c>
      <c r="AS113" s="438" t="s">
        <v>18</v>
      </c>
      <c r="AT113" s="437">
        <v>2</v>
      </c>
      <c r="AU113" s="377">
        <f t="shared" si="165"/>
        <v>30</v>
      </c>
      <c r="AV113" s="378"/>
      <c r="AW113" s="377" t="str">
        <f t="shared" si="166"/>
        <v/>
      </c>
      <c r="AX113" s="378">
        <v>3</v>
      </c>
      <c r="AY113" s="438" t="s">
        <v>18</v>
      </c>
      <c r="AZ113" s="422"/>
      <c r="BA113" s="423"/>
      <c r="BB113" s="423"/>
      <c r="BC113" s="424"/>
      <c r="BD113" s="420"/>
      <c r="BE113" s="421"/>
    </row>
    <row r="114" spans="1:57" s="43" customFormat="1" ht="16.5" x14ac:dyDescent="0.3">
      <c r="A114" s="201" t="s">
        <v>121</v>
      </c>
      <c r="B114" s="108" t="s">
        <v>28</v>
      </c>
      <c r="C114" s="431" t="s">
        <v>122</v>
      </c>
      <c r="D114" s="432"/>
      <c r="E114" s="8" t="str">
        <f t="shared" si="147"/>
        <v/>
      </c>
      <c r="F114" s="46"/>
      <c r="G114" s="8" t="str">
        <f t="shared" si="148"/>
        <v/>
      </c>
      <c r="H114" s="46"/>
      <c r="I114" s="433"/>
      <c r="J114" s="432"/>
      <c r="K114" s="8" t="str">
        <f t="shared" si="149"/>
        <v/>
      </c>
      <c r="L114" s="112"/>
      <c r="M114" s="8" t="str">
        <f t="shared" si="150"/>
        <v/>
      </c>
      <c r="N114" s="46"/>
      <c r="O114" s="433"/>
      <c r="P114" s="432"/>
      <c r="Q114" s="8" t="str">
        <f t="shared" si="151"/>
        <v/>
      </c>
      <c r="R114" s="46"/>
      <c r="S114" s="8" t="str">
        <f t="shared" si="152"/>
        <v/>
      </c>
      <c r="T114" s="46"/>
      <c r="U114" s="433"/>
      <c r="V114" s="432"/>
      <c r="W114" s="8" t="str">
        <f t="shared" si="153"/>
        <v/>
      </c>
      <c r="X114" s="112"/>
      <c r="Y114" s="8" t="str">
        <f t="shared" si="154"/>
        <v/>
      </c>
      <c r="Z114" s="46"/>
      <c r="AA114" s="433"/>
      <c r="AB114" s="434">
        <v>1</v>
      </c>
      <c r="AC114" s="8">
        <f t="shared" si="155"/>
        <v>15</v>
      </c>
      <c r="AD114" s="21">
        <v>1</v>
      </c>
      <c r="AE114" s="8">
        <f t="shared" si="156"/>
        <v>15</v>
      </c>
      <c r="AF114" s="21">
        <v>3</v>
      </c>
      <c r="AG114" s="435" t="s">
        <v>18</v>
      </c>
      <c r="AH114" s="434">
        <v>1</v>
      </c>
      <c r="AI114" s="8">
        <f t="shared" si="157"/>
        <v>15</v>
      </c>
      <c r="AJ114" s="21">
        <v>1</v>
      </c>
      <c r="AK114" s="8">
        <f t="shared" si="158"/>
        <v>15</v>
      </c>
      <c r="AL114" s="21">
        <v>3</v>
      </c>
      <c r="AM114" s="435" t="s">
        <v>18</v>
      </c>
      <c r="AN114" s="434">
        <v>1</v>
      </c>
      <c r="AO114" s="8">
        <f t="shared" si="163"/>
        <v>15</v>
      </c>
      <c r="AP114" s="21">
        <v>1</v>
      </c>
      <c r="AQ114" s="8">
        <f t="shared" si="164"/>
        <v>15</v>
      </c>
      <c r="AR114" s="21">
        <v>3</v>
      </c>
      <c r="AS114" s="435" t="s">
        <v>18</v>
      </c>
      <c r="AT114" s="434">
        <v>1</v>
      </c>
      <c r="AU114" s="8">
        <f t="shared" si="165"/>
        <v>15</v>
      </c>
      <c r="AV114" s="21">
        <v>1</v>
      </c>
      <c r="AW114" s="8">
        <f t="shared" si="166"/>
        <v>15</v>
      </c>
      <c r="AX114" s="21">
        <v>3</v>
      </c>
      <c r="AY114" s="435" t="s">
        <v>18</v>
      </c>
      <c r="AZ114" s="422"/>
      <c r="BA114" s="423"/>
      <c r="BB114" s="423"/>
      <c r="BC114" s="424"/>
      <c r="BD114" s="420"/>
      <c r="BE114" s="421"/>
    </row>
    <row r="115" spans="1:57" s="43" customFormat="1" ht="16.5" x14ac:dyDescent="0.3">
      <c r="A115" s="201" t="s">
        <v>123</v>
      </c>
      <c r="B115" s="133" t="s">
        <v>28</v>
      </c>
      <c r="C115" s="431" t="s">
        <v>124</v>
      </c>
      <c r="D115" s="432"/>
      <c r="E115" s="8" t="str">
        <f t="shared" si="147"/>
        <v/>
      </c>
      <c r="F115" s="46"/>
      <c r="G115" s="8" t="str">
        <f t="shared" si="148"/>
        <v/>
      </c>
      <c r="H115" s="46"/>
      <c r="I115" s="433"/>
      <c r="J115" s="432"/>
      <c r="K115" s="8" t="str">
        <f t="shared" si="149"/>
        <v/>
      </c>
      <c r="L115" s="112"/>
      <c r="M115" s="8" t="str">
        <f t="shared" si="150"/>
        <v/>
      </c>
      <c r="N115" s="46"/>
      <c r="O115" s="433"/>
      <c r="P115" s="432"/>
      <c r="Q115" s="8" t="str">
        <f>IF(P115*15=0,"",P115*15)</f>
        <v/>
      </c>
      <c r="R115" s="46"/>
      <c r="S115" s="8" t="str">
        <f>IF(R115*15=0,"",R115*15)</f>
        <v/>
      </c>
      <c r="T115" s="46"/>
      <c r="U115" s="433"/>
      <c r="V115" s="432"/>
      <c r="W115" s="8" t="str">
        <f>IF(V115*15=0,"",V115*15)</f>
        <v/>
      </c>
      <c r="X115" s="112"/>
      <c r="Y115" s="8" t="str">
        <f>IF(X115*15=0,"",X115*15)</f>
        <v/>
      </c>
      <c r="Z115" s="46"/>
      <c r="AA115" s="433"/>
      <c r="AB115" s="437">
        <v>2</v>
      </c>
      <c r="AC115" s="377">
        <f t="shared" si="155"/>
        <v>30</v>
      </c>
      <c r="AD115" s="378"/>
      <c r="AE115" s="377" t="str">
        <f t="shared" si="156"/>
        <v/>
      </c>
      <c r="AF115" s="378">
        <v>3</v>
      </c>
      <c r="AG115" s="438" t="s">
        <v>18</v>
      </c>
      <c r="AH115" s="437">
        <v>2</v>
      </c>
      <c r="AI115" s="377">
        <f t="shared" si="157"/>
        <v>30</v>
      </c>
      <c r="AJ115" s="378"/>
      <c r="AK115" s="377" t="str">
        <f t="shared" si="158"/>
        <v/>
      </c>
      <c r="AL115" s="378">
        <v>3</v>
      </c>
      <c r="AM115" s="438" t="s">
        <v>18</v>
      </c>
      <c r="AN115" s="437">
        <v>2</v>
      </c>
      <c r="AO115" s="377">
        <f t="shared" si="163"/>
        <v>30</v>
      </c>
      <c r="AP115" s="378"/>
      <c r="AQ115" s="377" t="str">
        <f t="shared" si="164"/>
        <v/>
      </c>
      <c r="AR115" s="378">
        <v>3</v>
      </c>
      <c r="AS115" s="438" t="s">
        <v>18</v>
      </c>
      <c r="AT115" s="437">
        <v>2</v>
      </c>
      <c r="AU115" s="377">
        <f t="shared" si="165"/>
        <v>30</v>
      </c>
      <c r="AV115" s="378"/>
      <c r="AW115" s="377" t="str">
        <f t="shared" si="166"/>
        <v/>
      </c>
      <c r="AX115" s="378">
        <v>3</v>
      </c>
      <c r="AY115" s="438" t="s">
        <v>18</v>
      </c>
      <c r="AZ115" s="422"/>
      <c r="BA115" s="423"/>
      <c r="BB115" s="423"/>
      <c r="BC115" s="424"/>
      <c r="BD115" s="420"/>
      <c r="BE115" s="421"/>
    </row>
    <row r="116" spans="1:57" s="43" customFormat="1" ht="16.5" x14ac:dyDescent="0.3">
      <c r="A116" s="201" t="s">
        <v>202</v>
      </c>
      <c r="B116" s="108" t="s">
        <v>28</v>
      </c>
      <c r="C116" s="431" t="s">
        <v>203</v>
      </c>
      <c r="D116" s="439"/>
      <c r="E116" s="27" t="str">
        <f t="shared" si="147"/>
        <v/>
      </c>
      <c r="F116" s="117"/>
      <c r="G116" s="27" t="str">
        <f t="shared" si="148"/>
        <v/>
      </c>
      <c r="H116" s="117"/>
      <c r="I116" s="440"/>
      <c r="J116" s="439"/>
      <c r="K116" s="27" t="str">
        <f t="shared" si="149"/>
        <v/>
      </c>
      <c r="L116" s="118"/>
      <c r="M116" s="27" t="str">
        <f t="shared" si="150"/>
        <v/>
      </c>
      <c r="N116" s="117"/>
      <c r="O116" s="440"/>
      <c r="P116" s="439"/>
      <c r="Q116" s="27" t="str">
        <f>IF(P116*15=0,"",P116*15)</f>
        <v/>
      </c>
      <c r="R116" s="117"/>
      <c r="S116" s="27" t="str">
        <f>IF(R116*15=0,"",R116*15)</f>
        <v/>
      </c>
      <c r="T116" s="117"/>
      <c r="U116" s="440"/>
      <c r="V116" s="439"/>
      <c r="W116" s="27" t="str">
        <f>IF(V116*15=0,"",V116*15)</f>
        <v/>
      </c>
      <c r="X116" s="118"/>
      <c r="Y116" s="27" t="str">
        <f>IF(X116*15=0,"",X116*15)</f>
        <v/>
      </c>
      <c r="Z116" s="117"/>
      <c r="AA116" s="440"/>
      <c r="AB116" s="434">
        <v>1</v>
      </c>
      <c r="AC116" s="8">
        <f t="shared" si="155"/>
        <v>15</v>
      </c>
      <c r="AD116" s="21">
        <v>1</v>
      </c>
      <c r="AE116" s="8">
        <f t="shared" si="156"/>
        <v>15</v>
      </c>
      <c r="AF116" s="21">
        <v>3</v>
      </c>
      <c r="AG116" s="435" t="s">
        <v>18</v>
      </c>
      <c r="AH116" s="434">
        <v>1</v>
      </c>
      <c r="AI116" s="8">
        <f t="shared" si="157"/>
        <v>15</v>
      </c>
      <c r="AJ116" s="21">
        <v>1</v>
      </c>
      <c r="AK116" s="8">
        <f t="shared" si="158"/>
        <v>15</v>
      </c>
      <c r="AL116" s="21">
        <v>3</v>
      </c>
      <c r="AM116" s="435" t="s">
        <v>18</v>
      </c>
      <c r="AN116" s="434">
        <v>1</v>
      </c>
      <c r="AO116" s="8">
        <f t="shared" si="163"/>
        <v>15</v>
      </c>
      <c r="AP116" s="21">
        <v>1</v>
      </c>
      <c r="AQ116" s="8">
        <f t="shared" si="164"/>
        <v>15</v>
      </c>
      <c r="AR116" s="21">
        <v>3</v>
      </c>
      <c r="AS116" s="435" t="s">
        <v>18</v>
      </c>
      <c r="AT116" s="434">
        <v>1</v>
      </c>
      <c r="AU116" s="8">
        <f t="shared" si="165"/>
        <v>15</v>
      </c>
      <c r="AV116" s="21">
        <v>1</v>
      </c>
      <c r="AW116" s="8">
        <f t="shared" si="166"/>
        <v>15</v>
      </c>
      <c r="AX116" s="21">
        <v>3</v>
      </c>
      <c r="AY116" s="435" t="s">
        <v>18</v>
      </c>
      <c r="AZ116" s="422"/>
      <c r="BA116" s="423"/>
      <c r="BB116" s="423"/>
      <c r="BC116" s="424"/>
      <c r="BD116" s="420"/>
      <c r="BE116" s="421"/>
    </row>
    <row r="117" spans="1:57" s="43" customFormat="1" ht="16.5" x14ac:dyDescent="0.3">
      <c r="A117" s="201" t="s">
        <v>425</v>
      </c>
      <c r="B117" s="108" t="s">
        <v>28</v>
      </c>
      <c r="C117" s="431" t="s">
        <v>191</v>
      </c>
      <c r="D117" s="434"/>
      <c r="E117" s="8" t="str">
        <f t="shared" si="147"/>
        <v/>
      </c>
      <c r="F117" s="21"/>
      <c r="G117" s="8" t="str">
        <f t="shared" si="148"/>
        <v/>
      </c>
      <c r="H117" s="21"/>
      <c r="I117" s="435"/>
      <c r="J117" s="434"/>
      <c r="K117" s="8" t="str">
        <f t="shared" si="149"/>
        <v/>
      </c>
      <c r="L117" s="119"/>
      <c r="M117" s="8" t="str">
        <f t="shared" si="150"/>
        <v/>
      </c>
      <c r="N117" s="21"/>
      <c r="O117" s="435"/>
      <c r="P117" s="434"/>
      <c r="Q117" s="8" t="str">
        <f>IF(P117*15=0,"",P117*15)</f>
        <v/>
      </c>
      <c r="R117" s="21"/>
      <c r="S117" s="8" t="str">
        <f>IF(R117*15=0,"",R117*15)</f>
        <v/>
      </c>
      <c r="T117" s="21"/>
      <c r="U117" s="435"/>
      <c r="V117" s="434"/>
      <c r="W117" s="8" t="str">
        <f>IF(V117*15=0,"",V117*15)</f>
        <v/>
      </c>
      <c r="X117" s="119"/>
      <c r="Y117" s="8" t="str">
        <f>IF(X117*15=0,"",X117*15)</f>
        <v/>
      </c>
      <c r="Z117" s="21"/>
      <c r="AA117" s="435"/>
      <c r="AB117" s="434">
        <v>1</v>
      </c>
      <c r="AC117" s="8">
        <f t="shared" si="155"/>
        <v>15</v>
      </c>
      <c r="AD117" s="21">
        <v>1</v>
      </c>
      <c r="AE117" s="8">
        <f t="shared" si="156"/>
        <v>15</v>
      </c>
      <c r="AF117" s="21">
        <v>3</v>
      </c>
      <c r="AG117" s="435" t="s">
        <v>18</v>
      </c>
      <c r="AH117" s="434">
        <v>1</v>
      </c>
      <c r="AI117" s="8">
        <f t="shared" si="157"/>
        <v>15</v>
      </c>
      <c r="AJ117" s="21">
        <v>1</v>
      </c>
      <c r="AK117" s="8">
        <f t="shared" si="158"/>
        <v>15</v>
      </c>
      <c r="AL117" s="21">
        <v>3</v>
      </c>
      <c r="AM117" s="435" t="s">
        <v>18</v>
      </c>
      <c r="AN117" s="434">
        <v>1</v>
      </c>
      <c r="AO117" s="8">
        <f t="shared" si="163"/>
        <v>15</v>
      </c>
      <c r="AP117" s="21">
        <v>1</v>
      </c>
      <c r="AQ117" s="8">
        <f t="shared" si="164"/>
        <v>15</v>
      </c>
      <c r="AR117" s="21">
        <v>3</v>
      </c>
      <c r="AS117" s="435" t="s">
        <v>18</v>
      </c>
      <c r="AT117" s="434">
        <v>1</v>
      </c>
      <c r="AU117" s="8">
        <f t="shared" si="165"/>
        <v>15</v>
      </c>
      <c r="AV117" s="21">
        <v>1</v>
      </c>
      <c r="AW117" s="8">
        <f t="shared" si="166"/>
        <v>15</v>
      </c>
      <c r="AX117" s="21">
        <v>3</v>
      </c>
      <c r="AY117" s="435" t="s">
        <v>18</v>
      </c>
      <c r="AZ117" s="422"/>
      <c r="BA117" s="423"/>
      <c r="BB117" s="423"/>
      <c r="BC117" s="424"/>
      <c r="BD117" s="420"/>
      <c r="BE117" s="421"/>
    </row>
    <row r="118" spans="1:57" s="43" customFormat="1" ht="16.5" x14ac:dyDescent="0.3">
      <c r="A118" s="201" t="s">
        <v>119</v>
      </c>
      <c r="B118" s="195" t="s">
        <v>28</v>
      </c>
      <c r="C118" s="431" t="s">
        <v>120</v>
      </c>
      <c r="D118" s="434"/>
      <c r="E118" s="8" t="str">
        <f t="shared" si="147"/>
        <v/>
      </c>
      <c r="F118" s="21"/>
      <c r="G118" s="8" t="str">
        <f t="shared" si="148"/>
        <v/>
      </c>
      <c r="H118" s="21"/>
      <c r="I118" s="435"/>
      <c r="J118" s="434"/>
      <c r="K118" s="8" t="str">
        <f t="shared" si="149"/>
        <v/>
      </c>
      <c r="L118" s="119"/>
      <c r="M118" s="8" t="str">
        <f t="shared" si="150"/>
        <v/>
      </c>
      <c r="N118" s="21"/>
      <c r="O118" s="435"/>
      <c r="P118" s="434"/>
      <c r="Q118" s="8" t="str">
        <f>IF(P118*15=0,"",P118*15)</f>
        <v/>
      </c>
      <c r="R118" s="21"/>
      <c r="S118" s="8" t="str">
        <f>IF(R118*15=0,"",R118*15)</f>
        <v/>
      </c>
      <c r="T118" s="21"/>
      <c r="U118" s="435"/>
      <c r="V118" s="434"/>
      <c r="W118" s="8" t="str">
        <f>IF(V118*15=0,"",V118*15)</f>
        <v/>
      </c>
      <c r="X118" s="119"/>
      <c r="Y118" s="8" t="str">
        <f>IF(X118*15=0,"",X118*15)</f>
        <v/>
      </c>
      <c r="Z118" s="21"/>
      <c r="AA118" s="435"/>
      <c r="AB118" s="434">
        <v>1</v>
      </c>
      <c r="AC118" s="8">
        <f t="shared" si="155"/>
        <v>15</v>
      </c>
      <c r="AD118" s="21">
        <v>1</v>
      </c>
      <c r="AE118" s="8">
        <f t="shared" si="156"/>
        <v>15</v>
      </c>
      <c r="AF118" s="21">
        <v>3</v>
      </c>
      <c r="AG118" s="435" t="s">
        <v>18</v>
      </c>
      <c r="AH118" s="434">
        <v>1</v>
      </c>
      <c r="AI118" s="8">
        <f t="shared" si="157"/>
        <v>15</v>
      </c>
      <c r="AJ118" s="21">
        <v>1</v>
      </c>
      <c r="AK118" s="8">
        <f t="shared" si="158"/>
        <v>15</v>
      </c>
      <c r="AL118" s="21">
        <v>3</v>
      </c>
      <c r="AM118" s="435" t="s">
        <v>18</v>
      </c>
      <c r="AN118" s="434">
        <v>1</v>
      </c>
      <c r="AO118" s="8">
        <f t="shared" si="163"/>
        <v>15</v>
      </c>
      <c r="AP118" s="21">
        <v>1</v>
      </c>
      <c r="AQ118" s="8">
        <f t="shared" si="164"/>
        <v>15</v>
      </c>
      <c r="AR118" s="21">
        <v>3</v>
      </c>
      <c r="AS118" s="435" t="s">
        <v>18</v>
      </c>
      <c r="AT118" s="434">
        <v>1</v>
      </c>
      <c r="AU118" s="8">
        <f t="shared" si="165"/>
        <v>15</v>
      </c>
      <c r="AV118" s="21">
        <v>1</v>
      </c>
      <c r="AW118" s="8">
        <f t="shared" si="166"/>
        <v>15</v>
      </c>
      <c r="AX118" s="21">
        <v>3</v>
      </c>
      <c r="AY118" s="435" t="s">
        <v>18</v>
      </c>
      <c r="AZ118" s="422"/>
      <c r="BA118" s="423"/>
      <c r="BB118" s="423"/>
      <c r="BC118" s="424"/>
      <c r="BD118" s="420"/>
      <c r="BE118" s="421"/>
    </row>
    <row r="119" spans="1:57" s="43" customFormat="1" ht="16.5" x14ac:dyDescent="0.3">
      <c r="A119" s="201" t="s">
        <v>126</v>
      </c>
      <c r="B119" s="195" t="s">
        <v>28</v>
      </c>
      <c r="C119" s="431" t="s">
        <v>211</v>
      </c>
      <c r="D119" s="434"/>
      <c r="E119" s="8"/>
      <c r="F119" s="21"/>
      <c r="G119" s="8"/>
      <c r="H119" s="21"/>
      <c r="I119" s="435"/>
      <c r="J119" s="434"/>
      <c r="K119" s="8"/>
      <c r="L119" s="119"/>
      <c r="M119" s="8"/>
      <c r="N119" s="21"/>
      <c r="O119" s="435"/>
      <c r="P119" s="434"/>
      <c r="Q119" s="8"/>
      <c r="R119" s="21"/>
      <c r="S119" s="8"/>
      <c r="T119" s="21"/>
      <c r="U119" s="435"/>
      <c r="V119" s="434"/>
      <c r="W119" s="8"/>
      <c r="X119" s="119"/>
      <c r="Y119" s="8"/>
      <c r="Z119" s="21"/>
      <c r="AA119" s="435"/>
      <c r="AB119" s="434">
        <v>1</v>
      </c>
      <c r="AC119" s="8">
        <f t="shared" si="155"/>
        <v>15</v>
      </c>
      <c r="AD119" s="21">
        <v>1</v>
      </c>
      <c r="AE119" s="8">
        <f t="shared" si="156"/>
        <v>15</v>
      </c>
      <c r="AF119" s="21">
        <v>3</v>
      </c>
      <c r="AG119" s="435" t="s">
        <v>18</v>
      </c>
      <c r="AH119" s="434">
        <v>1</v>
      </c>
      <c r="AI119" s="8">
        <f t="shared" si="157"/>
        <v>15</v>
      </c>
      <c r="AJ119" s="21">
        <v>1</v>
      </c>
      <c r="AK119" s="8">
        <f t="shared" si="158"/>
        <v>15</v>
      </c>
      <c r="AL119" s="21">
        <v>3</v>
      </c>
      <c r="AM119" s="435" t="s">
        <v>18</v>
      </c>
      <c r="AN119" s="434">
        <v>1</v>
      </c>
      <c r="AO119" s="8">
        <f t="shared" si="163"/>
        <v>15</v>
      </c>
      <c r="AP119" s="21">
        <v>1</v>
      </c>
      <c r="AQ119" s="8">
        <f t="shared" si="164"/>
        <v>15</v>
      </c>
      <c r="AR119" s="21">
        <v>3</v>
      </c>
      <c r="AS119" s="435" t="s">
        <v>18</v>
      </c>
      <c r="AT119" s="434">
        <v>1</v>
      </c>
      <c r="AU119" s="8">
        <f t="shared" si="165"/>
        <v>15</v>
      </c>
      <c r="AV119" s="21">
        <v>1</v>
      </c>
      <c r="AW119" s="8">
        <f t="shared" si="166"/>
        <v>15</v>
      </c>
      <c r="AX119" s="21">
        <v>3</v>
      </c>
      <c r="AY119" s="435" t="s">
        <v>18</v>
      </c>
      <c r="AZ119" s="422"/>
      <c r="BA119" s="423"/>
      <c r="BB119" s="423"/>
      <c r="BC119" s="424"/>
      <c r="BD119" s="420"/>
      <c r="BE119" s="421"/>
    </row>
    <row r="120" spans="1:57" s="43" customFormat="1" ht="16.5" x14ac:dyDescent="0.3">
      <c r="A120" s="201" t="s">
        <v>426</v>
      </c>
      <c r="B120" s="195" t="s">
        <v>28</v>
      </c>
      <c r="C120" s="452" t="s">
        <v>427</v>
      </c>
      <c r="D120" s="434"/>
      <c r="E120" s="8"/>
      <c r="F120" s="21"/>
      <c r="G120" s="8"/>
      <c r="H120" s="21"/>
      <c r="I120" s="435"/>
      <c r="J120" s="434"/>
      <c r="K120" s="8"/>
      <c r="L120" s="119"/>
      <c r="M120" s="8"/>
      <c r="N120" s="21"/>
      <c r="O120" s="435"/>
      <c r="P120" s="434"/>
      <c r="Q120" s="8"/>
      <c r="R120" s="21"/>
      <c r="S120" s="8"/>
      <c r="T120" s="21"/>
      <c r="U120" s="435"/>
      <c r="V120" s="434"/>
      <c r="W120" s="8"/>
      <c r="X120" s="119"/>
      <c r="Y120" s="8"/>
      <c r="Z120" s="21"/>
      <c r="AA120" s="435"/>
      <c r="AB120" s="434">
        <v>1</v>
      </c>
      <c r="AC120" s="8">
        <f t="shared" si="155"/>
        <v>15</v>
      </c>
      <c r="AD120" s="21"/>
      <c r="AE120" s="8" t="str">
        <f t="shared" si="156"/>
        <v/>
      </c>
      <c r="AF120" s="21">
        <v>2</v>
      </c>
      <c r="AG120" s="435" t="s">
        <v>18</v>
      </c>
      <c r="AH120" s="434">
        <v>1</v>
      </c>
      <c r="AI120" s="8">
        <f t="shared" si="157"/>
        <v>15</v>
      </c>
      <c r="AJ120" s="21"/>
      <c r="AK120" s="8" t="str">
        <f t="shared" si="158"/>
        <v/>
      </c>
      <c r="AL120" s="21">
        <v>2</v>
      </c>
      <c r="AM120" s="435" t="s">
        <v>18</v>
      </c>
      <c r="AN120" s="434">
        <v>1</v>
      </c>
      <c r="AO120" s="8">
        <f t="shared" si="163"/>
        <v>15</v>
      </c>
      <c r="AP120" s="21"/>
      <c r="AQ120" s="8" t="str">
        <f t="shared" si="164"/>
        <v/>
      </c>
      <c r="AR120" s="21">
        <v>2</v>
      </c>
      <c r="AS120" s="435" t="s">
        <v>18</v>
      </c>
      <c r="AT120" s="434">
        <v>1</v>
      </c>
      <c r="AU120" s="8">
        <f t="shared" si="165"/>
        <v>15</v>
      </c>
      <c r="AV120" s="21"/>
      <c r="AW120" s="8" t="str">
        <f t="shared" si="166"/>
        <v/>
      </c>
      <c r="AX120" s="21">
        <v>2</v>
      </c>
      <c r="AY120" s="435" t="s">
        <v>18</v>
      </c>
      <c r="AZ120" s="422"/>
      <c r="BA120" s="423"/>
      <c r="BB120" s="423"/>
      <c r="BC120" s="424"/>
      <c r="BD120" s="420"/>
      <c r="BE120" s="421"/>
    </row>
    <row r="121" spans="1:57" s="43" customFormat="1" ht="16.5" x14ac:dyDescent="0.3">
      <c r="A121" s="201" t="s">
        <v>584</v>
      </c>
      <c r="B121" s="195" t="s">
        <v>28</v>
      </c>
      <c r="C121" s="441" t="s">
        <v>428</v>
      </c>
      <c r="D121" s="434"/>
      <c r="E121" s="8"/>
      <c r="F121" s="21"/>
      <c r="G121" s="8"/>
      <c r="H121" s="21"/>
      <c r="I121" s="435"/>
      <c r="J121" s="434"/>
      <c r="K121" s="8"/>
      <c r="L121" s="119"/>
      <c r="M121" s="8"/>
      <c r="N121" s="21"/>
      <c r="O121" s="435"/>
      <c r="P121" s="434"/>
      <c r="Q121" s="8"/>
      <c r="R121" s="21"/>
      <c r="S121" s="8"/>
      <c r="T121" s="21"/>
      <c r="U121" s="435"/>
      <c r="V121" s="434"/>
      <c r="W121" s="8"/>
      <c r="X121" s="119"/>
      <c r="Y121" s="8"/>
      <c r="Z121" s="21"/>
      <c r="AA121" s="435"/>
      <c r="AB121" s="434">
        <v>2</v>
      </c>
      <c r="AC121" s="8">
        <f t="shared" si="155"/>
        <v>30</v>
      </c>
      <c r="AD121" s="21"/>
      <c r="AE121" s="8" t="str">
        <f t="shared" si="156"/>
        <v/>
      </c>
      <c r="AF121" s="21">
        <v>3</v>
      </c>
      <c r="AG121" s="435" t="s">
        <v>18</v>
      </c>
      <c r="AH121" s="434">
        <v>2</v>
      </c>
      <c r="AI121" s="8">
        <f t="shared" si="157"/>
        <v>30</v>
      </c>
      <c r="AJ121" s="21"/>
      <c r="AK121" s="8" t="str">
        <f t="shared" si="158"/>
        <v/>
      </c>
      <c r="AL121" s="21">
        <v>3</v>
      </c>
      <c r="AM121" s="435" t="s">
        <v>18</v>
      </c>
      <c r="AN121" s="434">
        <v>2</v>
      </c>
      <c r="AO121" s="8">
        <f t="shared" si="163"/>
        <v>30</v>
      </c>
      <c r="AP121" s="21"/>
      <c r="AQ121" s="8" t="str">
        <f t="shared" si="164"/>
        <v/>
      </c>
      <c r="AR121" s="21">
        <v>3</v>
      </c>
      <c r="AS121" s="435" t="s">
        <v>18</v>
      </c>
      <c r="AT121" s="434">
        <v>2</v>
      </c>
      <c r="AU121" s="8">
        <f t="shared" si="165"/>
        <v>30</v>
      </c>
      <c r="AV121" s="21"/>
      <c r="AW121" s="8" t="str">
        <f t="shared" si="166"/>
        <v/>
      </c>
      <c r="AX121" s="21">
        <v>3</v>
      </c>
      <c r="AY121" s="435" t="s">
        <v>18</v>
      </c>
      <c r="AZ121" s="422"/>
      <c r="BA121" s="423"/>
      <c r="BB121" s="423"/>
      <c r="BC121" s="424"/>
      <c r="BD121" s="420"/>
      <c r="BE121" s="421"/>
    </row>
    <row r="122" spans="1:57" s="43" customFormat="1" ht="16.5" x14ac:dyDescent="0.3">
      <c r="A122" s="201" t="s">
        <v>585</v>
      </c>
      <c r="B122" s="195" t="s">
        <v>28</v>
      </c>
      <c r="C122" s="441" t="s">
        <v>429</v>
      </c>
      <c r="D122" s="434"/>
      <c r="E122" s="8"/>
      <c r="F122" s="21"/>
      <c r="G122" s="8"/>
      <c r="H122" s="21"/>
      <c r="I122" s="435"/>
      <c r="J122" s="434"/>
      <c r="K122" s="8"/>
      <c r="L122" s="119"/>
      <c r="M122" s="8"/>
      <c r="N122" s="21"/>
      <c r="O122" s="435"/>
      <c r="P122" s="434"/>
      <c r="Q122" s="8"/>
      <c r="R122" s="21"/>
      <c r="S122" s="8"/>
      <c r="T122" s="21"/>
      <c r="U122" s="435"/>
      <c r="V122" s="434"/>
      <c r="W122" s="8"/>
      <c r="X122" s="119"/>
      <c r="Y122" s="8"/>
      <c r="Z122" s="21"/>
      <c r="AA122" s="435"/>
      <c r="AB122" s="434">
        <v>2</v>
      </c>
      <c r="AC122" s="8">
        <f t="shared" si="155"/>
        <v>30</v>
      </c>
      <c r="AD122" s="21"/>
      <c r="AE122" s="8" t="str">
        <f t="shared" si="156"/>
        <v/>
      </c>
      <c r="AF122" s="21">
        <v>3</v>
      </c>
      <c r="AG122" s="435" t="s">
        <v>18</v>
      </c>
      <c r="AH122" s="434">
        <v>2</v>
      </c>
      <c r="AI122" s="8">
        <f t="shared" si="157"/>
        <v>30</v>
      </c>
      <c r="AJ122" s="21"/>
      <c r="AK122" s="8" t="str">
        <f t="shared" si="158"/>
        <v/>
      </c>
      <c r="AL122" s="21">
        <v>3</v>
      </c>
      <c r="AM122" s="435" t="s">
        <v>18</v>
      </c>
      <c r="AN122" s="434">
        <v>2</v>
      </c>
      <c r="AO122" s="8">
        <f t="shared" si="163"/>
        <v>30</v>
      </c>
      <c r="AP122" s="21"/>
      <c r="AQ122" s="8" t="str">
        <f t="shared" si="164"/>
        <v/>
      </c>
      <c r="AR122" s="21">
        <v>3</v>
      </c>
      <c r="AS122" s="435" t="s">
        <v>18</v>
      </c>
      <c r="AT122" s="434">
        <v>2</v>
      </c>
      <c r="AU122" s="8">
        <f t="shared" si="165"/>
        <v>30</v>
      </c>
      <c r="AV122" s="21"/>
      <c r="AW122" s="8" t="str">
        <f t="shared" si="166"/>
        <v/>
      </c>
      <c r="AX122" s="21">
        <v>3</v>
      </c>
      <c r="AY122" s="435" t="s">
        <v>18</v>
      </c>
      <c r="AZ122" s="422"/>
      <c r="BA122" s="423"/>
      <c r="BB122" s="423"/>
      <c r="BC122" s="424"/>
      <c r="BD122" s="420"/>
      <c r="BE122" s="421"/>
    </row>
    <row r="123" spans="1:57" s="43" customFormat="1" ht="16.5" x14ac:dyDescent="0.3">
      <c r="A123" s="442" t="s">
        <v>430</v>
      </c>
      <c r="B123" s="443" t="s">
        <v>28</v>
      </c>
      <c r="C123" s="444" t="s">
        <v>431</v>
      </c>
      <c r="D123" s="445"/>
      <c r="E123" s="27"/>
      <c r="F123" s="124"/>
      <c r="G123" s="27"/>
      <c r="H123" s="124"/>
      <c r="I123" s="446"/>
      <c r="J123" s="445"/>
      <c r="K123" s="27"/>
      <c r="L123" s="355"/>
      <c r="M123" s="27"/>
      <c r="N123" s="124"/>
      <c r="O123" s="446"/>
      <c r="P123" s="445"/>
      <c r="Q123" s="27"/>
      <c r="R123" s="124"/>
      <c r="S123" s="27"/>
      <c r="T123" s="124"/>
      <c r="U123" s="446"/>
      <c r="V123" s="445"/>
      <c r="W123" s="27"/>
      <c r="X123" s="355"/>
      <c r="Y123" s="27"/>
      <c r="Z123" s="124"/>
      <c r="AA123" s="446"/>
      <c r="AB123" s="445">
        <v>1</v>
      </c>
      <c r="AC123" s="27">
        <f t="shared" si="155"/>
        <v>15</v>
      </c>
      <c r="AD123" s="124"/>
      <c r="AE123" s="27" t="str">
        <f t="shared" si="156"/>
        <v/>
      </c>
      <c r="AF123" s="124">
        <v>2</v>
      </c>
      <c r="AG123" s="446" t="s">
        <v>18</v>
      </c>
      <c r="AH123" s="445">
        <v>1</v>
      </c>
      <c r="AI123" s="27">
        <f t="shared" si="157"/>
        <v>15</v>
      </c>
      <c r="AJ123" s="124"/>
      <c r="AK123" s="27" t="str">
        <f t="shared" si="158"/>
        <v/>
      </c>
      <c r="AL123" s="124">
        <v>2</v>
      </c>
      <c r="AM123" s="446" t="s">
        <v>18</v>
      </c>
      <c r="AN123" s="445">
        <v>1</v>
      </c>
      <c r="AO123" s="27">
        <f t="shared" si="163"/>
        <v>15</v>
      </c>
      <c r="AP123" s="124"/>
      <c r="AQ123" s="27" t="str">
        <f t="shared" si="164"/>
        <v/>
      </c>
      <c r="AR123" s="124">
        <v>2</v>
      </c>
      <c r="AS123" s="446" t="s">
        <v>18</v>
      </c>
      <c r="AT123" s="445">
        <v>1</v>
      </c>
      <c r="AU123" s="27">
        <f t="shared" si="165"/>
        <v>15</v>
      </c>
      <c r="AV123" s="124"/>
      <c r="AW123" s="27" t="str">
        <f t="shared" si="166"/>
        <v/>
      </c>
      <c r="AX123" s="124">
        <v>2</v>
      </c>
      <c r="AY123" s="446" t="s">
        <v>18</v>
      </c>
      <c r="AZ123" s="422"/>
      <c r="BA123" s="423"/>
      <c r="BB123" s="423"/>
      <c r="BC123" s="424"/>
      <c r="BD123" s="420"/>
      <c r="BE123" s="421"/>
    </row>
    <row r="124" spans="1:57" s="43" customFormat="1" ht="31.5" x14ac:dyDescent="0.3">
      <c r="A124" s="201" t="s">
        <v>603</v>
      </c>
      <c r="B124" s="443" t="s">
        <v>28</v>
      </c>
      <c r="C124" s="441" t="s">
        <v>604</v>
      </c>
      <c r="D124" s="447"/>
      <c r="E124" s="448"/>
      <c r="F124" s="449"/>
      <c r="G124" s="448"/>
      <c r="H124" s="449"/>
      <c r="I124" s="450"/>
      <c r="J124" s="447"/>
      <c r="K124" s="448"/>
      <c r="L124" s="449"/>
      <c r="M124" s="448"/>
      <c r="N124" s="449"/>
      <c r="O124" s="450"/>
      <c r="P124" s="447"/>
      <c r="Q124" s="448"/>
      <c r="R124" s="449"/>
      <c r="S124" s="448"/>
      <c r="T124" s="449"/>
      <c r="U124" s="450"/>
      <c r="V124" s="447"/>
      <c r="W124" s="448"/>
      <c r="X124" s="449"/>
      <c r="Y124" s="448"/>
      <c r="Z124" s="449"/>
      <c r="AA124" s="450"/>
      <c r="AB124" s="447"/>
      <c r="AC124" s="448"/>
      <c r="AD124" s="449"/>
      <c r="AE124" s="448"/>
      <c r="AF124" s="449"/>
      <c r="AG124" s="446"/>
      <c r="AH124" s="447">
        <v>1</v>
      </c>
      <c r="AI124" s="448">
        <v>15</v>
      </c>
      <c r="AJ124" s="449">
        <v>1</v>
      </c>
      <c r="AK124" s="448">
        <v>15</v>
      </c>
      <c r="AL124" s="449">
        <v>3</v>
      </c>
      <c r="AM124" s="450" t="s">
        <v>18</v>
      </c>
      <c r="AN124" s="447"/>
      <c r="AO124" s="448"/>
      <c r="AP124" s="449"/>
      <c r="AQ124" s="448"/>
      <c r="AR124" s="449"/>
      <c r="AS124" s="450"/>
      <c r="AT124" s="447">
        <v>1</v>
      </c>
      <c r="AU124" s="448">
        <v>15</v>
      </c>
      <c r="AV124" s="449">
        <v>1</v>
      </c>
      <c r="AW124" s="448">
        <v>15</v>
      </c>
      <c r="AX124" s="449">
        <v>3</v>
      </c>
      <c r="AY124" s="450" t="s">
        <v>18</v>
      </c>
      <c r="AZ124" s="422"/>
      <c r="BA124" s="423"/>
      <c r="BB124" s="423"/>
      <c r="BC124" s="424"/>
      <c r="BD124" s="420"/>
      <c r="BE124" s="421"/>
    </row>
    <row r="125" spans="1:57" s="43" customFormat="1" ht="16.5" x14ac:dyDescent="0.3">
      <c r="A125" s="201" t="s">
        <v>605</v>
      </c>
      <c r="B125" s="443" t="s">
        <v>28</v>
      </c>
      <c r="C125" s="441" t="s">
        <v>606</v>
      </c>
      <c r="D125" s="447"/>
      <c r="E125" s="448"/>
      <c r="F125" s="449"/>
      <c r="G125" s="448"/>
      <c r="H125" s="449"/>
      <c r="I125" s="450"/>
      <c r="J125" s="447"/>
      <c r="K125" s="448"/>
      <c r="L125" s="449"/>
      <c r="M125" s="448"/>
      <c r="N125" s="449"/>
      <c r="O125" s="450"/>
      <c r="P125" s="447"/>
      <c r="Q125" s="448"/>
      <c r="R125" s="449"/>
      <c r="S125" s="448"/>
      <c r="T125" s="449"/>
      <c r="U125" s="450"/>
      <c r="V125" s="447"/>
      <c r="W125" s="448"/>
      <c r="X125" s="449"/>
      <c r="Y125" s="448"/>
      <c r="Z125" s="449"/>
      <c r="AA125" s="450"/>
      <c r="AB125" s="447"/>
      <c r="AC125" s="448"/>
      <c r="AD125" s="449"/>
      <c r="AE125" s="448"/>
      <c r="AF125" s="449"/>
      <c r="AG125" s="450"/>
      <c r="AH125" s="447">
        <v>1</v>
      </c>
      <c r="AI125" s="448">
        <v>15</v>
      </c>
      <c r="AJ125" s="449">
        <v>1</v>
      </c>
      <c r="AK125" s="448">
        <v>15</v>
      </c>
      <c r="AL125" s="449">
        <v>3</v>
      </c>
      <c r="AM125" s="450" t="s">
        <v>18</v>
      </c>
      <c r="AN125" s="447"/>
      <c r="AO125" s="448"/>
      <c r="AP125" s="449"/>
      <c r="AQ125" s="448"/>
      <c r="AR125" s="449"/>
      <c r="AS125" s="450"/>
      <c r="AT125" s="447">
        <v>1</v>
      </c>
      <c r="AU125" s="448">
        <v>15</v>
      </c>
      <c r="AV125" s="449">
        <v>1</v>
      </c>
      <c r="AW125" s="448">
        <v>15</v>
      </c>
      <c r="AX125" s="449">
        <v>3</v>
      </c>
      <c r="AY125" s="450" t="s">
        <v>18</v>
      </c>
      <c r="AZ125" s="422"/>
      <c r="BA125" s="423"/>
      <c r="BB125" s="423"/>
      <c r="BC125" s="424"/>
      <c r="BD125" s="420"/>
      <c r="BE125" s="421"/>
    </row>
    <row r="126" spans="1:57" s="43" customFormat="1" ht="31.5" x14ac:dyDescent="0.3">
      <c r="A126" s="201" t="s">
        <v>607</v>
      </c>
      <c r="B126" s="443" t="s">
        <v>28</v>
      </c>
      <c r="C126" s="441" t="s">
        <v>608</v>
      </c>
      <c r="D126" s="447"/>
      <c r="E126" s="448"/>
      <c r="F126" s="449"/>
      <c r="G126" s="448"/>
      <c r="H126" s="449"/>
      <c r="I126" s="450"/>
      <c r="J126" s="447"/>
      <c r="K126" s="448"/>
      <c r="L126" s="449"/>
      <c r="M126" s="448"/>
      <c r="N126" s="449"/>
      <c r="O126" s="450"/>
      <c r="P126" s="447"/>
      <c r="Q126" s="448"/>
      <c r="R126" s="449"/>
      <c r="S126" s="448"/>
      <c r="T126" s="449"/>
      <c r="U126" s="450"/>
      <c r="V126" s="447"/>
      <c r="W126" s="448"/>
      <c r="X126" s="449"/>
      <c r="Y126" s="448"/>
      <c r="Z126" s="449"/>
      <c r="AA126" s="450"/>
      <c r="AB126" s="447"/>
      <c r="AC126" s="448"/>
      <c r="AD126" s="449"/>
      <c r="AE126" s="448"/>
      <c r="AF126" s="449"/>
      <c r="AG126" s="450"/>
      <c r="AH126" s="447"/>
      <c r="AI126" s="448"/>
      <c r="AJ126" s="449">
        <v>1</v>
      </c>
      <c r="AK126" s="448">
        <v>15</v>
      </c>
      <c r="AL126" s="449">
        <v>3</v>
      </c>
      <c r="AM126" s="450" t="s">
        <v>53</v>
      </c>
      <c r="AN126" s="447"/>
      <c r="AO126" s="448"/>
      <c r="AP126" s="449"/>
      <c r="AQ126" s="448"/>
      <c r="AR126" s="449"/>
      <c r="AS126" s="450"/>
      <c r="AT126" s="447"/>
      <c r="AU126" s="448"/>
      <c r="AV126" s="449">
        <v>1</v>
      </c>
      <c r="AW126" s="448">
        <v>15</v>
      </c>
      <c r="AX126" s="449">
        <v>3</v>
      </c>
      <c r="AY126" s="450" t="s">
        <v>53</v>
      </c>
      <c r="AZ126" s="422"/>
      <c r="BA126" s="423"/>
      <c r="BB126" s="423"/>
      <c r="BC126" s="424"/>
      <c r="BD126" s="420"/>
      <c r="BE126" s="421"/>
    </row>
    <row r="127" spans="1:57" s="43" customFormat="1" ht="16.5" x14ac:dyDescent="0.3">
      <c r="A127" s="201" t="s">
        <v>609</v>
      </c>
      <c r="B127" s="443" t="s">
        <v>28</v>
      </c>
      <c r="C127" s="441" t="s">
        <v>610</v>
      </c>
      <c r="D127" s="447"/>
      <c r="E127" s="448"/>
      <c r="F127" s="449"/>
      <c r="G127" s="448"/>
      <c r="H127" s="449"/>
      <c r="I127" s="450"/>
      <c r="J127" s="447"/>
      <c r="K127" s="448"/>
      <c r="L127" s="449"/>
      <c r="M127" s="448"/>
      <c r="N127" s="449"/>
      <c r="O127" s="450"/>
      <c r="P127" s="447"/>
      <c r="Q127" s="448"/>
      <c r="R127" s="449"/>
      <c r="S127" s="448"/>
      <c r="T127" s="449"/>
      <c r="U127" s="450"/>
      <c r="V127" s="447"/>
      <c r="W127" s="448"/>
      <c r="X127" s="449"/>
      <c r="Y127" s="448"/>
      <c r="Z127" s="449"/>
      <c r="AA127" s="450"/>
      <c r="AB127" s="447"/>
      <c r="AC127" s="448"/>
      <c r="AD127" s="449"/>
      <c r="AE127" s="448"/>
      <c r="AF127" s="449"/>
      <c r="AG127" s="450"/>
      <c r="AH127" s="447">
        <v>2</v>
      </c>
      <c r="AI127" s="448">
        <v>30</v>
      </c>
      <c r="AJ127" s="449"/>
      <c r="AK127" s="448"/>
      <c r="AL127" s="449">
        <v>3</v>
      </c>
      <c r="AM127" s="450" t="s">
        <v>53</v>
      </c>
      <c r="AN127" s="447"/>
      <c r="AO127" s="448"/>
      <c r="AP127" s="449"/>
      <c r="AQ127" s="448"/>
      <c r="AR127" s="449"/>
      <c r="AS127" s="450"/>
      <c r="AT127" s="447">
        <v>2</v>
      </c>
      <c r="AU127" s="448">
        <v>30</v>
      </c>
      <c r="AV127" s="449"/>
      <c r="AW127" s="448"/>
      <c r="AX127" s="449">
        <v>3</v>
      </c>
      <c r="AY127" s="450" t="s">
        <v>53</v>
      </c>
      <c r="AZ127" s="422"/>
      <c r="BA127" s="423"/>
      <c r="BB127" s="423"/>
      <c r="BC127" s="424"/>
      <c r="BD127" s="420"/>
      <c r="BE127" s="421"/>
    </row>
    <row r="128" spans="1:57" s="43" customFormat="1" ht="31.5" x14ac:dyDescent="0.3">
      <c r="A128" s="201" t="s">
        <v>611</v>
      </c>
      <c r="B128" s="443" t="s">
        <v>28</v>
      </c>
      <c r="C128" s="441" t="s">
        <v>612</v>
      </c>
      <c r="D128" s="447"/>
      <c r="E128" s="448"/>
      <c r="F128" s="449"/>
      <c r="G128" s="448"/>
      <c r="H128" s="449"/>
      <c r="I128" s="450"/>
      <c r="J128" s="447"/>
      <c r="K128" s="448"/>
      <c r="L128" s="449"/>
      <c r="M128" s="448"/>
      <c r="N128" s="449"/>
      <c r="O128" s="450"/>
      <c r="P128" s="447"/>
      <c r="Q128" s="448"/>
      <c r="R128" s="449"/>
      <c r="S128" s="448"/>
      <c r="T128" s="449"/>
      <c r="U128" s="450"/>
      <c r="V128" s="447"/>
      <c r="W128" s="448"/>
      <c r="X128" s="449"/>
      <c r="Y128" s="448"/>
      <c r="Z128" s="449"/>
      <c r="AA128" s="450"/>
      <c r="AB128" s="447"/>
      <c r="AC128" s="448"/>
      <c r="AD128" s="449">
        <v>2</v>
      </c>
      <c r="AE128" s="448">
        <v>30</v>
      </c>
      <c r="AF128" s="449">
        <v>3</v>
      </c>
      <c r="AG128" s="450" t="s">
        <v>18</v>
      </c>
      <c r="AH128" s="447"/>
      <c r="AI128" s="448"/>
      <c r="AJ128" s="449">
        <v>2</v>
      </c>
      <c r="AK128" s="448">
        <v>30</v>
      </c>
      <c r="AL128" s="449">
        <v>3</v>
      </c>
      <c r="AM128" s="450" t="s">
        <v>18</v>
      </c>
      <c r="AN128" s="447"/>
      <c r="AO128" s="448"/>
      <c r="AP128" s="449">
        <v>2</v>
      </c>
      <c r="AQ128" s="448">
        <v>30</v>
      </c>
      <c r="AR128" s="449">
        <v>3</v>
      </c>
      <c r="AS128" s="450" t="s">
        <v>18</v>
      </c>
      <c r="AT128" s="447"/>
      <c r="AU128" s="448"/>
      <c r="AV128" s="449">
        <v>2</v>
      </c>
      <c r="AW128" s="448">
        <v>30</v>
      </c>
      <c r="AX128" s="449">
        <v>3</v>
      </c>
      <c r="AY128" s="450" t="s">
        <v>18</v>
      </c>
      <c r="AZ128" s="422"/>
      <c r="BA128" s="423"/>
      <c r="BB128" s="423"/>
      <c r="BC128" s="424"/>
      <c r="BD128" s="420"/>
      <c r="BE128" s="421"/>
    </row>
    <row r="129" spans="1:57" s="43" customFormat="1" ht="16.5" x14ac:dyDescent="0.3">
      <c r="A129" s="201" t="s">
        <v>613</v>
      </c>
      <c r="B129" s="443" t="s">
        <v>28</v>
      </c>
      <c r="C129" s="441" t="s">
        <v>614</v>
      </c>
      <c r="D129" s="447"/>
      <c r="E129" s="448"/>
      <c r="F129" s="449"/>
      <c r="G129" s="448"/>
      <c r="H129" s="449"/>
      <c r="I129" s="450"/>
      <c r="J129" s="447"/>
      <c r="K129" s="448"/>
      <c r="L129" s="449"/>
      <c r="M129" s="448"/>
      <c r="N129" s="449"/>
      <c r="O129" s="450"/>
      <c r="P129" s="447"/>
      <c r="Q129" s="448"/>
      <c r="R129" s="449"/>
      <c r="S129" s="448"/>
      <c r="T129" s="449"/>
      <c r="U129" s="450"/>
      <c r="V129" s="447"/>
      <c r="W129" s="448"/>
      <c r="X129" s="449"/>
      <c r="Y129" s="448"/>
      <c r="Z129" s="449"/>
      <c r="AA129" s="450"/>
      <c r="AB129" s="447"/>
      <c r="AC129" s="448"/>
      <c r="AD129" s="449">
        <v>2</v>
      </c>
      <c r="AE129" s="448">
        <v>30</v>
      </c>
      <c r="AF129" s="449">
        <v>3</v>
      </c>
      <c r="AG129" s="450" t="s">
        <v>18</v>
      </c>
      <c r="AH129" s="447"/>
      <c r="AI129" s="448"/>
      <c r="AJ129" s="449">
        <v>2</v>
      </c>
      <c r="AK129" s="448">
        <v>30</v>
      </c>
      <c r="AL129" s="449">
        <v>3</v>
      </c>
      <c r="AM129" s="450" t="s">
        <v>18</v>
      </c>
      <c r="AN129" s="447"/>
      <c r="AO129" s="448"/>
      <c r="AP129" s="449">
        <v>2</v>
      </c>
      <c r="AQ129" s="448">
        <v>30</v>
      </c>
      <c r="AR129" s="449">
        <v>3</v>
      </c>
      <c r="AS129" s="450" t="s">
        <v>18</v>
      </c>
      <c r="AT129" s="447"/>
      <c r="AU129" s="448"/>
      <c r="AV129" s="449">
        <v>2</v>
      </c>
      <c r="AW129" s="448">
        <v>30</v>
      </c>
      <c r="AX129" s="449">
        <v>3</v>
      </c>
      <c r="AY129" s="450" t="s">
        <v>18</v>
      </c>
      <c r="AZ129" s="422"/>
      <c r="BA129" s="423"/>
      <c r="BB129" s="423"/>
      <c r="BC129" s="424"/>
      <c r="BD129" s="420"/>
      <c r="BE129" s="421"/>
    </row>
    <row r="130" spans="1:57" s="43" customFormat="1" ht="31.5" x14ac:dyDescent="0.3">
      <c r="A130" s="201" t="s">
        <v>615</v>
      </c>
      <c r="B130" s="443" t="s">
        <v>28</v>
      </c>
      <c r="C130" s="441" t="s">
        <v>616</v>
      </c>
      <c r="D130" s="447"/>
      <c r="E130" s="448"/>
      <c r="F130" s="449"/>
      <c r="G130" s="448"/>
      <c r="H130" s="449"/>
      <c r="I130" s="450"/>
      <c r="J130" s="447"/>
      <c r="K130" s="448"/>
      <c r="L130" s="449"/>
      <c r="M130" s="448"/>
      <c r="N130" s="449"/>
      <c r="O130" s="450"/>
      <c r="P130" s="447"/>
      <c r="Q130" s="448"/>
      <c r="R130" s="449"/>
      <c r="S130" s="448"/>
      <c r="T130" s="449"/>
      <c r="U130" s="450"/>
      <c r="V130" s="447"/>
      <c r="W130" s="448"/>
      <c r="X130" s="449"/>
      <c r="Y130" s="448"/>
      <c r="Z130" s="449"/>
      <c r="AA130" s="450"/>
      <c r="AB130" s="447"/>
      <c r="AC130" s="448"/>
      <c r="AD130" s="449">
        <v>2</v>
      </c>
      <c r="AE130" s="448">
        <v>30</v>
      </c>
      <c r="AF130" s="449">
        <v>3</v>
      </c>
      <c r="AG130" s="450" t="s">
        <v>18</v>
      </c>
      <c r="AH130" s="447"/>
      <c r="AI130" s="448"/>
      <c r="AJ130" s="449">
        <v>2</v>
      </c>
      <c r="AK130" s="448">
        <v>30</v>
      </c>
      <c r="AL130" s="449">
        <v>3</v>
      </c>
      <c r="AM130" s="450" t="s">
        <v>18</v>
      </c>
      <c r="AN130" s="447"/>
      <c r="AO130" s="448"/>
      <c r="AP130" s="449">
        <v>2</v>
      </c>
      <c r="AQ130" s="448">
        <v>30</v>
      </c>
      <c r="AR130" s="449">
        <v>3</v>
      </c>
      <c r="AS130" s="450" t="s">
        <v>18</v>
      </c>
      <c r="AT130" s="447"/>
      <c r="AU130" s="448"/>
      <c r="AV130" s="449">
        <v>2</v>
      </c>
      <c r="AW130" s="448">
        <v>30</v>
      </c>
      <c r="AX130" s="449">
        <v>3</v>
      </c>
      <c r="AY130" s="450" t="s">
        <v>18</v>
      </c>
      <c r="AZ130" s="422"/>
      <c r="BA130" s="423"/>
      <c r="BB130" s="423"/>
      <c r="BC130" s="424"/>
      <c r="BD130" s="420"/>
      <c r="BE130" s="421"/>
    </row>
    <row r="131" spans="1:57" s="43" customFormat="1" ht="16.5" x14ac:dyDescent="0.3">
      <c r="A131" s="201" t="s">
        <v>617</v>
      </c>
      <c r="B131" s="443" t="s">
        <v>28</v>
      </c>
      <c r="C131" s="441" t="s">
        <v>618</v>
      </c>
      <c r="D131" s="447"/>
      <c r="E131" s="448"/>
      <c r="F131" s="449"/>
      <c r="G131" s="448"/>
      <c r="H131" s="449"/>
      <c r="I131" s="450"/>
      <c r="J131" s="447"/>
      <c r="K131" s="448"/>
      <c r="L131" s="449"/>
      <c r="M131" s="448"/>
      <c r="N131" s="449"/>
      <c r="O131" s="450"/>
      <c r="P131" s="447"/>
      <c r="Q131" s="448"/>
      <c r="R131" s="449"/>
      <c r="S131" s="448"/>
      <c r="T131" s="449"/>
      <c r="U131" s="450"/>
      <c r="V131" s="447"/>
      <c r="W131" s="448"/>
      <c r="X131" s="449"/>
      <c r="Y131" s="448"/>
      <c r="Z131" s="449"/>
      <c r="AA131" s="450"/>
      <c r="AB131" s="447"/>
      <c r="AC131" s="448"/>
      <c r="AD131" s="449"/>
      <c r="AE131" s="448"/>
      <c r="AF131" s="449"/>
      <c r="AG131" s="450"/>
      <c r="AH131" s="447">
        <v>1</v>
      </c>
      <c r="AI131" s="448">
        <v>15</v>
      </c>
      <c r="AJ131" s="449"/>
      <c r="AK131" s="448"/>
      <c r="AL131" s="449">
        <v>3</v>
      </c>
      <c r="AM131" s="450" t="s">
        <v>53</v>
      </c>
      <c r="AN131" s="447"/>
      <c r="AO131" s="448"/>
      <c r="AP131" s="449"/>
      <c r="AQ131" s="448"/>
      <c r="AR131" s="449"/>
      <c r="AS131" s="450"/>
      <c r="AT131" s="447">
        <v>1</v>
      </c>
      <c r="AU131" s="448">
        <v>15</v>
      </c>
      <c r="AV131" s="449"/>
      <c r="AW131" s="448"/>
      <c r="AX131" s="449">
        <v>3</v>
      </c>
      <c r="AY131" s="450" t="s">
        <v>53</v>
      </c>
      <c r="AZ131" s="422"/>
      <c r="BA131" s="423"/>
      <c r="BB131" s="423"/>
      <c r="BC131" s="424"/>
      <c r="BD131" s="420"/>
      <c r="BE131" s="421"/>
    </row>
    <row r="132" spans="1:57" s="43" customFormat="1" ht="16.5" x14ac:dyDescent="0.3">
      <c r="A132" s="201" t="s">
        <v>619</v>
      </c>
      <c r="B132" s="443" t="s">
        <v>28</v>
      </c>
      <c r="C132" s="441" t="s">
        <v>620</v>
      </c>
      <c r="D132" s="447"/>
      <c r="E132" s="448"/>
      <c r="F132" s="449"/>
      <c r="G132" s="448"/>
      <c r="H132" s="449"/>
      <c r="I132" s="450"/>
      <c r="J132" s="447"/>
      <c r="K132" s="448"/>
      <c r="L132" s="449"/>
      <c r="M132" s="448"/>
      <c r="N132" s="449"/>
      <c r="O132" s="450"/>
      <c r="P132" s="447"/>
      <c r="Q132" s="448"/>
      <c r="R132" s="449"/>
      <c r="S132" s="448"/>
      <c r="T132" s="449"/>
      <c r="U132" s="450"/>
      <c r="V132" s="447"/>
      <c r="W132" s="448"/>
      <c r="X132" s="449"/>
      <c r="Y132" s="448"/>
      <c r="Z132" s="449"/>
      <c r="AA132" s="450"/>
      <c r="AB132" s="447">
        <v>1</v>
      </c>
      <c r="AC132" s="448">
        <v>16</v>
      </c>
      <c r="AD132" s="449">
        <v>1</v>
      </c>
      <c r="AE132" s="448">
        <v>8</v>
      </c>
      <c r="AF132" s="449">
        <v>4</v>
      </c>
      <c r="AG132" s="450" t="s">
        <v>53</v>
      </c>
      <c r="AH132" s="447">
        <v>1</v>
      </c>
      <c r="AI132" s="448">
        <v>16</v>
      </c>
      <c r="AJ132" s="449">
        <v>1</v>
      </c>
      <c r="AK132" s="448">
        <v>8</v>
      </c>
      <c r="AL132" s="449">
        <v>4</v>
      </c>
      <c r="AM132" s="450" t="s">
        <v>53</v>
      </c>
      <c r="AN132" s="447">
        <v>1</v>
      </c>
      <c r="AO132" s="448">
        <v>16</v>
      </c>
      <c r="AP132" s="449">
        <v>1</v>
      </c>
      <c r="AQ132" s="448">
        <v>8</v>
      </c>
      <c r="AR132" s="449">
        <v>4</v>
      </c>
      <c r="AS132" s="450" t="s">
        <v>53</v>
      </c>
      <c r="AT132" s="447">
        <v>1</v>
      </c>
      <c r="AU132" s="448">
        <v>16</v>
      </c>
      <c r="AV132" s="449">
        <v>1</v>
      </c>
      <c r="AW132" s="448">
        <v>8</v>
      </c>
      <c r="AX132" s="449">
        <v>4</v>
      </c>
      <c r="AY132" s="450" t="s">
        <v>53</v>
      </c>
      <c r="AZ132" s="422"/>
      <c r="BA132" s="423"/>
      <c r="BB132" s="423"/>
      <c r="BC132" s="424"/>
      <c r="BD132" s="420"/>
      <c r="BE132" s="421"/>
    </row>
    <row r="133" spans="1:57" s="43" customFormat="1" ht="16.5" x14ac:dyDescent="0.3">
      <c r="A133" s="201" t="s">
        <v>621</v>
      </c>
      <c r="B133" s="443" t="s">
        <v>28</v>
      </c>
      <c r="C133" s="441" t="s">
        <v>622</v>
      </c>
      <c r="D133" s="447"/>
      <c r="E133" s="448"/>
      <c r="F133" s="449"/>
      <c r="G133" s="448"/>
      <c r="H133" s="449"/>
      <c r="I133" s="450"/>
      <c r="J133" s="447"/>
      <c r="K133" s="448"/>
      <c r="L133" s="449"/>
      <c r="M133" s="448"/>
      <c r="N133" s="449"/>
      <c r="O133" s="450"/>
      <c r="P133" s="447"/>
      <c r="Q133" s="448"/>
      <c r="R133" s="449"/>
      <c r="S133" s="448"/>
      <c r="T133" s="449"/>
      <c r="U133" s="450"/>
      <c r="V133" s="447"/>
      <c r="W133" s="448"/>
      <c r="X133" s="449"/>
      <c r="Y133" s="448"/>
      <c r="Z133" s="449"/>
      <c r="AA133" s="450"/>
      <c r="AB133" s="447">
        <v>1</v>
      </c>
      <c r="AC133" s="448">
        <v>16</v>
      </c>
      <c r="AD133" s="449">
        <v>1</v>
      </c>
      <c r="AE133" s="448">
        <v>8</v>
      </c>
      <c r="AF133" s="449">
        <v>4</v>
      </c>
      <c r="AG133" s="450" t="s">
        <v>53</v>
      </c>
      <c r="AH133" s="447">
        <v>1</v>
      </c>
      <c r="AI133" s="448">
        <v>16</v>
      </c>
      <c r="AJ133" s="449">
        <v>1</v>
      </c>
      <c r="AK133" s="448">
        <v>8</v>
      </c>
      <c r="AL133" s="449">
        <v>4</v>
      </c>
      <c r="AM133" s="450" t="s">
        <v>53</v>
      </c>
      <c r="AN133" s="447">
        <v>1</v>
      </c>
      <c r="AO133" s="448">
        <v>16</v>
      </c>
      <c r="AP133" s="449">
        <v>1</v>
      </c>
      <c r="AQ133" s="448">
        <v>8</v>
      </c>
      <c r="AR133" s="449">
        <v>4</v>
      </c>
      <c r="AS133" s="450" t="s">
        <v>53</v>
      </c>
      <c r="AT133" s="447">
        <v>1</v>
      </c>
      <c r="AU133" s="448">
        <v>16</v>
      </c>
      <c r="AV133" s="449">
        <v>1</v>
      </c>
      <c r="AW133" s="448">
        <v>8</v>
      </c>
      <c r="AX133" s="449">
        <v>4</v>
      </c>
      <c r="AY133" s="450" t="s">
        <v>53</v>
      </c>
      <c r="AZ133" s="422"/>
      <c r="BA133" s="423"/>
      <c r="BB133" s="423"/>
      <c r="BC133" s="424"/>
      <c r="BD133" s="420"/>
      <c r="BE133" s="421"/>
    </row>
    <row r="134" spans="1:57" s="43" customFormat="1" ht="16.5" x14ac:dyDescent="0.3">
      <c r="A134" s="201" t="s">
        <v>623</v>
      </c>
      <c r="B134" s="443" t="s">
        <v>28</v>
      </c>
      <c r="C134" s="441" t="s">
        <v>624</v>
      </c>
      <c r="D134" s="447"/>
      <c r="E134" s="448"/>
      <c r="F134" s="449"/>
      <c r="G134" s="448"/>
      <c r="H134" s="449"/>
      <c r="I134" s="450"/>
      <c r="J134" s="447"/>
      <c r="K134" s="448"/>
      <c r="L134" s="449"/>
      <c r="M134" s="448"/>
      <c r="N134" s="449"/>
      <c r="O134" s="450"/>
      <c r="P134" s="447"/>
      <c r="Q134" s="448"/>
      <c r="R134" s="449"/>
      <c r="S134" s="448"/>
      <c r="T134" s="449"/>
      <c r="U134" s="450"/>
      <c r="V134" s="447"/>
      <c r="W134" s="448"/>
      <c r="X134" s="449"/>
      <c r="Y134" s="448"/>
      <c r="Z134" s="449"/>
      <c r="AA134" s="450"/>
      <c r="AB134" s="447">
        <v>2</v>
      </c>
      <c r="AC134" s="448">
        <v>30</v>
      </c>
      <c r="AD134" s="449"/>
      <c r="AE134" s="448"/>
      <c r="AF134" s="449">
        <v>3</v>
      </c>
      <c r="AG134" s="450" t="s">
        <v>53</v>
      </c>
      <c r="AH134" s="447">
        <v>2</v>
      </c>
      <c r="AI134" s="448">
        <v>30</v>
      </c>
      <c r="AJ134" s="449"/>
      <c r="AK134" s="448"/>
      <c r="AL134" s="449">
        <v>3</v>
      </c>
      <c r="AM134" s="450" t="s">
        <v>53</v>
      </c>
      <c r="AN134" s="447">
        <v>2</v>
      </c>
      <c r="AO134" s="448">
        <v>30</v>
      </c>
      <c r="AP134" s="449"/>
      <c r="AQ134" s="448"/>
      <c r="AR134" s="449">
        <v>3</v>
      </c>
      <c r="AS134" s="450" t="s">
        <v>53</v>
      </c>
      <c r="AT134" s="447">
        <v>2</v>
      </c>
      <c r="AU134" s="448">
        <v>30</v>
      </c>
      <c r="AV134" s="449"/>
      <c r="AW134" s="448"/>
      <c r="AX134" s="449">
        <v>3</v>
      </c>
      <c r="AY134" s="450" t="s">
        <v>53</v>
      </c>
      <c r="AZ134" s="422"/>
      <c r="BA134" s="423"/>
      <c r="BB134" s="423"/>
      <c r="BC134" s="424"/>
      <c r="BD134" s="420"/>
      <c r="BE134" s="421"/>
    </row>
    <row r="135" spans="1:57" s="43" customFormat="1" ht="31.5" x14ac:dyDescent="0.3">
      <c r="A135" s="457" t="s">
        <v>625</v>
      </c>
      <c r="B135" s="443" t="s">
        <v>28</v>
      </c>
      <c r="C135" s="441" t="s">
        <v>626</v>
      </c>
      <c r="D135" s="447"/>
      <c r="E135" s="448"/>
      <c r="F135" s="449"/>
      <c r="G135" s="448"/>
      <c r="H135" s="449"/>
      <c r="I135" s="450"/>
      <c r="J135" s="447"/>
      <c r="K135" s="448"/>
      <c r="L135" s="449"/>
      <c r="M135" s="448"/>
      <c r="N135" s="449"/>
      <c r="O135" s="450"/>
      <c r="P135" s="447"/>
      <c r="Q135" s="448"/>
      <c r="R135" s="449"/>
      <c r="S135" s="448"/>
      <c r="T135" s="449"/>
      <c r="U135" s="450"/>
      <c r="V135" s="447"/>
      <c r="W135" s="448"/>
      <c r="X135" s="449"/>
      <c r="Y135" s="448"/>
      <c r="Z135" s="449"/>
      <c r="AA135" s="450"/>
      <c r="AB135" s="447">
        <v>1</v>
      </c>
      <c r="AC135" s="448">
        <v>15</v>
      </c>
      <c r="AD135" s="449">
        <v>1</v>
      </c>
      <c r="AE135" s="448">
        <v>15</v>
      </c>
      <c r="AF135" s="449">
        <v>3</v>
      </c>
      <c r="AG135" s="450" t="s">
        <v>52</v>
      </c>
      <c r="AH135" s="447">
        <v>1</v>
      </c>
      <c r="AI135" s="448">
        <v>15</v>
      </c>
      <c r="AJ135" s="449">
        <v>1</v>
      </c>
      <c r="AK135" s="448">
        <v>15</v>
      </c>
      <c r="AL135" s="449">
        <v>3</v>
      </c>
      <c r="AM135" s="450" t="s">
        <v>52</v>
      </c>
      <c r="AN135" s="447">
        <v>1</v>
      </c>
      <c r="AO135" s="448">
        <v>15</v>
      </c>
      <c r="AP135" s="449">
        <v>1</v>
      </c>
      <c r="AQ135" s="448">
        <v>15</v>
      </c>
      <c r="AR135" s="449">
        <v>3</v>
      </c>
      <c r="AS135" s="450" t="s">
        <v>52</v>
      </c>
      <c r="AT135" s="447">
        <v>1</v>
      </c>
      <c r="AU135" s="448">
        <v>15</v>
      </c>
      <c r="AV135" s="449">
        <v>1</v>
      </c>
      <c r="AW135" s="448">
        <v>15</v>
      </c>
      <c r="AX135" s="449">
        <v>3</v>
      </c>
      <c r="AY135" s="450" t="s">
        <v>52</v>
      </c>
      <c r="AZ135" s="422"/>
      <c r="BA135" s="423"/>
      <c r="BB135" s="423"/>
      <c r="BC135" s="424"/>
      <c r="BD135" s="420"/>
      <c r="BE135" s="421"/>
    </row>
    <row r="136" spans="1:57" s="43" customFormat="1" ht="16.5" x14ac:dyDescent="0.3">
      <c r="A136" s="201" t="s">
        <v>627</v>
      </c>
      <c r="B136" s="443" t="s">
        <v>28</v>
      </c>
      <c r="C136" s="441" t="s">
        <v>628</v>
      </c>
      <c r="D136" s="447"/>
      <c r="E136" s="448"/>
      <c r="F136" s="449"/>
      <c r="G136" s="448"/>
      <c r="H136" s="449"/>
      <c r="I136" s="450"/>
      <c r="J136" s="447"/>
      <c r="K136" s="448"/>
      <c r="L136" s="449"/>
      <c r="M136" s="448"/>
      <c r="N136" s="449"/>
      <c r="O136" s="450"/>
      <c r="P136" s="447"/>
      <c r="Q136" s="448"/>
      <c r="R136" s="449"/>
      <c r="S136" s="448"/>
      <c r="T136" s="449"/>
      <c r="U136" s="450"/>
      <c r="V136" s="447"/>
      <c r="W136" s="448"/>
      <c r="X136" s="449"/>
      <c r="Y136" s="448"/>
      <c r="Z136" s="449"/>
      <c r="AA136" s="450"/>
      <c r="AB136" s="447">
        <v>1</v>
      </c>
      <c r="AC136" s="448">
        <v>15</v>
      </c>
      <c r="AD136" s="449">
        <v>1</v>
      </c>
      <c r="AE136" s="448">
        <v>15</v>
      </c>
      <c r="AF136" s="449">
        <v>3</v>
      </c>
      <c r="AG136" s="450" t="s">
        <v>18</v>
      </c>
      <c r="AH136" s="447"/>
      <c r="AI136" s="448"/>
      <c r="AJ136" s="449"/>
      <c r="AK136" s="448"/>
      <c r="AL136" s="449"/>
      <c r="AM136" s="450"/>
      <c r="AN136" s="447">
        <v>1</v>
      </c>
      <c r="AO136" s="448">
        <v>15</v>
      </c>
      <c r="AP136" s="449">
        <v>1</v>
      </c>
      <c r="AQ136" s="448">
        <v>15</v>
      </c>
      <c r="AR136" s="449">
        <v>3</v>
      </c>
      <c r="AS136" s="450" t="s">
        <v>18</v>
      </c>
      <c r="AT136" s="447"/>
      <c r="AU136" s="448"/>
      <c r="AV136" s="449"/>
      <c r="AW136" s="448"/>
      <c r="AX136" s="449"/>
      <c r="AY136" s="450"/>
      <c r="AZ136" s="422"/>
      <c r="BA136" s="423"/>
      <c r="BB136" s="423"/>
      <c r="BC136" s="424"/>
      <c r="BD136" s="420"/>
      <c r="BE136" s="421"/>
    </row>
    <row r="137" spans="1:57" s="43" customFormat="1" ht="16.5" x14ac:dyDescent="0.3">
      <c r="A137" s="201" t="s">
        <v>629</v>
      </c>
      <c r="B137" s="443" t="s">
        <v>28</v>
      </c>
      <c r="C137" s="441" t="s">
        <v>630</v>
      </c>
      <c r="D137" s="447"/>
      <c r="E137" s="448"/>
      <c r="F137" s="449"/>
      <c r="G137" s="448"/>
      <c r="H137" s="449"/>
      <c r="I137" s="450"/>
      <c r="J137" s="447"/>
      <c r="K137" s="448"/>
      <c r="L137" s="449"/>
      <c r="M137" s="448"/>
      <c r="N137" s="449"/>
      <c r="O137" s="450"/>
      <c r="P137" s="447"/>
      <c r="Q137" s="448"/>
      <c r="R137" s="449"/>
      <c r="S137" s="448"/>
      <c r="T137" s="449"/>
      <c r="U137" s="450"/>
      <c r="V137" s="447"/>
      <c r="W137" s="448"/>
      <c r="X137" s="449"/>
      <c r="Y137" s="448"/>
      <c r="Z137" s="449"/>
      <c r="AA137" s="450"/>
      <c r="AB137" s="447">
        <v>1</v>
      </c>
      <c r="AC137" s="448">
        <v>15</v>
      </c>
      <c r="AD137" s="449">
        <v>1</v>
      </c>
      <c r="AE137" s="448">
        <v>15</v>
      </c>
      <c r="AF137" s="449">
        <v>3</v>
      </c>
      <c r="AG137" s="450" t="s">
        <v>18</v>
      </c>
      <c r="AH137" s="447">
        <v>1</v>
      </c>
      <c r="AI137" s="448">
        <v>15</v>
      </c>
      <c r="AJ137" s="449">
        <v>1</v>
      </c>
      <c r="AK137" s="448">
        <v>15</v>
      </c>
      <c r="AL137" s="449">
        <v>3</v>
      </c>
      <c r="AM137" s="450" t="s">
        <v>18</v>
      </c>
      <c r="AN137" s="447">
        <v>1</v>
      </c>
      <c r="AO137" s="448">
        <v>15</v>
      </c>
      <c r="AP137" s="449">
        <v>1</v>
      </c>
      <c r="AQ137" s="448">
        <v>15</v>
      </c>
      <c r="AR137" s="449">
        <v>3</v>
      </c>
      <c r="AS137" s="450" t="s">
        <v>18</v>
      </c>
      <c r="AT137" s="447">
        <v>1</v>
      </c>
      <c r="AU137" s="448">
        <v>15</v>
      </c>
      <c r="AV137" s="449">
        <v>1</v>
      </c>
      <c r="AW137" s="448">
        <v>15</v>
      </c>
      <c r="AX137" s="449">
        <v>3</v>
      </c>
      <c r="AY137" s="450" t="s">
        <v>18</v>
      </c>
      <c r="AZ137" s="422"/>
      <c r="BA137" s="423"/>
      <c r="BB137" s="423"/>
      <c r="BC137" s="424"/>
      <c r="BD137" s="420"/>
      <c r="BE137" s="421"/>
    </row>
    <row r="138" spans="1:57" s="43" customFormat="1" ht="16.5" x14ac:dyDescent="0.3">
      <c r="A138" s="201" t="s">
        <v>631</v>
      </c>
      <c r="B138" s="443" t="s">
        <v>28</v>
      </c>
      <c r="C138" s="441" t="s">
        <v>632</v>
      </c>
      <c r="D138" s="447"/>
      <c r="E138" s="448"/>
      <c r="F138" s="449"/>
      <c r="G138" s="448"/>
      <c r="H138" s="449"/>
      <c r="I138" s="450"/>
      <c r="J138" s="447"/>
      <c r="K138" s="448"/>
      <c r="L138" s="449"/>
      <c r="M138" s="448"/>
      <c r="N138" s="449"/>
      <c r="O138" s="450"/>
      <c r="P138" s="447"/>
      <c r="Q138" s="448"/>
      <c r="R138" s="449"/>
      <c r="S138" s="448"/>
      <c r="T138" s="449"/>
      <c r="U138" s="450"/>
      <c r="V138" s="447"/>
      <c r="W138" s="448"/>
      <c r="X138" s="449"/>
      <c r="Y138" s="448"/>
      <c r="Z138" s="449"/>
      <c r="AA138" s="450"/>
      <c r="AB138" s="447">
        <v>1</v>
      </c>
      <c r="AC138" s="448">
        <v>10</v>
      </c>
      <c r="AD138" s="449">
        <v>1</v>
      </c>
      <c r="AE138" s="448">
        <v>20</v>
      </c>
      <c r="AF138" s="449">
        <v>3</v>
      </c>
      <c r="AG138" s="450" t="s">
        <v>18</v>
      </c>
      <c r="AH138" s="447">
        <v>1</v>
      </c>
      <c r="AI138" s="448">
        <v>10</v>
      </c>
      <c r="AJ138" s="449">
        <v>1</v>
      </c>
      <c r="AK138" s="448">
        <v>20</v>
      </c>
      <c r="AL138" s="449">
        <v>3</v>
      </c>
      <c r="AM138" s="450" t="s">
        <v>18</v>
      </c>
      <c r="AN138" s="447">
        <v>1</v>
      </c>
      <c r="AO138" s="448">
        <v>10</v>
      </c>
      <c r="AP138" s="449">
        <v>1</v>
      </c>
      <c r="AQ138" s="448">
        <v>20</v>
      </c>
      <c r="AR138" s="449">
        <v>3</v>
      </c>
      <c r="AS138" s="450" t="s">
        <v>18</v>
      </c>
      <c r="AT138" s="447">
        <v>1</v>
      </c>
      <c r="AU138" s="448">
        <v>10</v>
      </c>
      <c r="AV138" s="449">
        <v>1</v>
      </c>
      <c r="AW138" s="448">
        <v>20</v>
      </c>
      <c r="AX138" s="449">
        <v>3</v>
      </c>
      <c r="AY138" s="450" t="s">
        <v>18</v>
      </c>
      <c r="AZ138" s="422"/>
      <c r="BA138" s="423"/>
      <c r="BB138" s="423"/>
      <c r="BC138" s="424"/>
      <c r="BD138" s="420"/>
      <c r="BE138" s="421"/>
    </row>
    <row r="139" spans="1:57" s="43" customFormat="1" ht="16.5" x14ac:dyDescent="0.3">
      <c r="A139" s="201" t="s">
        <v>633</v>
      </c>
      <c r="B139" s="443" t="s">
        <v>28</v>
      </c>
      <c r="C139" s="441" t="s">
        <v>634</v>
      </c>
      <c r="D139" s="447"/>
      <c r="E139" s="448"/>
      <c r="F139" s="449"/>
      <c r="G139" s="448"/>
      <c r="H139" s="449"/>
      <c r="I139" s="450"/>
      <c r="J139" s="447"/>
      <c r="K139" s="448"/>
      <c r="L139" s="449"/>
      <c r="M139" s="448"/>
      <c r="N139" s="449"/>
      <c r="O139" s="450"/>
      <c r="P139" s="447"/>
      <c r="Q139" s="448"/>
      <c r="R139" s="449"/>
      <c r="S139" s="448"/>
      <c r="T139" s="449"/>
      <c r="U139" s="450"/>
      <c r="V139" s="447"/>
      <c r="W139" s="448"/>
      <c r="X139" s="449"/>
      <c r="Y139" s="448"/>
      <c r="Z139" s="449"/>
      <c r="AA139" s="450"/>
      <c r="AB139" s="447"/>
      <c r="AC139" s="448"/>
      <c r="AD139" s="449"/>
      <c r="AE139" s="448"/>
      <c r="AF139" s="449"/>
      <c r="AG139" s="450"/>
      <c r="AH139" s="447"/>
      <c r="AI139" s="448"/>
      <c r="AJ139" s="449"/>
      <c r="AK139" s="448"/>
      <c r="AL139" s="449"/>
      <c r="AM139" s="450"/>
      <c r="AN139" s="447">
        <v>1</v>
      </c>
      <c r="AO139" s="448">
        <v>15</v>
      </c>
      <c r="AP139" s="449">
        <v>1</v>
      </c>
      <c r="AQ139" s="448">
        <v>15</v>
      </c>
      <c r="AR139" s="449">
        <v>3</v>
      </c>
      <c r="AS139" s="450" t="s">
        <v>18</v>
      </c>
      <c r="AT139" s="447">
        <v>1</v>
      </c>
      <c r="AU139" s="448">
        <v>15</v>
      </c>
      <c r="AV139" s="449">
        <v>1</v>
      </c>
      <c r="AW139" s="448">
        <v>15</v>
      </c>
      <c r="AX139" s="449">
        <v>3</v>
      </c>
      <c r="AY139" s="450" t="s">
        <v>18</v>
      </c>
      <c r="AZ139" s="422"/>
      <c r="BA139" s="423"/>
      <c r="BB139" s="423"/>
      <c r="BC139" s="424"/>
      <c r="BD139" s="420"/>
      <c r="BE139" s="421"/>
    </row>
    <row r="140" spans="1:57" s="43" customFormat="1" ht="16.5" x14ac:dyDescent="0.3">
      <c r="A140" s="201" t="s">
        <v>635</v>
      </c>
      <c r="B140" s="443" t="s">
        <v>28</v>
      </c>
      <c r="C140" s="441" t="s">
        <v>636</v>
      </c>
      <c r="D140" s="447"/>
      <c r="E140" s="448"/>
      <c r="F140" s="449"/>
      <c r="G140" s="448"/>
      <c r="H140" s="449"/>
      <c r="I140" s="450"/>
      <c r="J140" s="447"/>
      <c r="K140" s="448"/>
      <c r="L140" s="449"/>
      <c r="M140" s="448"/>
      <c r="N140" s="449"/>
      <c r="O140" s="450"/>
      <c r="P140" s="447"/>
      <c r="Q140" s="448"/>
      <c r="R140" s="449"/>
      <c r="S140" s="448"/>
      <c r="T140" s="449"/>
      <c r="U140" s="450"/>
      <c r="V140" s="447"/>
      <c r="W140" s="448"/>
      <c r="X140" s="449">
        <v>1</v>
      </c>
      <c r="Y140" s="448">
        <v>15</v>
      </c>
      <c r="Z140" s="449">
        <v>3</v>
      </c>
      <c r="AA140" s="450" t="s">
        <v>52</v>
      </c>
      <c r="AB140" s="447"/>
      <c r="AC140" s="448"/>
      <c r="AD140" s="449"/>
      <c r="AE140" s="448"/>
      <c r="AF140" s="449"/>
      <c r="AG140" s="450"/>
      <c r="AH140" s="447"/>
      <c r="AI140" s="448"/>
      <c r="AJ140" s="449"/>
      <c r="AK140" s="448"/>
      <c r="AL140" s="449"/>
      <c r="AM140" s="450"/>
      <c r="AN140" s="447"/>
      <c r="AO140" s="448"/>
      <c r="AP140" s="449"/>
      <c r="AQ140" s="448"/>
      <c r="AR140" s="449"/>
      <c r="AS140" s="450"/>
      <c r="AT140" s="447"/>
      <c r="AU140" s="448"/>
      <c r="AV140" s="449"/>
      <c r="AW140" s="448"/>
      <c r="AX140" s="449"/>
      <c r="AY140" s="450"/>
      <c r="AZ140" s="422"/>
      <c r="BA140" s="423"/>
      <c r="BB140" s="423"/>
      <c r="BC140" s="424"/>
      <c r="BD140" s="420"/>
      <c r="BE140" s="421"/>
    </row>
    <row r="141" spans="1:57" s="43" customFormat="1" ht="16.5" x14ac:dyDescent="0.3">
      <c r="A141" s="201" t="s">
        <v>637</v>
      </c>
      <c r="B141" s="443" t="s">
        <v>28</v>
      </c>
      <c r="C141" s="441" t="s">
        <v>638</v>
      </c>
      <c r="D141" s="447"/>
      <c r="E141" s="448"/>
      <c r="F141" s="449"/>
      <c r="G141" s="448"/>
      <c r="H141" s="449"/>
      <c r="I141" s="450"/>
      <c r="J141" s="447"/>
      <c r="K141" s="448"/>
      <c r="L141" s="449"/>
      <c r="M141" s="448"/>
      <c r="N141" s="449"/>
      <c r="O141" s="450"/>
      <c r="P141" s="447"/>
      <c r="Q141" s="448"/>
      <c r="R141" s="449"/>
      <c r="S141" s="448"/>
      <c r="T141" s="449"/>
      <c r="U141" s="450"/>
      <c r="V141" s="447"/>
      <c r="W141" s="448"/>
      <c r="X141" s="449"/>
      <c r="Y141" s="448"/>
      <c r="Z141" s="449"/>
      <c r="AA141" s="450"/>
      <c r="AB141" s="447"/>
      <c r="AC141" s="448"/>
      <c r="AD141" s="449">
        <v>1</v>
      </c>
      <c r="AE141" s="448">
        <v>15</v>
      </c>
      <c r="AF141" s="449">
        <v>2</v>
      </c>
      <c r="AG141" s="450" t="s">
        <v>53</v>
      </c>
      <c r="AH141" s="447"/>
      <c r="AI141" s="448"/>
      <c r="AJ141" s="449"/>
      <c r="AK141" s="448"/>
      <c r="AL141" s="449"/>
      <c r="AM141" s="450"/>
      <c r="AN141" s="447"/>
      <c r="AO141" s="448"/>
      <c r="AP141" s="449"/>
      <c r="AQ141" s="448"/>
      <c r="AR141" s="449"/>
      <c r="AS141" s="450"/>
      <c r="AT141" s="447"/>
      <c r="AU141" s="448"/>
      <c r="AV141" s="449"/>
      <c r="AW141" s="448"/>
      <c r="AX141" s="449"/>
      <c r="AY141" s="450"/>
      <c r="AZ141" s="422"/>
      <c r="BA141" s="423"/>
      <c r="BB141" s="423"/>
      <c r="BC141" s="424"/>
      <c r="BD141" s="420"/>
      <c r="BE141" s="421"/>
    </row>
    <row r="142" spans="1:57" s="43" customFormat="1" ht="16.5" x14ac:dyDescent="0.3">
      <c r="A142" s="201" t="s">
        <v>639</v>
      </c>
      <c r="B142" s="443" t="s">
        <v>28</v>
      </c>
      <c r="C142" s="441" t="s">
        <v>640</v>
      </c>
      <c r="D142" s="447"/>
      <c r="E142" s="448"/>
      <c r="F142" s="449"/>
      <c r="G142" s="448"/>
      <c r="H142" s="449"/>
      <c r="I142" s="450"/>
      <c r="J142" s="447"/>
      <c r="K142" s="448"/>
      <c r="L142" s="449"/>
      <c r="M142" s="448"/>
      <c r="N142" s="449"/>
      <c r="O142" s="450"/>
      <c r="P142" s="447"/>
      <c r="Q142" s="448"/>
      <c r="R142" s="449"/>
      <c r="S142" s="448"/>
      <c r="T142" s="449"/>
      <c r="U142" s="450"/>
      <c r="V142" s="447"/>
      <c r="W142" s="448"/>
      <c r="X142" s="449"/>
      <c r="Y142" s="448"/>
      <c r="Z142" s="449"/>
      <c r="AA142" s="450"/>
      <c r="AB142" s="447">
        <v>2</v>
      </c>
      <c r="AC142" s="448">
        <v>30</v>
      </c>
      <c r="AD142" s="449"/>
      <c r="AE142" s="448"/>
      <c r="AF142" s="449">
        <v>3</v>
      </c>
      <c r="AG142" s="450" t="s">
        <v>53</v>
      </c>
      <c r="AH142" s="447">
        <v>2</v>
      </c>
      <c r="AI142" s="448">
        <v>30</v>
      </c>
      <c r="AJ142" s="449"/>
      <c r="AK142" s="448"/>
      <c r="AL142" s="449">
        <v>3</v>
      </c>
      <c r="AM142" s="450" t="s">
        <v>53</v>
      </c>
      <c r="AN142" s="447">
        <v>2</v>
      </c>
      <c r="AO142" s="448">
        <v>30</v>
      </c>
      <c r="AP142" s="449"/>
      <c r="AQ142" s="448"/>
      <c r="AR142" s="449">
        <v>3</v>
      </c>
      <c r="AS142" s="450" t="s">
        <v>53</v>
      </c>
      <c r="AT142" s="447">
        <v>2</v>
      </c>
      <c r="AU142" s="448">
        <v>30</v>
      </c>
      <c r="AV142" s="449"/>
      <c r="AW142" s="448"/>
      <c r="AX142" s="449">
        <v>3</v>
      </c>
      <c r="AY142" s="450" t="s">
        <v>53</v>
      </c>
      <c r="AZ142" s="422"/>
      <c r="BA142" s="423"/>
      <c r="BB142" s="423"/>
      <c r="BC142" s="424"/>
      <c r="BD142" s="420"/>
      <c r="BE142" s="421"/>
    </row>
    <row r="143" spans="1:57" s="43" customFormat="1" ht="16.5" x14ac:dyDescent="0.3">
      <c r="A143" s="201" t="s">
        <v>641</v>
      </c>
      <c r="B143" s="443" t="s">
        <v>28</v>
      </c>
      <c r="C143" s="441" t="s">
        <v>642</v>
      </c>
      <c r="D143" s="447"/>
      <c r="E143" s="448"/>
      <c r="F143" s="449"/>
      <c r="G143" s="448"/>
      <c r="H143" s="449"/>
      <c r="I143" s="450"/>
      <c r="J143" s="447"/>
      <c r="K143" s="448"/>
      <c r="L143" s="449"/>
      <c r="M143" s="448"/>
      <c r="N143" s="449"/>
      <c r="O143" s="450"/>
      <c r="P143" s="447"/>
      <c r="Q143" s="448"/>
      <c r="R143" s="449"/>
      <c r="S143" s="448"/>
      <c r="T143" s="449"/>
      <c r="U143" s="450"/>
      <c r="V143" s="447"/>
      <c r="W143" s="448"/>
      <c r="X143" s="449"/>
      <c r="Y143" s="448"/>
      <c r="Z143" s="449"/>
      <c r="AA143" s="450"/>
      <c r="AB143" s="447">
        <v>2</v>
      </c>
      <c r="AC143" s="448">
        <v>30</v>
      </c>
      <c r="AD143" s="449"/>
      <c r="AE143" s="448"/>
      <c r="AF143" s="449">
        <v>3</v>
      </c>
      <c r="AG143" s="450" t="s">
        <v>17</v>
      </c>
      <c r="AH143" s="447">
        <v>2</v>
      </c>
      <c r="AI143" s="448">
        <v>30</v>
      </c>
      <c r="AJ143" s="449"/>
      <c r="AK143" s="448"/>
      <c r="AL143" s="449">
        <v>3</v>
      </c>
      <c r="AM143" s="450" t="s">
        <v>17</v>
      </c>
      <c r="AN143" s="447">
        <v>2</v>
      </c>
      <c r="AO143" s="448">
        <v>30</v>
      </c>
      <c r="AP143" s="449"/>
      <c r="AQ143" s="448"/>
      <c r="AR143" s="449">
        <v>3</v>
      </c>
      <c r="AS143" s="450" t="s">
        <v>17</v>
      </c>
      <c r="AT143" s="447">
        <v>2</v>
      </c>
      <c r="AU143" s="448">
        <v>30</v>
      </c>
      <c r="AV143" s="449"/>
      <c r="AW143" s="448"/>
      <c r="AX143" s="449">
        <v>3</v>
      </c>
      <c r="AY143" s="450" t="s">
        <v>17</v>
      </c>
      <c r="AZ143" s="422"/>
      <c r="BA143" s="423"/>
      <c r="BB143" s="423"/>
      <c r="BC143" s="424"/>
      <c r="BD143" s="420"/>
      <c r="BE143" s="421"/>
    </row>
    <row r="144" spans="1:57" s="43" customFormat="1" ht="16.5" x14ac:dyDescent="0.3">
      <c r="A144" s="201" t="s">
        <v>643</v>
      </c>
      <c r="B144" s="443" t="s">
        <v>28</v>
      </c>
      <c r="C144" s="441" t="s">
        <v>644</v>
      </c>
      <c r="D144" s="447"/>
      <c r="E144" s="448"/>
      <c r="F144" s="449"/>
      <c r="G144" s="448"/>
      <c r="H144" s="449"/>
      <c r="I144" s="450"/>
      <c r="J144" s="447"/>
      <c r="K144" s="448"/>
      <c r="L144" s="449"/>
      <c r="M144" s="448"/>
      <c r="N144" s="449"/>
      <c r="O144" s="450"/>
      <c r="P144" s="447"/>
      <c r="Q144" s="448"/>
      <c r="R144" s="449"/>
      <c r="S144" s="448"/>
      <c r="T144" s="449"/>
      <c r="U144" s="450"/>
      <c r="V144" s="447"/>
      <c r="W144" s="448"/>
      <c r="X144" s="449"/>
      <c r="Y144" s="448"/>
      <c r="Z144" s="449"/>
      <c r="AA144" s="450"/>
      <c r="AB144" s="447"/>
      <c r="AC144" s="448"/>
      <c r="AD144" s="449"/>
      <c r="AE144" s="448"/>
      <c r="AF144" s="449"/>
      <c r="AG144" s="450"/>
      <c r="AH144" s="447">
        <v>2</v>
      </c>
      <c r="AI144" s="448">
        <v>30</v>
      </c>
      <c r="AJ144" s="449"/>
      <c r="AK144" s="448"/>
      <c r="AL144" s="449">
        <v>3</v>
      </c>
      <c r="AM144" s="450" t="s">
        <v>17</v>
      </c>
      <c r="AN144" s="447"/>
      <c r="AO144" s="448"/>
      <c r="AP144" s="449"/>
      <c r="AQ144" s="448"/>
      <c r="AR144" s="449"/>
      <c r="AS144" s="450"/>
      <c r="AT144" s="447">
        <v>2</v>
      </c>
      <c r="AU144" s="448">
        <v>30</v>
      </c>
      <c r="AV144" s="449"/>
      <c r="AW144" s="448"/>
      <c r="AX144" s="449">
        <v>3</v>
      </c>
      <c r="AY144" s="450" t="s">
        <v>18</v>
      </c>
      <c r="AZ144" s="422"/>
      <c r="BA144" s="423"/>
      <c r="BB144" s="423"/>
      <c r="BC144" s="424"/>
      <c r="BD144" s="420"/>
      <c r="BE144" s="421"/>
    </row>
    <row r="145" spans="1:16384" s="43" customFormat="1" ht="16.5" x14ac:dyDescent="0.3">
      <c r="A145" s="201" t="s">
        <v>645</v>
      </c>
      <c r="B145" s="443" t="s">
        <v>28</v>
      </c>
      <c r="C145" s="441" t="s">
        <v>646</v>
      </c>
      <c r="D145" s="447"/>
      <c r="E145" s="448"/>
      <c r="F145" s="449"/>
      <c r="G145" s="448"/>
      <c r="H145" s="449"/>
      <c r="I145" s="450"/>
      <c r="J145" s="447"/>
      <c r="K145" s="448"/>
      <c r="L145" s="449"/>
      <c r="M145" s="448"/>
      <c r="N145" s="449"/>
      <c r="O145" s="450"/>
      <c r="P145" s="447"/>
      <c r="Q145" s="448"/>
      <c r="R145" s="449"/>
      <c r="S145" s="448"/>
      <c r="T145" s="449"/>
      <c r="U145" s="450"/>
      <c r="V145" s="447"/>
      <c r="W145" s="448"/>
      <c r="X145" s="449"/>
      <c r="Y145" s="448"/>
      <c r="Z145" s="449"/>
      <c r="AA145" s="450"/>
      <c r="AB145" s="447"/>
      <c r="AC145" s="448"/>
      <c r="AD145" s="449">
        <v>2</v>
      </c>
      <c r="AE145" s="448">
        <v>30</v>
      </c>
      <c r="AF145" s="449">
        <v>3</v>
      </c>
      <c r="AG145" s="450" t="s">
        <v>18</v>
      </c>
      <c r="AH145" s="447"/>
      <c r="AI145" s="448"/>
      <c r="AJ145" s="449">
        <v>2</v>
      </c>
      <c r="AK145" s="448">
        <v>30</v>
      </c>
      <c r="AL145" s="449">
        <v>3</v>
      </c>
      <c r="AM145" s="450" t="s">
        <v>18</v>
      </c>
      <c r="AN145" s="447"/>
      <c r="AO145" s="448"/>
      <c r="AP145" s="449">
        <v>2</v>
      </c>
      <c r="AQ145" s="448">
        <v>30</v>
      </c>
      <c r="AR145" s="449">
        <v>3</v>
      </c>
      <c r="AS145" s="450" t="s">
        <v>18</v>
      </c>
      <c r="AT145" s="447"/>
      <c r="AU145" s="448"/>
      <c r="AV145" s="449">
        <v>2</v>
      </c>
      <c r="AW145" s="448">
        <v>30</v>
      </c>
      <c r="AX145" s="449">
        <v>3</v>
      </c>
      <c r="AY145" s="450" t="s">
        <v>18</v>
      </c>
      <c r="AZ145" s="422"/>
      <c r="BA145" s="423"/>
      <c r="BB145" s="423"/>
      <c r="BC145" s="424"/>
      <c r="BD145" s="420"/>
      <c r="BE145" s="421"/>
    </row>
    <row r="146" spans="1:16384" s="43" customFormat="1" ht="16.5" x14ac:dyDescent="0.3">
      <c r="A146" s="201" t="s">
        <v>647</v>
      </c>
      <c r="B146" s="443" t="s">
        <v>28</v>
      </c>
      <c r="C146" s="441" t="s">
        <v>648</v>
      </c>
      <c r="D146" s="447"/>
      <c r="E146" s="448"/>
      <c r="F146" s="449"/>
      <c r="G146" s="448"/>
      <c r="H146" s="449"/>
      <c r="I146" s="450"/>
      <c r="J146" s="447"/>
      <c r="K146" s="448"/>
      <c r="L146" s="449"/>
      <c r="M146" s="448"/>
      <c r="N146" s="449"/>
      <c r="O146" s="450"/>
      <c r="P146" s="447"/>
      <c r="Q146" s="448"/>
      <c r="R146" s="449"/>
      <c r="S146" s="448"/>
      <c r="T146" s="449"/>
      <c r="U146" s="450"/>
      <c r="V146" s="447"/>
      <c r="W146" s="448"/>
      <c r="X146" s="449"/>
      <c r="Y146" s="448"/>
      <c r="Z146" s="449"/>
      <c r="AA146" s="450"/>
      <c r="AB146" s="447"/>
      <c r="AC146" s="448"/>
      <c r="AD146" s="449">
        <v>2</v>
      </c>
      <c r="AE146" s="448">
        <v>30</v>
      </c>
      <c r="AF146" s="449">
        <v>3</v>
      </c>
      <c r="AG146" s="450" t="s">
        <v>53</v>
      </c>
      <c r="AH146" s="447"/>
      <c r="AI146" s="448"/>
      <c r="AJ146" s="449">
        <v>2</v>
      </c>
      <c r="AK146" s="448">
        <v>30</v>
      </c>
      <c r="AL146" s="449">
        <v>3</v>
      </c>
      <c r="AM146" s="450" t="s">
        <v>53</v>
      </c>
      <c r="AN146" s="447"/>
      <c r="AO146" s="448"/>
      <c r="AP146" s="449">
        <v>2</v>
      </c>
      <c r="AQ146" s="448">
        <v>30</v>
      </c>
      <c r="AR146" s="449">
        <v>3</v>
      </c>
      <c r="AS146" s="450" t="s">
        <v>53</v>
      </c>
      <c r="AT146" s="447"/>
      <c r="AU146" s="448"/>
      <c r="AV146" s="449">
        <v>2</v>
      </c>
      <c r="AW146" s="448">
        <v>30</v>
      </c>
      <c r="AX146" s="449">
        <v>3</v>
      </c>
      <c r="AY146" s="450" t="s">
        <v>53</v>
      </c>
      <c r="AZ146" s="422"/>
      <c r="BA146" s="423"/>
      <c r="BB146" s="423"/>
      <c r="BC146" s="424"/>
      <c r="BD146" s="420"/>
      <c r="BE146" s="421"/>
    </row>
    <row r="147" spans="1:16384" s="43" customFormat="1" ht="16.5" x14ac:dyDescent="0.3">
      <c r="A147" s="201" t="s">
        <v>649</v>
      </c>
      <c r="B147" s="443" t="s">
        <v>28</v>
      </c>
      <c r="C147" s="441" t="s">
        <v>650</v>
      </c>
      <c r="D147" s="447"/>
      <c r="E147" s="448"/>
      <c r="F147" s="449"/>
      <c r="G147" s="448"/>
      <c r="H147" s="449"/>
      <c r="I147" s="450"/>
      <c r="J147" s="447"/>
      <c r="K147" s="448"/>
      <c r="L147" s="449"/>
      <c r="M147" s="448"/>
      <c r="N147" s="449"/>
      <c r="O147" s="450"/>
      <c r="P147" s="447"/>
      <c r="Q147" s="448"/>
      <c r="R147" s="449"/>
      <c r="S147" s="448"/>
      <c r="T147" s="449"/>
      <c r="U147" s="450"/>
      <c r="V147" s="447"/>
      <c r="W147" s="448"/>
      <c r="X147" s="449"/>
      <c r="Y147" s="448"/>
      <c r="Z147" s="449"/>
      <c r="AA147" s="450"/>
      <c r="AB147" s="447">
        <v>1</v>
      </c>
      <c r="AC147" s="448">
        <v>15</v>
      </c>
      <c r="AD147" s="449">
        <v>1</v>
      </c>
      <c r="AE147" s="448">
        <v>15</v>
      </c>
      <c r="AF147" s="449">
        <v>3</v>
      </c>
      <c r="AG147" s="450" t="s">
        <v>52</v>
      </c>
      <c r="AH147" s="447">
        <v>1</v>
      </c>
      <c r="AI147" s="448">
        <v>15</v>
      </c>
      <c r="AJ147" s="449">
        <v>1</v>
      </c>
      <c r="AK147" s="448">
        <v>15</v>
      </c>
      <c r="AL147" s="449">
        <v>3</v>
      </c>
      <c r="AM147" s="450" t="s">
        <v>52</v>
      </c>
      <c r="AN147" s="447">
        <v>1</v>
      </c>
      <c r="AO147" s="448">
        <v>15</v>
      </c>
      <c r="AP147" s="449">
        <v>1</v>
      </c>
      <c r="AQ147" s="448">
        <v>15</v>
      </c>
      <c r="AR147" s="449">
        <v>3</v>
      </c>
      <c r="AS147" s="450" t="s">
        <v>52</v>
      </c>
      <c r="AT147" s="447">
        <v>1</v>
      </c>
      <c r="AU147" s="448">
        <v>15</v>
      </c>
      <c r="AV147" s="449">
        <v>1</v>
      </c>
      <c r="AW147" s="448">
        <v>15</v>
      </c>
      <c r="AX147" s="449">
        <v>3</v>
      </c>
      <c r="AY147" s="450" t="s">
        <v>52</v>
      </c>
      <c r="AZ147" s="422"/>
      <c r="BA147" s="423"/>
      <c r="BB147" s="423"/>
      <c r="BC147" s="424"/>
      <c r="BD147" s="420"/>
      <c r="BE147" s="421"/>
    </row>
    <row r="148" spans="1:16384" s="451" customFormat="1" ht="16.5" x14ac:dyDescent="0.3">
      <c r="A148" s="442" t="s">
        <v>653</v>
      </c>
      <c r="B148" s="443" t="s">
        <v>28</v>
      </c>
      <c r="C148" s="444" t="s">
        <v>654</v>
      </c>
      <c r="D148" s="453"/>
      <c r="E148" s="454"/>
      <c r="F148" s="455"/>
      <c r="G148" s="454"/>
      <c r="H148" s="455"/>
      <c r="I148" s="456"/>
      <c r="J148" s="453"/>
      <c r="K148" s="454"/>
      <c r="L148" s="455"/>
      <c r="M148" s="454"/>
      <c r="N148" s="455"/>
      <c r="O148" s="456"/>
      <c r="P148" s="453"/>
      <c r="Q148" s="454"/>
      <c r="R148" s="455"/>
      <c r="S148" s="454"/>
      <c r="T148" s="455"/>
      <c r="U148" s="456"/>
      <c r="V148" s="453"/>
      <c r="W148" s="454"/>
      <c r="X148" s="455"/>
      <c r="Y148" s="454"/>
      <c r="Z148" s="455"/>
      <c r="AA148" s="456"/>
      <c r="AB148" s="453">
        <v>2</v>
      </c>
      <c r="AC148" s="454">
        <v>30</v>
      </c>
      <c r="AD148" s="455"/>
      <c r="AE148" s="454"/>
      <c r="AF148" s="455">
        <v>3</v>
      </c>
      <c r="AG148" s="456" t="s">
        <v>17</v>
      </c>
      <c r="AH148" s="453"/>
      <c r="AI148" s="454"/>
      <c r="AJ148" s="455"/>
      <c r="AK148" s="454"/>
      <c r="AL148" s="455"/>
      <c r="AM148" s="456"/>
      <c r="AN148" s="453"/>
      <c r="AO148" s="454"/>
      <c r="AP148" s="455"/>
      <c r="AQ148" s="454"/>
      <c r="AR148" s="455"/>
      <c r="AS148" s="456"/>
      <c r="AT148" s="453"/>
      <c r="AU148" s="454"/>
      <c r="AV148" s="455"/>
      <c r="AW148" s="454"/>
      <c r="AX148" s="455"/>
      <c r="AY148" s="456"/>
      <c r="AZ148" s="422"/>
      <c r="BA148" s="423"/>
      <c r="BB148" s="423"/>
      <c r="BC148" s="424"/>
      <c r="BD148" s="420"/>
      <c r="BE148" s="421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3"/>
      <c r="BT148" s="43"/>
      <c r="BU148" s="43"/>
      <c r="BV148" s="43"/>
      <c r="BW148" s="43"/>
      <c r="BX148" s="43"/>
      <c r="BY148" s="43"/>
      <c r="BZ148" s="43"/>
      <c r="CA148" s="43"/>
      <c r="CB148" s="43"/>
      <c r="CC148" s="43"/>
      <c r="CD148" s="43"/>
      <c r="CE148" s="43"/>
      <c r="CF148" s="43"/>
      <c r="CG148" s="43"/>
      <c r="CH148" s="43"/>
      <c r="CI148" s="43"/>
      <c r="CJ148" s="43"/>
      <c r="CK148" s="43"/>
      <c r="CL148" s="43"/>
      <c r="CM148" s="43"/>
      <c r="CN148" s="43"/>
      <c r="CO148" s="43"/>
      <c r="CP148" s="43"/>
      <c r="CQ148" s="43"/>
      <c r="CR148" s="43"/>
      <c r="CS148" s="43"/>
      <c r="CT148" s="43"/>
      <c r="CU148" s="43"/>
      <c r="CV148" s="43"/>
      <c r="CW148" s="43"/>
      <c r="CX148" s="43"/>
      <c r="CY148" s="43"/>
      <c r="CZ148" s="43"/>
      <c r="DA148" s="43"/>
      <c r="DB148" s="43"/>
      <c r="DC148" s="43"/>
      <c r="DD148" s="43"/>
      <c r="DE148" s="43"/>
      <c r="DF148" s="43"/>
      <c r="DG148" s="43"/>
      <c r="DH148" s="43"/>
      <c r="DI148" s="43"/>
      <c r="DJ148" s="43"/>
      <c r="DK148" s="43"/>
      <c r="DL148" s="43"/>
      <c r="DM148" s="43"/>
      <c r="DN148" s="43"/>
      <c r="DO148" s="43"/>
      <c r="DP148" s="43"/>
      <c r="DQ148" s="43"/>
      <c r="DR148" s="43"/>
      <c r="DS148" s="43"/>
      <c r="DT148" s="43"/>
      <c r="DU148" s="43"/>
      <c r="DV148" s="43"/>
      <c r="DW148" s="43"/>
      <c r="DX148" s="43"/>
      <c r="DY148" s="43"/>
      <c r="DZ148" s="43"/>
      <c r="EA148" s="43"/>
      <c r="EB148" s="43"/>
      <c r="EC148" s="43"/>
      <c r="ED148" s="43"/>
      <c r="EE148" s="43"/>
      <c r="EF148" s="43"/>
      <c r="EG148" s="43"/>
      <c r="EH148" s="43"/>
      <c r="EI148" s="43"/>
      <c r="EJ148" s="43"/>
      <c r="EK148" s="43"/>
      <c r="EL148" s="43"/>
      <c r="EM148" s="43"/>
      <c r="EN148" s="43"/>
      <c r="EO148" s="43"/>
      <c r="EP148" s="43"/>
      <c r="EQ148" s="43"/>
      <c r="ER148" s="43"/>
      <c r="ES148" s="43"/>
      <c r="ET148" s="43"/>
      <c r="EU148" s="43"/>
      <c r="EV148" s="43"/>
      <c r="EW148" s="43"/>
      <c r="EX148" s="43"/>
      <c r="EY148" s="43"/>
      <c r="EZ148" s="43"/>
      <c r="FA148" s="43"/>
      <c r="FB148" s="43"/>
      <c r="FC148" s="43"/>
      <c r="FD148" s="43"/>
      <c r="FE148" s="43"/>
      <c r="FF148" s="43"/>
      <c r="FG148" s="43"/>
      <c r="FH148" s="43"/>
      <c r="FI148" s="43"/>
      <c r="FJ148" s="43"/>
      <c r="FK148" s="43"/>
      <c r="FL148" s="43"/>
      <c r="FM148" s="43"/>
      <c r="FN148" s="43"/>
      <c r="FO148" s="43"/>
      <c r="FP148" s="43"/>
      <c r="FQ148" s="43"/>
      <c r="FR148" s="43"/>
      <c r="FS148" s="43"/>
      <c r="FT148" s="43"/>
      <c r="FU148" s="43"/>
      <c r="FV148" s="43"/>
      <c r="FW148" s="43"/>
      <c r="FX148" s="43"/>
      <c r="FY148" s="43"/>
      <c r="FZ148" s="43"/>
      <c r="GA148" s="43"/>
      <c r="GB148" s="43"/>
      <c r="GC148" s="43"/>
      <c r="GD148" s="43"/>
      <c r="GE148" s="43"/>
      <c r="GF148" s="43"/>
      <c r="GG148" s="43"/>
      <c r="GH148" s="43"/>
      <c r="GI148" s="43"/>
      <c r="GJ148" s="43"/>
      <c r="GK148" s="43"/>
      <c r="GL148" s="43"/>
      <c r="GM148" s="43"/>
      <c r="GN148" s="43"/>
      <c r="GO148" s="43"/>
      <c r="GP148" s="43"/>
      <c r="GQ148" s="43"/>
      <c r="GR148" s="43"/>
      <c r="GS148" s="43"/>
      <c r="GT148" s="43"/>
      <c r="GU148" s="43"/>
      <c r="GV148" s="43"/>
      <c r="GW148" s="43"/>
      <c r="GX148" s="43"/>
      <c r="GY148" s="43"/>
      <c r="GZ148" s="43"/>
      <c r="HA148" s="43"/>
      <c r="HB148" s="43"/>
      <c r="HC148" s="43"/>
      <c r="HD148" s="43"/>
      <c r="HE148" s="43"/>
      <c r="HF148" s="43"/>
      <c r="HG148" s="43"/>
      <c r="HH148" s="43"/>
      <c r="HI148" s="43"/>
      <c r="HJ148" s="43"/>
      <c r="HK148" s="43"/>
      <c r="HL148" s="43"/>
      <c r="HM148" s="43"/>
      <c r="HN148" s="43"/>
      <c r="HO148" s="43"/>
      <c r="HP148" s="43"/>
      <c r="HQ148" s="43"/>
      <c r="HR148" s="43"/>
      <c r="HS148" s="43"/>
      <c r="HT148" s="43"/>
      <c r="HU148" s="43"/>
      <c r="HV148" s="43"/>
      <c r="HW148" s="43"/>
      <c r="HX148" s="43"/>
      <c r="HY148" s="43"/>
      <c r="HZ148" s="43"/>
      <c r="IA148" s="43"/>
      <c r="IB148" s="43"/>
      <c r="IC148" s="43"/>
      <c r="ID148" s="43"/>
      <c r="IE148" s="43"/>
      <c r="IF148" s="43"/>
      <c r="IG148" s="43"/>
      <c r="IH148" s="43"/>
      <c r="II148" s="43"/>
      <c r="IJ148" s="43"/>
      <c r="IK148" s="43"/>
      <c r="IL148" s="43"/>
      <c r="IM148" s="43"/>
      <c r="IN148" s="43"/>
      <c r="IO148" s="43"/>
      <c r="IP148" s="43"/>
      <c r="IQ148" s="43"/>
      <c r="IR148" s="43"/>
      <c r="IS148" s="43"/>
      <c r="IT148" s="43"/>
      <c r="IU148" s="43"/>
      <c r="IV148" s="43"/>
      <c r="IW148" s="43"/>
      <c r="IX148" s="43"/>
      <c r="IY148" s="43"/>
      <c r="IZ148" s="43"/>
      <c r="JA148" s="43"/>
      <c r="JB148" s="43"/>
      <c r="JC148" s="43"/>
      <c r="JD148" s="43"/>
      <c r="JE148" s="43"/>
      <c r="JF148" s="43"/>
      <c r="JG148" s="43"/>
      <c r="JH148" s="43"/>
      <c r="JI148" s="43"/>
      <c r="JJ148" s="43"/>
      <c r="JK148" s="43"/>
      <c r="JL148" s="43"/>
      <c r="JM148" s="43"/>
      <c r="JN148" s="43"/>
      <c r="JO148" s="43"/>
      <c r="JP148" s="43"/>
      <c r="JQ148" s="43"/>
      <c r="JR148" s="43"/>
      <c r="JS148" s="43"/>
      <c r="JT148" s="43"/>
      <c r="JU148" s="43"/>
      <c r="JV148" s="43"/>
      <c r="JW148" s="43"/>
      <c r="JX148" s="43"/>
      <c r="JY148" s="43"/>
      <c r="JZ148" s="43"/>
      <c r="KA148" s="43"/>
      <c r="KB148" s="43"/>
      <c r="KC148" s="43"/>
      <c r="KD148" s="43"/>
      <c r="KE148" s="43"/>
      <c r="KF148" s="43"/>
      <c r="KG148" s="43"/>
      <c r="KH148" s="43"/>
      <c r="KI148" s="43"/>
      <c r="KJ148" s="43"/>
      <c r="KK148" s="43"/>
      <c r="KL148" s="43"/>
      <c r="KM148" s="43"/>
      <c r="KN148" s="43"/>
      <c r="KO148" s="43"/>
      <c r="KP148" s="43"/>
      <c r="KQ148" s="43"/>
      <c r="KR148" s="43"/>
      <c r="KS148" s="43"/>
      <c r="KT148" s="43"/>
      <c r="KU148" s="43"/>
      <c r="KV148" s="43"/>
      <c r="KW148" s="43"/>
      <c r="KX148" s="43"/>
      <c r="KY148" s="43"/>
      <c r="KZ148" s="43"/>
      <c r="LA148" s="43"/>
      <c r="LB148" s="43"/>
      <c r="LC148" s="43"/>
      <c r="LD148" s="43"/>
      <c r="LE148" s="43"/>
      <c r="LF148" s="43"/>
      <c r="LG148" s="43"/>
      <c r="LH148" s="43"/>
      <c r="LI148" s="43"/>
      <c r="LJ148" s="43"/>
      <c r="LK148" s="43"/>
      <c r="LL148" s="43"/>
      <c r="LM148" s="43"/>
      <c r="LN148" s="43"/>
      <c r="LO148" s="43"/>
      <c r="LP148" s="43"/>
      <c r="LQ148" s="43"/>
      <c r="LR148" s="43"/>
      <c r="LS148" s="43"/>
      <c r="LT148" s="43"/>
      <c r="LU148" s="43"/>
      <c r="LV148" s="43"/>
      <c r="LW148" s="43"/>
      <c r="LX148" s="43"/>
      <c r="LY148" s="43"/>
      <c r="LZ148" s="43"/>
      <c r="MA148" s="43"/>
      <c r="MB148" s="43"/>
      <c r="MC148" s="43"/>
      <c r="MD148" s="43"/>
      <c r="ME148" s="43"/>
      <c r="MF148" s="43"/>
      <c r="MG148" s="43"/>
      <c r="MH148" s="43"/>
      <c r="MI148" s="43"/>
      <c r="MJ148" s="43"/>
      <c r="MK148" s="43"/>
      <c r="ML148" s="43"/>
      <c r="MM148" s="43"/>
      <c r="MN148" s="43"/>
      <c r="MO148" s="43"/>
      <c r="MP148" s="43"/>
      <c r="MQ148" s="43"/>
      <c r="MR148" s="43"/>
      <c r="MS148" s="43"/>
      <c r="MT148" s="43"/>
      <c r="MU148" s="43"/>
      <c r="MV148" s="43"/>
      <c r="MW148" s="43"/>
      <c r="MX148" s="43"/>
      <c r="MY148" s="43"/>
      <c r="MZ148" s="43"/>
      <c r="NA148" s="43"/>
      <c r="NB148" s="43"/>
      <c r="NC148" s="43"/>
      <c r="ND148" s="43"/>
      <c r="NE148" s="43"/>
      <c r="NF148" s="43"/>
      <c r="NG148" s="43"/>
      <c r="NH148" s="43"/>
      <c r="NI148" s="43"/>
      <c r="NJ148" s="43"/>
      <c r="NK148" s="43"/>
      <c r="NL148" s="43"/>
      <c r="NM148" s="43"/>
      <c r="NN148" s="43"/>
      <c r="NO148" s="43"/>
      <c r="NP148" s="43"/>
      <c r="NQ148" s="43"/>
      <c r="NR148" s="43"/>
      <c r="NS148" s="43"/>
      <c r="NT148" s="43"/>
      <c r="NU148" s="43"/>
      <c r="NV148" s="43"/>
      <c r="NW148" s="43"/>
      <c r="NX148" s="43"/>
      <c r="NY148" s="43"/>
      <c r="NZ148" s="43"/>
      <c r="OA148" s="43"/>
      <c r="OB148" s="43"/>
      <c r="OC148" s="43"/>
      <c r="OD148" s="43"/>
      <c r="OE148" s="43"/>
      <c r="OF148" s="43"/>
      <c r="OG148" s="43"/>
      <c r="OH148" s="43"/>
      <c r="OI148" s="43"/>
      <c r="OJ148" s="43"/>
      <c r="OK148" s="43"/>
      <c r="OL148" s="43"/>
      <c r="OM148" s="43"/>
      <c r="ON148" s="43"/>
      <c r="OO148" s="43"/>
      <c r="OP148" s="43"/>
      <c r="OQ148" s="43"/>
      <c r="OR148" s="43"/>
      <c r="OS148" s="43"/>
      <c r="OT148" s="43"/>
      <c r="OU148" s="43"/>
      <c r="OV148" s="43"/>
      <c r="OW148" s="43"/>
      <c r="OX148" s="43"/>
      <c r="OY148" s="43"/>
      <c r="OZ148" s="43"/>
      <c r="PA148" s="43"/>
      <c r="PB148" s="43"/>
      <c r="PC148" s="43"/>
      <c r="PD148" s="43"/>
      <c r="PE148" s="43"/>
      <c r="PF148" s="43"/>
      <c r="PG148" s="43"/>
      <c r="PH148" s="43"/>
      <c r="PI148" s="43"/>
      <c r="PJ148" s="43"/>
      <c r="PK148" s="43"/>
      <c r="PL148" s="43"/>
      <c r="PM148" s="43"/>
      <c r="PN148" s="43"/>
      <c r="PO148" s="43"/>
      <c r="PP148" s="43"/>
      <c r="PQ148" s="43"/>
      <c r="PR148" s="43"/>
      <c r="PS148" s="43"/>
      <c r="PT148" s="43"/>
      <c r="PU148" s="43"/>
      <c r="PV148" s="43"/>
      <c r="PW148" s="43"/>
      <c r="PX148" s="43"/>
      <c r="PY148" s="43"/>
      <c r="PZ148" s="43"/>
      <c r="QA148" s="43"/>
      <c r="QB148" s="43"/>
      <c r="QC148" s="43"/>
      <c r="QD148" s="43"/>
      <c r="QE148" s="43"/>
      <c r="QF148" s="43"/>
      <c r="QG148" s="43"/>
      <c r="QH148" s="43"/>
      <c r="QI148" s="43"/>
      <c r="QJ148" s="43"/>
      <c r="QK148" s="43"/>
      <c r="QL148" s="43"/>
      <c r="QM148" s="43"/>
      <c r="QN148" s="43"/>
      <c r="QO148" s="43"/>
      <c r="QP148" s="43"/>
      <c r="QQ148" s="43"/>
      <c r="QR148" s="43"/>
      <c r="QS148" s="43"/>
      <c r="QT148" s="43"/>
      <c r="QU148" s="43"/>
      <c r="QV148" s="43"/>
      <c r="QW148" s="43"/>
      <c r="QX148" s="43"/>
      <c r="QY148" s="43"/>
      <c r="QZ148" s="43"/>
      <c r="RA148" s="43"/>
      <c r="RB148" s="43"/>
      <c r="RC148" s="43"/>
      <c r="RD148" s="43"/>
      <c r="RE148" s="43"/>
      <c r="RF148" s="43"/>
      <c r="RG148" s="43"/>
      <c r="RH148" s="43"/>
      <c r="RI148" s="43"/>
      <c r="RJ148" s="43"/>
      <c r="RK148" s="43"/>
      <c r="RL148" s="43"/>
      <c r="RM148" s="43"/>
      <c r="RN148" s="43"/>
      <c r="RO148" s="43"/>
      <c r="RP148" s="43"/>
      <c r="RQ148" s="43"/>
      <c r="RR148" s="43"/>
      <c r="RS148" s="43"/>
      <c r="RT148" s="43"/>
      <c r="RU148" s="43"/>
      <c r="RV148" s="43"/>
      <c r="RW148" s="43"/>
      <c r="RX148" s="43"/>
      <c r="RY148" s="43"/>
      <c r="RZ148" s="43"/>
      <c r="SA148" s="43"/>
      <c r="SB148" s="43"/>
      <c r="SC148" s="43"/>
      <c r="SD148" s="43"/>
      <c r="SE148" s="43"/>
      <c r="SF148" s="43"/>
      <c r="SG148" s="43"/>
      <c r="SH148" s="43"/>
      <c r="SI148" s="43"/>
      <c r="SJ148" s="43"/>
      <c r="SK148" s="43"/>
      <c r="SL148" s="43"/>
      <c r="SM148" s="43"/>
      <c r="SN148" s="43"/>
      <c r="SO148" s="43"/>
      <c r="SP148" s="43"/>
      <c r="SQ148" s="43"/>
      <c r="SR148" s="43"/>
      <c r="SS148" s="43"/>
      <c r="ST148" s="43"/>
      <c r="SU148" s="43"/>
      <c r="SV148" s="43"/>
      <c r="SW148" s="43"/>
      <c r="SX148" s="43"/>
      <c r="SY148" s="43"/>
      <c r="SZ148" s="43"/>
      <c r="TA148" s="43"/>
      <c r="TB148" s="43"/>
      <c r="TC148" s="43"/>
      <c r="TD148" s="43"/>
      <c r="TE148" s="43"/>
      <c r="TF148" s="43"/>
      <c r="TG148" s="43"/>
      <c r="TH148" s="43"/>
      <c r="TI148" s="43"/>
      <c r="TJ148" s="43"/>
      <c r="TK148" s="43"/>
      <c r="TL148" s="43"/>
      <c r="TM148" s="43"/>
      <c r="TN148" s="43"/>
      <c r="TO148" s="43"/>
      <c r="TP148" s="43"/>
      <c r="TQ148" s="43"/>
      <c r="TR148" s="43"/>
      <c r="TS148" s="43"/>
      <c r="TT148" s="43"/>
      <c r="TU148" s="43"/>
      <c r="TV148" s="43"/>
      <c r="TW148" s="43"/>
      <c r="TX148" s="43"/>
      <c r="TY148" s="43"/>
      <c r="TZ148" s="43"/>
      <c r="UA148" s="43"/>
      <c r="UB148" s="43"/>
      <c r="UC148" s="43"/>
      <c r="UD148" s="43"/>
      <c r="UE148" s="43"/>
      <c r="UF148" s="43"/>
      <c r="UG148" s="43"/>
      <c r="UH148" s="43"/>
      <c r="UI148" s="43"/>
      <c r="UJ148" s="43"/>
      <c r="UK148" s="43"/>
      <c r="UL148" s="43"/>
      <c r="UM148" s="43"/>
      <c r="UN148" s="43"/>
      <c r="UO148" s="43"/>
      <c r="UP148" s="43"/>
      <c r="UQ148" s="43"/>
      <c r="UR148" s="43"/>
      <c r="US148" s="43"/>
      <c r="UT148" s="43"/>
      <c r="UU148" s="43"/>
      <c r="UV148" s="43"/>
      <c r="UW148" s="43"/>
      <c r="UX148" s="43"/>
      <c r="UY148" s="43"/>
      <c r="UZ148" s="43"/>
      <c r="VA148" s="43"/>
      <c r="VB148" s="43"/>
      <c r="VC148" s="43"/>
      <c r="VD148" s="43"/>
      <c r="VE148" s="43"/>
      <c r="VF148" s="43"/>
      <c r="VG148" s="43"/>
      <c r="VH148" s="43"/>
      <c r="VI148" s="43"/>
      <c r="VJ148" s="43"/>
      <c r="VK148" s="43"/>
      <c r="VL148" s="43"/>
      <c r="VM148" s="43"/>
      <c r="VN148" s="43"/>
      <c r="VO148" s="43"/>
      <c r="VP148" s="43"/>
      <c r="VQ148" s="43"/>
      <c r="VR148" s="43"/>
      <c r="VS148" s="43"/>
      <c r="VT148" s="43"/>
      <c r="VU148" s="43"/>
      <c r="VV148" s="43"/>
      <c r="VW148" s="43"/>
      <c r="VX148" s="43"/>
      <c r="VY148" s="43"/>
      <c r="VZ148" s="43"/>
      <c r="WA148" s="43"/>
      <c r="WB148" s="43"/>
      <c r="WC148" s="43"/>
      <c r="WD148" s="43"/>
      <c r="WE148" s="43"/>
      <c r="WF148" s="43"/>
      <c r="WG148" s="43"/>
      <c r="WH148" s="43"/>
      <c r="WI148" s="43"/>
      <c r="WJ148" s="43"/>
      <c r="WK148" s="43"/>
      <c r="WL148" s="43"/>
      <c r="WM148" s="43"/>
      <c r="WN148" s="43"/>
      <c r="WO148" s="43"/>
      <c r="WP148" s="43"/>
      <c r="WQ148" s="43"/>
      <c r="WR148" s="43"/>
      <c r="WS148" s="43"/>
      <c r="WT148" s="43"/>
      <c r="WU148" s="43"/>
      <c r="WV148" s="43"/>
      <c r="WW148" s="43"/>
      <c r="WX148" s="43"/>
      <c r="WY148" s="43"/>
      <c r="WZ148" s="43"/>
      <c r="XA148" s="43"/>
      <c r="XB148" s="43"/>
      <c r="XC148" s="43"/>
      <c r="XD148" s="43"/>
      <c r="XE148" s="43"/>
      <c r="XF148" s="43"/>
      <c r="XG148" s="43"/>
      <c r="XH148" s="43"/>
      <c r="XI148" s="43"/>
      <c r="XJ148" s="43"/>
      <c r="XK148" s="43"/>
      <c r="XL148" s="43"/>
      <c r="XM148" s="43"/>
      <c r="XN148" s="43"/>
      <c r="XO148" s="43"/>
      <c r="XP148" s="43"/>
      <c r="XQ148" s="43"/>
      <c r="XR148" s="43"/>
      <c r="XS148" s="43"/>
      <c r="XT148" s="43"/>
      <c r="XU148" s="43"/>
      <c r="XV148" s="43"/>
      <c r="XW148" s="43"/>
      <c r="XX148" s="43"/>
      <c r="XY148" s="43"/>
      <c r="XZ148" s="43"/>
      <c r="YA148" s="43"/>
      <c r="YB148" s="43"/>
      <c r="YC148" s="43"/>
      <c r="YD148" s="43"/>
      <c r="YE148" s="43"/>
      <c r="YF148" s="43"/>
      <c r="YG148" s="43"/>
      <c r="YH148" s="43"/>
      <c r="YI148" s="43"/>
      <c r="YJ148" s="43"/>
      <c r="YK148" s="43"/>
      <c r="YL148" s="43"/>
      <c r="YM148" s="43"/>
      <c r="YN148" s="43"/>
      <c r="YO148" s="43"/>
      <c r="YP148" s="43"/>
      <c r="YQ148" s="43"/>
      <c r="YR148" s="43"/>
      <c r="YS148" s="43"/>
      <c r="YT148" s="43"/>
      <c r="YU148" s="43"/>
      <c r="YV148" s="43"/>
      <c r="YW148" s="43"/>
      <c r="YX148" s="43"/>
      <c r="YY148" s="43"/>
      <c r="YZ148" s="43"/>
      <c r="ZA148" s="43"/>
      <c r="ZB148" s="43"/>
      <c r="ZC148" s="43"/>
      <c r="ZD148" s="43"/>
      <c r="ZE148" s="43"/>
      <c r="ZF148" s="43"/>
      <c r="ZG148" s="43"/>
      <c r="ZH148" s="43"/>
      <c r="ZI148" s="43"/>
      <c r="ZJ148" s="43"/>
      <c r="ZK148" s="43"/>
      <c r="ZL148" s="43"/>
      <c r="ZM148" s="43"/>
      <c r="ZN148" s="43"/>
      <c r="ZO148" s="43"/>
      <c r="ZP148" s="43"/>
      <c r="ZQ148" s="43"/>
      <c r="ZR148" s="43"/>
      <c r="ZS148" s="43"/>
      <c r="ZT148" s="43"/>
      <c r="ZU148" s="43"/>
      <c r="ZV148" s="43"/>
      <c r="ZW148" s="43"/>
      <c r="ZX148" s="43"/>
      <c r="ZY148" s="43"/>
      <c r="ZZ148" s="43"/>
      <c r="AAA148" s="43"/>
      <c r="AAB148" s="43"/>
      <c r="AAC148" s="43"/>
      <c r="AAD148" s="43"/>
      <c r="AAE148" s="43"/>
      <c r="AAF148" s="43"/>
      <c r="AAG148" s="43"/>
      <c r="AAH148" s="43"/>
      <c r="AAI148" s="43"/>
      <c r="AAJ148" s="43"/>
      <c r="AAK148" s="43"/>
      <c r="AAL148" s="43"/>
      <c r="AAM148" s="43"/>
      <c r="AAN148" s="43"/>
      <c r="AAO148" s="43"/>
      <c r="AAP148" s="43"/>
      <c r="AAQ148" s="43"/>
      <c r="AAR148" s="43"/>
      <c r="AAS148" s="43"/>
      <c r="AAT148" s="43"/>
      <c r="AAU148" s="43"/>
      <c r="AAV148" s="43"/>
      <c r="AAW148" s="43"/>
      <c r="AAX148" s="43"/>
      <c r="AAY148" s="43"/>
      <c r="AAZ148" s="43"/>
      <c r="ABA148" s="43"/>
      <c r="ABB148" s="43"/>
      <c r="ABC148" s="43"/>
      <c r="ABD148" s="43"/>
      <c r="ABE148" s="43"/>
      <c r="ABF148" s="43"/>
      <c r="ABG148" s="43"/>
      <c r="ABH148" s="43"/>
      <c r="ABI148" s="43"/>
      <c r="ABJ148" s="43"/>
      <c r="ABK148" s="43"/>
      <c r="ABL148" s="43"/>
      <c r="ABM148" s="43"/>
      <c r="ABN148" s="43"/>
      <c r="ABO148" s="43"/>
      <c r="ABP148" s="43"/>
      <c r="ABQ148" s="43"/>
      <c r="ABR148" s="43"/>
      <c r="ABS148" s="43"/>
      <c r="ABT148" s="43"/>
      <c r="ABU148" s="43"/>
      <c r="ABV148" s="43"/>
      <c r="ABW148" s="43"/>
      <c r="ABX148" s="43"/>
      <c r="ABY148" s="43"/>
      <c r="ABZ148" s="43"/>
      <c r="ACA148" s="43"/>
      <c r="ACB148" s="43"/>
      <c r="ACC148" s="43"/>
      <c r="ACD148" s="43"/>
      <c r="ACE148" s="43"/>
      <c r="ACF148" s="43"/>
      <c r="ACG148" s="43"/>
      <c r="ACH148" s="43"/>
      <c r="ACI148" s="43"/>
      <c r="ACJ148" s="43"/>
      <c r="ACK148" s="43"/>
      <c r="ACL148" s="43"/>
      <c r="ACM148" s="43"/>
      <c r="ACN148" s="43"/>
      <c r="ACO148" s="43"/>
      <c r="ACP148" s="43"/>
      <c r="ACQ148" s="43"/>
      <c r="ACR148" s="43"/>
      <c r="ACS148" s="43"/>
      <c r="ACT148" s="43"/>
      <c r="ACU148" s="43"/>
      <c r="ACV148" s="43"/>
      <c r="ACW148" s="43"/>
      <c r="ACX148" s="43"/>
      <c r="ACY148" s="43"/>
      <c r="ACZ148" s="43"/>
      <c r="ADA148" s="43"/>
      <c r="ADB148" s="43"/>
      <c r="ADC148" s="43"/>
      <c r="ADD148" s="43"/>
      <c r="ADE148" s="43"/>
      <c r="ADF148" s="43"/>
      <c r="ADG148" s="43"/>
      <c r="ADH148" s="43"/>
      <c r="ADI148" s="43"/>
      <c r="ADJ148" s="43"/>
      <c r="ADK148" s="43"/>
      <c r="ADL148" s="43"/>
      <c r="ADM148" s="43"/>
      <c r="ADN148" s="43"/>
      <c r="ADO148" s="43"/>
      <c r="ADP148" s="43"/>
      <c r="ADQ148" s="43"/>
      <c r="ADR148" s="43"/>
      <c r="ADS148" s="43"/>
      <c r="ADT148" s="43"/>
      <c r="ADU148" s="43"/>
      <c r="ADV148" s="43"/>
      <c r="ADW148" s="43"/>
      <c r="ADX148" s="43"/>
      <c r="ADY148" s="43"/>
      <c r="ADZ148" s="43"/>
      <c r="AEA148" s="43"/>
      <c r="AEB148" s="43"/>
      <c r="AEC148" s="43"/>
      <c r="AED148" s="43"/>
      <c r="AEE148" s="43"/>
      <c r="AEF148" s="43"/>
      <c r="AEG148" s="43"/>
      <c r="AEH148" s="43"/>
      <c r="AEI148" s="43"/>
      <c r="AEJ148" s="43"/>
      <c r="AEK148" s="43"/>
      <c r="AEL148" s="43"/>
      <c r="AEM148" s="43"/>
      <c r="AEN148" s="43"/>
      <c r="AEO148" s="43"/>
      <c r="AEP148" s="43"/>
      <c r="AEQ148" s="43"/>
      <c r="AER148" s="43"/>
      <c r="AES148" s="43"/>
      <c r="AET148" s="43"/>
      <c r="AEU148" s="43"/>
      <c r="AEV148" s="43"/>
      <c r="AEW148" s="43"/>
      <c r="AEX148" s="43"/>
      <c r="AEY148" s="43"/>
      <c r="AEZ148" s="43"/>
      <c r="AFA148" s="43"/>
      <c r="AFB148" s="43"/>
      <c r="AFC148" s="43"/>
      <c r="AFD148" s="43"/>
      <c r="AFE148" s="43"/>
      <c r="AFF148" s="43"/>
      <c r="AFG148" s="43"/>
      <c r="AFH148" s="43"/>
      <c r="AFI148" s="43"/>
      <c r="AFJ148" s="43"/>
      <c r="AFK148" s="43"/>
      <c r="AFL148" s="43"/>
      <c r="AFM148" s="43"/>
      <c r="AFN148" s="43"/>
      <c r="AFO148" s="43"/>
      <c r="AFP148" s="43"/>
      <c r="AFQ148" s="43"/>
      <c r="AFR148" s="43"/>
      <c r="AFS148" s="43"/>
      <c r="AFT148" s="43"/>
      <c r="AFU148" s="43"/>
      <c r="AFV148" s="43"/>
      <c r="AFW148" s="43"/>
      <c r="AFX148" s="43"/>
      <c r="AFY148" s="43"/>
      <c r="AFZ148" s="43"/>
      <c r="AGA148" s="43"/>
      <c r="AGB148" s="43"/>
      <c r="AGC148" s="43"/>
      <c r="AGD148" s="43"/>
      <c r="AGE148" s="43"/>
      <c r="AGF148" s="43"/>
      <c r="AGG148" s="43"/>
      <c r="AGH148" s="43"/>
      <c r="AGI148" s="43"/>
      <c r="AGJ148" s="43"/>
      <c r="AGK148" s="43"/>
      <c r="AGL148" s="43"/>
      <c r="AGM148" s="43"/>
      <c r="AGN148" s="43"/>
      <c r="AGO148" s="43"/>
      <c r="AGP148" s="43"/>
      <c r="AGQ148" s="43"/>
      <c r="AGR148" s="43"/>
      <c r="AGS148" s="43"/>
      <c r="AGT148" s="43"/>
      <c r="AGU148" s="43"/>
      <c r="AGV148" s="43"/>
      <c r="AGW148" s="43"/>
      <c r="AGX148" s="43"/>
      <c r="AGY148" s="43"/>
      <c r="AGZ148" s="43"/>
      <c r="AHA148" s="43"/>
      <c r="AHB148" s="43"/>
      <c r="AHC148" s="43"/>
      <c r="AHD148" s="43"/>
      <c r="AHE148" s="43"/>
      <c r="AHF148" s="43"/>
      <c r="AHG148" s="43"/>
      <c r="AHH148" s="43"/>
      <c r="AHI148" s="43"/>
      <c r="AHJ148" s="43"/>
      <c r="AHK148" s="43"/>
      <c r="AHL148" s="43"/>
      <c r="AHM148" s="43"/>
      <c r="AHN148" s="43"/>
      <c r="AHO148" s="43"/>
      <c r="AHP148" s="43"/>
      <c r="AHQ148" s="43"/>
      <c r="AHR148" s="43"/>
      <c r="AHS148" s="43"/>
      <c r="AHT148" s="43"/>
      <c r="AHU148" s="43"/>
      <c r="AHV148" s="43"/>
      <c r="AHW148" s="43"/>
      <c r="AHX148" s="43"/>
      <c r="AHY148" s="43"/>
      <c r="AHZ148" s="43"/>
      <c r="AIA148" s="43"/>
      <c r="AIB148" s="43"/>
      <c r="AIC148" s="43"/>
      <c r="AID148" s="43"/>
      <c r="AIE148" s="43"/>
      <c r="AIF148" s="43"/>
      <c r="AIG148" s="43"/>
      <c r="AIH148" s="43"/>
      <c r="AII148" s="43"/>
      <c r="AIJ148" s="43"/>
      <c r="AIK148" s="43"/>
      <c r="AIL148" s="43"/>
      <c r="AIM148" s="43"/>
      <c r="AIN148" s="43"/>
      <c r="AIO148" s="43"/>
      <c r="AIP148" s="43"/>
      <c r="AIQ148" s="43"/>
      <c r="AIR148" s="43"/>
      <c r="AIS148" s="43"/>
      <c r="AIT148" s="43"/>
      <c r="AIU148" s="43"/>
      <c r="AIV148" s="43"/>
      <c r="AIW148" s="43"/>
      <c r="AIX148" s="43"/>
      <c r="AIY148" s="43"/>
      <c r="AIZ148" s="43"/>
      <c r="AJA148" s="43"/>
      <c r="AJB148" s="43"/>
      <c r="AJC148" s="43"/>
      <c r="AJD148" s="43"/>
      <c r="AJE148" s="43"/>
      <c r="AJF148" s="43"/>
      <c r="AJG148" s="43"/>
      <c r="AJH148" s="43"/>
      <c r="AJI148" s="43"/>
      <c r="AJJ148" s="43"/>
      <c r="AJK148" s="43"/>
      <c r="AJL148" s="43"/>
      <c r="AJM148" s="43"/>
      <c r="AJN148" s="43"/>
      <c r="AJO148" s="43"/>
      <c r="AJP148" s="43"/>
      <c r="AJQ148" s="43"/>
      <c r="AJR148" s="43"/>
      <c r="AJS148" s="43"/>
      <c r="AJT148" s="43"/>
      <c r="AJU148" s="43"/>
      <c r="AJV148" s="43"/>
      <c r="AJW148" s="43"/>
      <c r="AJX148" s="43"/>
      <c r="AJY148" s="43"/>
      <c r="AJZ148" s="43"/>
      <c r="AKA148" s="43"/>
      <c r="AKB148" s="43"/>
      <c r="AKC148" s="43"/>
      <c r="AKD148" s="43"/>
      <c r="AKE148" s="43"/>
      <c r="AKF148" s="43"/>
      <c r="AKG148" s="43"/>
      <c r="AKH148" s="43"/>
      <c r="AKI148" s="43"/>
      <c r="AKJ148" s="43"/>
      <c r="AKK148" s="43"/>
      <c r="AKL148" s="43"/>
      <c r="AKM148" s="43"/>
      <c r="AKN148" s="43"/>
      <c r="AKO148" s="43"/>
      <c r="AKP148" s="43"/>
      <c r="AKQ148" s="43"/>
      <c r="AKR148" s="43"/>
      <c r="AKS148" s="43"/>
      <c r="AKT148" s="43"/>
      <c r="AKU148" s="43"/>
      <c r="AKV148" s="43"/>
      <c r="AKW148" s="43"/>
      <c r="AKX148" s="43"/>
      <c r="AKY148" s="43"/>
      <c r="AKZ148" s="43"/>
      <c r="ALA148" s="43"/>
      <c r="ALB148" s="43"/>
      <c r="ALC148" s="43"/>
      <c r="ALD148" s="43"/>
      <c r="ALE148" s="43"/>
      <c r="ALF148" s="43"/>
      <c r="ALG148" s="43"/>
      <c r="ALH148" s="43"/>
      <c r="ALI148" s="43"/>
      <c r="ALJ148" s="43"/>
      <c r="ALK148" s="43"/>
      <c r="ALL148" s="43"/>
      <c r="ALM148" s="43"/>
      <c r="ALN148" s="43"/>
      <c r="ALO148" s="43"/>
      <c r="ALP148" s="43"/>
      <c r="ALQ148" s="43"/>
      <c r="ALR148" s="43"/>
      <c r="ALS148" s="43"/>
      <c r="ALT148" s="43"/>
      <c r="ALU148" s="43"/>
      <c r="ALV148" s="43"/>
      <c r="ALW148" s="43"/>
      <c r="ALX148" s="43"/>
      <c r="ALY148" s="43"/>
      <c r="ALZ148" s="43"/>
      <c r="AMA148" s="43"/>
      <c r="AMB148" s="43"/>
      <c r="AMC148" s="43"/>
      <c r="AMD148" s="43"/>
      <c r="AME148" s="43"/>
      <c r="AMF148" s="43"/>
      <c r="AMG148" s="43"/>
      <c r="AMH148" s="43"/>
      <c r="AMI148" s="43"/>
      <c r="AMJ148" s="43"/>
      <c r="AMK148" s="43"/>
      <c r="AML148" s="43"/>
      <c r="AMM148" s="43"/>
      <c r="AMN148" s="43"/>
      <c r="AMO148" s="43"/>
      <c r="AMP148" s="43"/>
      <c r="AMQ148" s="43"/>
      <c r="AMR148" s="43"/>
      <c r="AMS148" s="43"/>
      <c r="AMT148" s="43"/>
      <c r="AMU148" s="43"/>
      <c r="AMV148" s="43"/>
      <c r="AMW148" s="43"/>
      <c r="AMX148" s="43"/>
      <c r="AMY148" s="43"/>
      <c r="AMZ148" s="43"/>
      <c r="ANA148" s="43"/>
      <c r="ANB148" s="43"/>
      <c r="ANC148" s="43"/>
      <c r="AND148" s="43"/>
      <c r="ANE148" s="43"/>
      <c r="ANF148" s="43"/>
      <c r="ANG148" s="43"/>
      <c r="ANH148" s="43"/>
      <c r="ANI148" s="43"/>
      <c r="ANJ148" s="43"/>
      <c r="ANK148" s="43"/>
      <c r="ANL148" s="43"/>
      <c r="ANM148" s="43"/>
      <c r="ANN148" s="43"/>
      <c r="ANO148" s="43"/>
      <c r="ANP148" s="43"/>
      <c r="ANQ148" s="43"/>
      <c r="ANR148" s="43"/>
      <c r="ANS148" s="43"/>
      <c r="ANT148" s="43"/>
      <c r="ANU148" s="43"/>
      <c r="ANV148" s="43"/>
      <c r="ANW148" s="43"/>
      <c r="ANX148" s="43"/>
      <c r="ANY148" s="43"/>
      <c r="ANZ148" s="43"/>
      <c r="AOA148" s="43"/>
      <c r="AOB148" s="43"/>
      <c r="AOC148" s="43"/>
      <c r="AOD148" s="43"/>
      <c r="AOE148" s="43"/>
      <c r="AOF148" s="43"/>
      <c r="AOG148" s="43"/>
      <c r="AOH148" s="43"/>
      <c r="AOI148" s="43"/>
      <c r="AOJ148" s="43"/>
      <c r="AOK148" s="43"/>
      <c r="AOL148" s="43"/>
      <c r="AOM148" s="43"/>
      <c r="AON148" s="43"/>
      <c r="AOO148" s="43"/>
      <c r="AOP148" s="43"/>
      <c r="AOQ148" s="43"/>
      <c r="AOR148" s="43"/>
      <c r="AOS148" s="43"/>
      <c r="AOT148" s="43"/>
      <c r="AOU148" s="43"/>
      <c r="AOV148" s="43"/>
      <c r="AOW148" s="43"/>
      <c r="AOX148" s="43"/>
      <c r="AOY148" s="43"/>
      <c r="AOZ148" s="43"/>
      <c r="APA148" s="43"/>
      <c r="APB148" s="43"/>
      <c r="APC148" s="43"/>
      <c r="APD148" s="43"/>
      <c r="APE148" s="43"/>
      <c r="APF148" s="43"/>
      <c r="APG148" s="43"/>
      <c r="APH148" s="43"/>
      <c r="API148" s="43"/>
      <c r="APJ148" s="43"/>
      <c r="APK148" s="43"/>
      <c r="APL148" s="43"/>
      <c r="APM148" s="43"/>
      <c r="APN148" s="43"/>
      <c r="APO148" s="43"/>
      <c r="APP148" s="43"/>
      <c r="APQ148" s="43"/>
      <c r="APR148" s="43"/>
      <c r="APS148" s="43"/>
      <c r="APT148" s="43"/>
      <c r="APU148" s="43"/>
      <c r="APV148" s="43"/>
      <c r="APW148" s="43"/>
      <c r="APX148" s="43"/>
      <c r="APY148" s="43"/>
      <c r="APZ148" s="43"/>
      <c r="AQA148" s="43"/>
      <c r="AQB148" s="43"/>
      <c r="AQC148" s="43"/>
      <c r="AQD148" s="43"/>
      <c r="AQE148" s="43"/>
      <c r="AQF148" s="43"/>
      <c r="AQG148" s="43"/>
      <c r="AQH148" s="43"/>
      <c r="AQI148" s="43"/>
      <c r="AQJ148" s="43"/>
      <c r="AQK148" s="43"/>
      <c r="AQL148" s="43"/>
      <c r="AQM148" s="43"/>
      <c r="AQN148" s="43"/>
      <c r="AQO148" s="43"/>
      <c r="AQP148" s="43"/>
      <c r="AQQ148" s="43"/>
      <c r="AQR148" s="43"/>
      <c r="AQS148" s="43"/>
      <c r="AQT148" s="43"/>
      <c r="AQU148" s="43"/>
      <c r="AQV148" s="43"/>
      <c r="AQW148" s="43"/>
      <c r="AQX148" s="43"/>
      <c r="AQY148" s="43"/>
      <c r="AQZ148" s="43"/>
      <c r="ARA148" s="43"/>
      <c r="ARB148" s="43"/>
      <c r="ARC148" s="43"/>
      <c r="ARD148" s="43"/>
      <c r="ARE148" s="43"/>
      <c r="ARF148" s="43"/>
      <c r="ARG148" s="43"/>
      <c r="ARH148" s="43"/>
      <c r="ARI148" s="43"/>
      <c r="ARJ148" s="43"/>
      <c r="ARK148" s="43"/>
      <c r="ARL148" s="43"/>
      <c r="ARM148" s="43"/>
      <c r="ARN148" s="43"/>
      <c r="ARO148" s="43"/>
      <c r="ARP148" s="43"/>
      <c r="ARQ148" s="43"/>
      <c r="ARR148" s="43"/>
      <c r="ARS148" s="43"/>
      <c r="ART148" s="43"/>
      <c r="ARU148" s="43"/>
      <c r="ARV148" s="43"/>
      <c r="ARW148" s="43"/>
      <c r="ARX148" s="43"/>
      <c r="ARY148" s="43"/>
      <c r="ARZ148" s="43"/>
      <c r="ASA148" s="43"/>
      <c r="ASB148" s="43"/>
      <c r="ASC148" s="43"/>
      <c r="ASD148" s="43"/>
      <c r="ASE148" s="43"/>
      <c r="ASF148" s="43"/>
      <c r="ASG148" s="43"/>
      <c r="ASH148" s="43"/>
      <c r="ASI148" s="43"/>
      <c r="ASJ148" s="43"/>
      <c r="ASK148" s="43"/>
      <c r="ASL148" s="43"/>
      <c r="ASM148" s="43"/>
      <c r="ASN148" s="43"/>
      <c r="ASO148" s="43"/>
      <c r="ASP148" s="43"/>
      <c r="ASQ148" s="43"/>
      <c r="ASR148" s="43"/>
      <c r="ASS148" s="43"/>
      <c r="AST148" s="43"/>
      <c r="ASU148" s="43"/>
      <c r="ASV148" s="43"/>
      <c r="ASW148" s="43"/>
      <c r="ASX148" s="43"/>
      <c r="ASY148" s="43"/>
      <c r="ASZ148" s="43"/>
      <c r="ATA148" s="43"/>
      <c r="ATB148" s="43"/>
      <c r="ATC148" s="43"/>
      <c r="ATD148" s="43"/>
      <c r="ATE148" s="43"/>
      <c r="ATF148" s="43"/>
      <c r="ATG148" s="43"/>
      <c r="ATH148" s="43"/>
      <c r="ATI148" s="43"/>
      <c r="ATJ148" s="43"/>
      <c r="ATK148" s="43"/>
      <c r="ATL148" s="43"/>
      <c r="ATM148" s="43"/>
      <c r="ATN148" s="43"/>
      <c r="ATO148" s="43"/>
      <c r="ATP148" s="43"/>
      <c r="ATQ148" s="43"/>
      <c r="ATR148" s="43"/>
      <c r="ATS148" s="43"/>
      <c r="ATT148" s="43"/>
      <c r="ATU148" s="43"/>
      <c r="ATV148" s="43"/>
      <c r="ATW148" s="43"/>
      <c r="ATX148" s="43"/>
      <c r="ATY148" s="43"/>
      <c r="ATZ148" s="43"/>
      <c r="AUA148" s="43"/>
      <c r="AUB148" s="43"/>
      <c r="AUC148" s="43"/>
      <c r="AUD148" s="43"/>
      <c r="AUE148" s="43"/>
      <c r="AUF148" s="43"/>
      <c r="AUG148" s="43"/>
      <c r="AUH148" s="43"/>
      <c r="AUI148" s="43"/>
      <c r="AUJ148" s="43"/>
      <c r="AUK148" s="43"/>
      <c r="AUL148" s="43"/>
      <c r="AUM148" s="43"/>
      <c r="AUN148" s="43"/>
      <c r="AUO148" s="43"/>
      <c r="AUP148" s="43"/>
      <c r="AUQ148" s="43"/>
      <c r="AUR148" s="43"/>
      <c r="AUS148" s="43"/>
      <c r="AUT148" s="43"/>
      <c r="AUU148" s="43"/>
      <c r="AUV148" s="43"/>
      <c r="AUW148" s="43"/>
      <c r="AUX148" s="43"/>
      <c r="AUY148" s="43"/>
      <c r="AUZ148" s="43"/>
      <c r="AVA148" s="43"/>
      <c r="AVB148" s="43"/>
      <c r="AVC148" s="43"/>
      <c r="AVD148" s="43"/>
      <c r="AVE148" s="43"/>
      <c r="AVF148" s="43"/>
      <c r="AVG148" s="43"/>
      <c r="AVH148" s="43"/>
      <c r="AVI148" s="43"/>
      <c r="AVJ148" s="43"/>
      <c r="AVK148" s="43"/>
      <c r="AVL148" s="43"/>
      <c r="AVM148" s="43"/>
      <c r="AVN148" s="43"/>
      <c r="AVO148" s="43"/>
      <c r="AVP148" s="43"/>
      <c r="AVQ148" s="43"/>
      <c r="AVR148" s="43"/>
      <c r="AVS148" s="43"/>
      <c r="AVT148" s="43"/>
      <c r="AVU148" s="43"/>
      <c r="AVV148" s="43"/>
      <c r="AVW148" s="43"/>
      <c r="AVX148" s="43"/>
      <c r="AVY148" s="43"/>
      <c r="AVZ148" s="43"/>
      <c r="AWA148" s="43"/>
      <c r="AWB148" s="43"/>
      <c r="AWC148" s="43"/>
      <c r="AWD148" s="43"/>
      <c r="AWE148" s="43"/>
      <c r="AWF148" s="43"/>
      <c r="AWG148" s="43"/>
      <c r="AWH148" s="43"/>
      <c r="AWI148" s="43"/>
      <c r="AWJ148" s="43"/>
      <c r="AWK148" s="43"/>
      <c r="AWL148" s="43"/>
      <c r="AWM148" s="43"/>
      <c r="AWN148" s="43"/>
      <c r="AWO148" s="43"/>
      <c r="AWP148" s="43"/>
      <c r="AWQ148" s="43"/>
      <c r="AWR148" s="43"/>
      <c r="AWS148" s="43"/>
      <c r="AWT148" s="43"/>
      <c r="AWU148" s="43"/>
      <c r="AWV148" s="43"/>
      <c r="AWW148" s="43"/>
      <c r="AWX148" s="43"/>
      <c r="AWY148" s="43"/>
      <c r="AWZ148" s="43"/>
      <c r="AXA148" s="43"/>
      <c r="AXB148" s="43"/>
      <c r="AXC148" s="43"/>
      <c r="AXD148" s="43"/>
      <c r="AXE148" s="43"/>
      <c r="AXF148" s="43"/>
      <c r="AXG148" s="43"/>
      <c r="AXH148" s="43"/>
      <c r="AXI148" s="43"/>
      <c r="AXJ148" s="43"/>
      <c r="AXK148" s="43"/>
      <c r="AXL148" s="43"/>
      <c r="AXM148" s="43"/>
      <c r="AXN148" s="43"/>
      <c r="AXO148" s="43"/>
      <c r="AXP148" s="43"/>
      <c r="AXQ148" s="43"/>
      <c r="AXR148" s="43"/>
      <c r="AXS148" s="43"/>
      <c r="AXT148" s="43"/>
      <c r="AXU148" s="43"/>
      <c r="AXV148" s="43"/>
      <c r="AXW148" s="43"/>
      <c r="AXX148" s="43"/>
      <c r="AXY148" s="43"/>
      <c r="AXZ148" s="43"/>
      <c r="AYA148" s="43"/>
      <c r="AYB148" s="43"/>
      <c r="AYC148" s="43"/>
      <c r="AYD148" s="43"/>
      <c r="AYE148" s="43"/>
      <c r="AYF148" s="43"/>
      <c r="AYG148" s="43"/>
      <c r="AYH148" s="43"/>
      <c r="AYI148" s="43"/>
      <c r="AYJ148" s="43"/>
      <c r="AYK148" s="43"/>
      <c r="AYL148" s="43"/>
      <c r="AYM148" s="43"/>
      <c r="AYN148" s="43"/>
      <c r="AYO148" s="43"/>
      <c r="AYP148" s="43"/>
      <c r="AYQ148" s="43"/>
      <c r="AYR148" s="43"/>
      <c r="AYS148" s="43"/>
      <c r="AYT148" s="43"/>
      <c r="AYU148" s="43"/>
      <c r="AYV148" s="43"/>
      <c r="AYW148" s="43"/>
      <c r="AYX148" s="43"/>
      <c r="AYY148" s="43"/>
      <c r="AYZ148" s="43"/>
      <c r="AZA148" s="43"/>
      <c r="AZB148" s="43"/>
      <c r="AZC148" s="43"/>
      <c r="AZD148" s="43"/>
      <c r="AZE148" s="43"/>
      <c r="AZF148" s="43"/>
      <c r="AZG148" s="43"/>
      <c r="AZH148" s="43"/>
      <c r="AZI148" s="43"/>
      <c r="AZJ148" s="43"/>
      <c r="AZK148" s="43"/>
      <c r="AZL148" s="43"/>
      <c r="AZM148" s="43"/>
      <c r="AZN148" s="43"/>
      <c r="AZO148" s="43"/>
      <c r="AZP148" s="43"/>
      <c r="AZQ148" s="43"/>
      <c r="AZR148" s="43"/>
      <c r="AZS148" s="43"/>
      <c r="AZT148" s="43"/>
      <c r="AZU148" s="43"/>
      <c r="AZV148" s="43"/>
      <c r="AZW148" s="43"/>
      <c r="AZX148" s="43"/>
      <c r="AZY148" s="43"/>
      <c r="AZZ148" s="43"/>
      <c r="BAA148" s="43"/>
      <c r="BAB148" s="43"/>
      <c r="BAC148" s="43"/>
      <c r="BAD148" s="43"/>
      <c r="BAE148" s="43"/>
      <c r="BAF148" s="43"/>
      <c r="BAG148" s="43"/>
      <c r="BAH148" s="43"/>
      <c r="BAI148" s="43"/>
      <c r="BAJ148" s="43"/>
      <c r="BAK148" s="43"/>
      <c r="BAL148" s="43"/>
      <c r="BAM148" s="43"/>
      <c r="BAN148" s="43"/>
      <c r="BAO148" s="43"/>
      <c r="BAP148" s="43"/>
      <c r="BAQ148" s="43"/>
      <c r="BAR148" s="43"/>
      <c r="BAS148" s="43"/>
      <c r="BAT148" s="43"/>
      <c r="BAU148" s="43"/>
      <c r="BAV148" s="43"/>
      <c r="BAW148" s="43"/>
      <c r="BAX148" s="43"/>
      <c r="BAY148" s="43"/>
      <c r="BAZ148" s="43"/>
      <c r="BBA148" s="43"/>
      <c r="BBB148" s="43"/>
      <c r="BBC148" s="43"/>
      <c r="BBD148" s="43"/>
      <c r="BBE148" s="43"/>
      <c r="BBF148" s="43"/>
      <c r="BBG148" s="43"/>
      <c r="BBH148" s="43"/>
      <c r="BBI148" s="43"/>
      <c r="BBJ148" s="43"/>
      <c r="BBK148" s="43"/>
      <c r="BBL148" s="43"/>
      <c r="BBM148" s="43"/>
      <c r="BBN148" s="43"/>
      <c r="BBO148" s="43"/>
      <c r="BBP148" s="43"/>
      <c r="BBQ148" s="43"/>
      <c r="BBR148" s="43"/>
      <c r="BBS148" s="43"/>
      <c r="BBT148" s="43"/>
      <c r="BBU148" s="43"/>
      <c r="BBV148" s="43"/>
      <c r="BBW148" s="43"/>
      <c r="BBX148" s="43"/>
      <c r="BBY148" s="43"/>
      <c r="BBZ148" s="43"/>
      <c r="BCA148" s="43"/>
      <c r="BCB148" s="43"/>
      <c r="BCC148" s="43"/>
      <c r="BCD148" s="43"/>
      <c r="BCE148" s="43"/>
      <c r="BCF148" s="43"/>
      <c r="BCG148" s="43"/>
      <c r="BCH148" s="43"/>
      <c r="BCI148" s="43"/>
      <c r="BCJ148" s="43"/>
      <c r="BCK148" s="43"/>
      <c r="BCL148" s="43"/>
      <c r="BCM148" s="43"/>
      <c r="BCN148" s="43"/>
      <c r="BCO148" s="43"/>
      <c r="BCP148" s="43"/>
      <c r="BCQ148" s="43"/>
      <c r="BCR148" s="43"/>
      <c r="BCS148" s="43"/>
      <c r="BCT148" s="43"/>
      <c r="BCU148" s="43"/>
      <c r="BCV148" s="43"/>
      <c r="BCW148" s="43"/>
      <c r="BCX148" s="43"/>
      <c r="BCY148" s="43"/>
      <c r="BCZ148" s="43"/>
      <c r="BDA148" s="43"/>
      <c r="BDB148" s="43"/>
      <c r="BDC148" s="43"/>
      <c r="BDD148" s="43"/>
      <c r="BDE148" s="43"/>
      <c r="BDF148" s="43"/>
      <c r="BDG148" s="43"/>
      <c r="BDH148" s="43"/>
      <c r="BDI148" s="43"/>
      <c r="BDJ148" s="43"/>
      <c r="BDK148" s="43"/>
      <c r="BDL148" s="43"/>
      <c r="BDM148" s="43"/>
      <c r="BDN148" s="43"/>
      <c r="BDO148" s="43"/>
      <c r="BDP148" s="43"/>
      <c r="BDQ148" s="43"/>
      <c r="BDR148" s="43"/>
      <c r="BDS148" s="43"/>
      <c r="BDT148" s="43"/>
      <c r="BDU148" s="43"/>
      <c r="BDV148" s="43"/>
      <c r="BDW148" s="43"/>
      <c r="BDX148" s="43"/>
      <c r="BDY148" s="43"/>
      <c r="BDZ148" s="43"/>
      <c r="BEA148" s="43"/>
      <c r="BEB148" s="43"/>
      <c r="BEC148" s="43"/>
      <c r="BED148" s="43"/>
      <c r="BEE148" s="43"/>
      <c r="BEF148" s="43"/>
      <c r="BEG148" s="43"/>
      <c r="BEH148" s="43"/>
      <c r="BEI148" s="43"/>
      <c r="BEJ148" s="43"/>
      <c r="BEK148" s="43"/>
      <c r="BEL148" s="43"/>
      <c r="BEM148" s="43"/>
      <c r="BEN148" s="43"/>
      <c r="BEO148" s="43"/>
      <c r="BEP148" s="43"/>
      <c r="BEQ148" s="43"/>
      <c r="BER148" s="43"/>
      <c r="BES148" s="43"/>
      <c r="BET148" s="43"/>
      <c r="BEU148" s="43"/>
      <c r="BEV148" s="43"/>
      <c r="BEW148" s="43"/>
      <c r="BEX148" s="43"/>
      <c r="BEY148" s="43"/>
      <c r="BEZ148" s="43"/>
      <c r="BFA148" s="43"/>
      <c r="BFB148" s="43"/>
      <c r="BFC148" s="43"/>
      <c r="BFD148" s="43"/>
      <c r="BFE148" s="43"/>
      <c r="BFF148" s="43"/>
      <c r="BFG148" s="43"/>
      <c r="BFH148" s="43"/>
      <c r="BFI148" s="43"/>
      <c r="BFJ148" s="43"/>
      <c r="BFK148" s="43"/>
      <c r="BFL148" s="43"/>
      <c r="BFM148" s="43"/>
      <c r="BFN148" s="43"/>
      <c r="BFO148" s="43"/>
      <c r="BFP148" s="43"/>
      <c r="BFQ148" s="43"/>
      <c r="BFR148" s="43"/>
      <c r="BFS148" s="43"/>
      <c r="BFT148" s="43"/>
      <c r="BFU148" s="43"/>
      <c r="BFV148" s="43"/>
      <c r="BFW148" s="43"/>
      <c r="BFX148" s="43"/>
      <c r="BFY148" s="43"/>
      <c r="BFZ148" s="43"/>
      <c r="BGA148" s="43"/>
      <c r="BGB148" s="43"/>
      <c r="BGC148" s="43"/>
      <c r="BGD148" s="43"/>
      <c r="BGE148" s="43"/>
      <c r="BGF148" s="43"/>
      <c r="BGG148" s="43"/>
      <c r="BGH148" s="43"/>
      <c r="BGI148" s="43"/>
      <c r="BGJ148" s="43"/>
      <c r="BGK148" s="43"/>
      <c r="BGL148" s="43"/>
      <c r="BGM148" s="43"/>
      <c r="BGN148" s="43"/>
      <c r="BGO148" s="43"/>
      <c r="BGP148" s="43"/>
      <c r="BGQ148" s="43"/>
      <c r="BGR148" s="43"/>
      <c r="BGS148" s="43"/>
      <c r="BGT148" s="43"/>
      <c r="BGU148" s="43"/>
      <c r="BGV148" s="43"/>
      <c r="BGW148" s="43"/>
      <c r="BGX148" s="43"/>
      <c r="BGY148" s="43"/>
      <c r="BGZ148" s="43"/>
      <c r="BHA148" s="43"/>
      <c r="BHB148" s="43"/>
      <c r="BHC148" s="43"/>
      <c r="BHD148" s="43"/>
      <c r="BHE148" s="43"/>
      <c r="BHF148" s="43"/>
      <c r="BHG148" s="43"/>
      <c r="BHH148" s="43"/>
      <c r="BHI148" s="43"/>
      <c r="BHJ148" s="43"/>
      <c r="BHK148" s="43"/>
      <c r="BHL148" s="43"/>
      <c r="BHM148" s="43"/>
      <c r="BHN148" s="43"/>
      <c r="BHO148" s="43"/>
      <c r="BHP148" s="43"/>
      <c r="BHQ148" s="43"/>
      <c r="BHR148" s="43"/>
      <c r="BHS148" s="43"/>
      <c r="BHT148" s="43"/>
      <c r="BHU148" s="43"/>
      <c r="BHV148" s="43"/>
      <c r="BHW148" s="43"/>
      <c r="BHX148" s="43"/>
      <c r="BHY148" s="43"/>
      <c r="BHZ148" s="43"/>
      <c r="BIA148" s="43"/>
      <c r="BIB148" s="43"/>
      <c r="BIC148" s="43"/>
      <c r="BID148" s="43"/>
      <c r="BIE148" s="43"/>
      <c r="BIF148" s="43"/>
      <c r="BIG148" s="43"/>
      <c r="BIH148" s="43"/>
      <c r="BII148" s="43"/>
      <c r="BIJ148" s="43"/>
      <c r="BIK148" s="43"/>
      <c r="BIL148" s="43"/>
      <c r="BIM148" s="43"/>
      <c r="BIN148" s="43"/>
      <c r="BIO148" s="43"/>
      <c r="BIP148" s="43"/>
      <c r="BIQ148" s="43"/>
      <c r="BIR148" s="43"/>
      <c r="BIS148" s="43"/>
      <c r="BIT148" s="43"/>
      <c r="BIU148" s="43"/>
      <c r="BIV148" s="43"/>
      <c r="BIW148" s="43"/>
      <c r="BIX148" s="43"/>
      <c r="BIY148" s="43"/>
      <c r="BIZ148" s="43"/>
      <c r="BJA148" s="43"/>
      <c r="BJB148" s="43"/>
      <c r="BJC148" s="43"/>
      <c r="BJD148" s="43"/>
      <c r="BJE148" s="43"/>
      <c r="BJF148" s="43"/>
      <c r="BJG148" s="43"/>
      <c r="BJH148" s="43"/>
      <c r="BJI148" s="43"/>
      <c r="BJJ148" s="43"/>
      <c r="BJK148" s="43"/>
      <c r="BJL148" s="43"/>
      <c r="BJM148" s="43"/>
      <c r="BJN148" s="43"/>
      <c r="BJO148" s="43"/>
      <c r="BJP148" s="43"/>
      <c r="BJQ148" s="43"/>
      <c r="BJR148" s="43"/>
      <c r="BJS148" s="43"/>
      <c r="BJT148" s="43"/>
      <c r="BJU148" s="43"/>
      <c r="BJV148" s="43"/>
      <c r="BJW148" s="43"/>
      <c r="BJX148" s="43"/>
      <c r="BJY148" s="43"/>
      <c r="BJZ148" s="43"/>
      <c r="BKA148" s="43"/>
      <c r="BKB148" s="43"/>
      <c r="BKC148" s="43"/>
      <c r="BKD148" s="43"/>
      <c r="BKE148" s="43"/>
      <c r="BKF148" s="43"/>
      <c r="BKG148" s="43"/>
      <c r="BKH148" s="43"/>
      <c r="BKI148" s="43"/>
      <c r="BKJ148" s="43"/>
      <c r="BKK148" s="43"/>
      <c r="BKL148" s="43"/>
      <c r="BKM148" s="43"/>
      <c r="BKN148" s="43"/>
      <c r="BKO148" s="43"/>
      <c r="BKP148" s="43"/>
      <c r="BKQ148" s="43"/>
      <c r="BKR148" s="43"/>
      <c r="BKS148" s="43"/>
      <c r="BKT148" s="43"/>
      <c r="BKU148" s="43"/>
      <c r="BKV148" s="43"/>
      <c r="BKW148" s="43"/>
      <c r="BKX148" s="43"/>
      <c r="BKY148" s="43"/>
      <c r="BKZ148" s="43"/>
      <c r="BLA148" s="43"/>
      <c r="BLB148" s="43"/>
      <c r="BLC148" s="43"/>
      <c r="BLD148" s="43"/>
      <c r="BLE148" s="43"/>
      <c r="BLF148" s="43"/>
      <c r="BLG148" s="43"/>
      <c r="BLH148" s="43"/>
      <c r="BLI148" s="43"/>
      <c r="BLJ148" s="43"/>
      <c r="BLK148" s="43"/>
      <c r="BLL148" s="43"/>
      <c r="BLM148" s="43"/>
      <c r="BLN148" s="43"/>
      <c r="BLO148" s="43"/>
      <c r="BLP148" s="43"/>
      <c r="BLQ148" s="43"/>
      <c r="BLR148" s="43"/>
      <c r="BLS148" s="43"/>
      <c r="BLT148" s="43"/>
      <c r="BLU148" s="43"/>
      <c r="BLV148" s="43"/>
      <c r="BLW148" s="43"/>
      <c r="BLX148" s="43"/>
      <c r="BLY148" s="43"/>
      <c r="BLZ148" s="43"/>
      <c r="BMA148" s="43"/>
      <c r="BMB148" s="43"/>
      <c r="BMC148" s="43"/>
      <c r="BMD148" s="43"/>
      <c r="BME148" s="43"/>
      <c r="BMF148" s="43"/>
      <c r="BMG148" s="43"/>
      <c r="BMH148" s="43"/>
      <c r="BMI148" s="43"/>
      <c r="BMJ148" s="43"/>
      <c r="BMK148" s="43"/>
      <c r="BML148" s="43"/>
      <c r="BMM148" s="43"/>
      <c r="BMN148" s="43"/>
      <c r="BMO148" s="43"/>
      <c r="BMP148" s="43"/>
      <c r="BMQ148" s="43"/>
      <c r="BMR148" s="43"/>
      <c r="BMS148" s="43"/>
      <c r="BMT148" s="43"/>
      <c r="BMU148" s="43"/>
      <c r="BMV148" s="43"/>
      <c r="BMW148" s="43"/>
      <c r="BMX148" s="43"/>
      <c r="BMY148" s="43"/>
      <c r="BMZ148" s="43"/>
      <c r="BNA148" s="43"/>
      <c r="BNB148" s="43"/>
      <c r="BNC148" s="43"/>
      <c r="BND148" s="43"/>
      <c r="BNE148" s="43"/>
      <c r="BNF148" s="43"/>
      <c r="BNG148" s="43"/>
      <c r="BNH148" s="43"/>
      <c r="BNI148" s="43"/>
      <c r="BNJ148" s="43"/>
      <c r="BNK148" s="43"/>
      <c r="BNL148" s="43"/>
      <c r="BNM148" s="43"/>
      <c r="BNN148" s="43"/>
      <c r="BNO148" s="43"/>
      <c r="BNP148" s="43"/>
      <c r="BNQ148" s="43"/>
      <c r="BNR148" s="43"/>
      <c r="BNS148" s="43"/>
      <c r="BNT148" s="43"/>
      <c r="BNU148" s="43"/>
      <c r="BNV148" s="43"/>
      <c r="BNW148" s="43"/>
      <c r="BNX148" s="43"/>
      <c r="BNY148" s="43"/>
      <c r="BNZ148" s="43"/>
      <c r="BOA148" s="43"/>
      <c r="BOB148" s="43"/>
      <c r="BOC148" s="43"/>
      <c r="BOD148" s="43"/>
      <c r="BOE148" s="43"/>
      <c r="BOF148" s="43"/>
      <c r="BOG148" s="43"/>
      <c r="BOH148" s="43"/>
      <c r="BOI148" s="43"/>
      <c r="BOJ148" s="43"/>
      <c r="BOK148" s="43"/>
      <c r="BOL148" s="43"/>
      <c r="BOM148" s="43"/>
      <c r="BON148" s="43"/>
      <c r="BOO148" s="43"/>
      <c r="BOP148" s="43"/>
      <c r="BOQ148" s="43"/>
      <c r="BOR148" s="43"/>
      <c r="BOS148" s="43"/>
      <c r="BOT148" s="43"/>
      <c r="BOU148" s="43"/>
      <c r="BOV148" s="43"/>
      <c r="BOW148" s="43"/>
      <c r="BOX148" s="43"/>
      <c r="BOY148" s="43"/>
      <c r="BOZ148" s="43"/>
      <c r="BPA148" s="43"/>
      <c r="BPB148" s="43"/>
      <c r="BPC148" s="43"/>
      <c r="BPD148" s="43"/>
      <c r="BPE148" s="43"/>
      <c r="BPF148" s="43"/>
      <c r="BPG148" s="43"/>
      <c r="BPH148" s="43"/>
      <c r="BPI148" s="43"/>
      <c r="BPJ148" s="43"/>
      <c r="BPK148" s="43"/>
      <c r="BPL148" s="43"/>
      <c r="BPM148" s="43"/>
      <c r="BPN148" s="43"/>
      <c r="BPO148" s="43"/>
      <c r="BPP148" s="43"/>
      <c r="BPQ148" s="43"/>
      <c r="BPR148" s="43"/>
      <c r="BPS148" s="43"/>
      <c r="BPT148" s="43"/>
      <c r="BPU148" s="43"/>
      <c r="BPV148" s="43"/>
      <c r="BPW148" s="43"/>
      <c r="BPX148" s="43"/>
      <c r="BPY148" s="43"/>
      <c r="BPZ148" s="43"/>
      <c r="BQA148" s="43"/>
      <c r="BQB148" s="43"/>
      <c r="BQC148" s="43"/>
      <c r="BQD148" s="43"/>
      <c r="BQE148" s="43"/>
      <c r="BQF148" s="43"/>
      <c r="BQG148" s="43"/>
      <c r="BQH148" s="43"/>
      <c r="BQI148" s="43"/>
      <c r="BQJ148" s="43"/>
      <c r="BQK148" s="43"/>
      <c r="BQL148" s="43"/>
      <c r="BQM148" s="43"/>
      <c r="BQN148" s="43"/>
      <c r="BQO148" s="43"/>
      <c r="BQP148" s="43"/>
      <c r="BQQ148" s="43"/>
      <c r="BQR148" s="43"/>
      <c r="BQS148" s="43"/>
      <c r="BQT148" s="43"/>
      <c r="BQU148" s="43"/>
      <c r="BQV148" s="43"/>
      <c r="BQW148" s="43"/>
      <c r="BQX148" s="43"/>
      <c r="BQY148" s="43"/>
      <c r="BQZ148" s="43"/>
      <c r="BRA148" s="43"/>
      <c r="BRB148" s="43"/>
      <c r="BRC148" s="43"/>
      <c r="BRD148" s="43"/>
      <c r="BRE148" s="43"/>
      <c r="BRF148" s="43"/>
      <c r="BRG148" s="43"/>
      <c r="BRH148" s="43"/>
      <c r="BRI148" s="43"/>
      <c r="BRJ148" s="43"/>
      <c r="BRK148" s="43"/>
      <c r="BRL148" s="43"/>
      <c r="BRM148" s="43"/>
      <c r="BRN148" s="43"/>
      <c r="BRO148" s="43"/>
      <c r="BRP148" s="43"/>
      <c r="BRQ148" s="43"/>
      <c r="BRR148" s="43"/>
      <c r="BRS148" s="43"/>
      <c r="BRT148" s="43"/>
      <c r="BRU148" s="43"/>
      <c r="BRV148" s="43"/>
      <c r="BRW148" s="43"/>
      <c r="BRX148" s="43"/>
      <c r="BRY148" s="43"/>
      <c r="BRZ148" s="43"/>
      <c r="BSA148" s="43"/>
      <c r="BSB148" s="43"/>
      <c r="BSC148" s="43"/>
      <c r="BSD148" s="43"/>
      <c r="BSE148" s="43"/>
      <c r="BSF148" s="43"/>
      <c r="BSG148" s="43"/>
      <c r="BSH148" s="43"/>
      <c r="BSI148" s="43"/>
      <c r="BSJ148" s="43"/>
      <c r="BSK148" s="43"/>
      <c r="BSL148" s="43"/>
      <c r="BSM148" s="43"/>
      <c r="BSN148" s="43"/>
      <c r="BSO148" s="43"/>
      <c r="BSP148" s="43"/>
      <c r="BSQ148" s="43"/>
      <c r="BSR148" s="43"/>
      <c r="BSS148" s="43"/>
      <c r="BST148" s="43"/>
      <c r="BSU148" s="43"/>
      <c r="BSV148" s="43"/>
      <c r="BSW148" s="43"/>
      <c r="BSX148" s="43"/>
      <c r="BSY148" s="43"/>
      <c r="BSZ148" s="43"/>
      <c r="BTA148" s="43"/>
      <c r="BTB148" s="43"/>
      <c r="BTC148" s="43"/>
      <c r="BTD148" s="43"/>
      <c r="BTE148" s="43"/>
      <c r="BTF148" s="43"/>
      <c r="BTG148" s="43"/>
      <c r="BTH148" s="43"/>
      <c r="BTI148" s="43"/>
      <c r="BTJ148" s="43"/>
      <c r="BTK148" s="43"/>
      <c r="BTL148" s="43"/>
      <c r="BTM148" s="43"/>
      <c r="BTN148" s="43"/>
      <c r="BTO148" s="43"/>
      <c r="BTP148" s="43"/>
      <c r="BTQ148" s="43"/>
      <c r="BTR148" s="43"/>
      <c r="BTS148" s="43"/>
      <c r="BTT148" s="43"/>
      <c r="BTU148" s="43"/>
      <c r="BTV148" s="43"/>
      <c r="BTW148" s="43"/>
      <c r="BTX148" s="43"/>
      <c r="BTY148" s="43"/>
      <c r="BTZ148" s="43"/>
      <c r="BUA148" s="43"/>
      <c r="BUB148" s="43"/>
      <c r="BUC148" s="43"/>
      <c r="BUD148" s="43"/>
      <c r="BUE148" s="43"/>
      <c r="BUF148" s="43"/>
      <c r="BUG148" s="43"/>
      <c r="BUH148" s="43"/>
      <c r="BUI148" s="43"/>
      <c r="BUJ148" s="43"/>
      <c r="BUK148" s="43"/>
      <c r="BUL148" s="43"/>
      <c r="BUM148" s="43"/>
      <c r="BUN148" s="43"/>
      <c r="BUO148" s="43"/>
      <c r="BUP148" s="43"/>
      <c r="BUQ148" s="43"/>
      <c r="BUR148" s="43"/>
      <c r="BUS148" s="43"/>
      <c r="BUT148" s="43"/>
      <c r="BUU148" s="43"/>
      <c r="BUV148" s="43"/>
      <c r="BUW148" s="43"/>
      <c r="BUX148" s="43"/>
      <c r="BUY148" s="43"/>
      <c r="BUZ148" s="43"/>
      <c r="BVA148" s="43"/>
      <c r="BVB148" s="43"/>
      <c r="BVC148" s="43"/>
      <c r="BVD148" s="43"/>
      <c r="BVE148" s="43"/>
      <c r="BVF148" s="43"/>
      <c r="BVG148" s="43"/>
      <c r="BVH148" s="43"/>
      <c r="BVI148" s="43"/>
      <c r="BVJ148" s="43"/>
      <c r="BVK148" s="43"/>
      <c r="BVL148" s="43"/>
      <c r="BVM148" s="43"/>
      <c r="BVN148" s="43"/>
      <c r="BVO148" s="43"/>
      <c r="BVP148" s="43"/>
      <c r="BVQ148" s="43"/>
      <c r="BVR148" s="43"/>
      <c r="BVS148" s="43"/>
      <c r="BVT148" s="43"/>
      <c r="BVU148" s="43"/>
      <c r="BVV148" s="43"/>
      <c r="BVW148" s="43"/>
      <c r="BVX148" s="43"/>
      <c r="BVY148" s="43"/>
      <c r="BVZ148" s="43"/>
      <c r="BWA148" s="43"/>
      <c r="BWB148" s="43"/>
      <c r="BWC148" s="43"/>
      <c r="BWD148" s="43"/>
      <c r="BWE148" s="43"/>
      <c r="BWF148" s="43"/>
      <c r="BWG148" s="43"/>
      <c r="BWH148" s="43"/>
      <c r="BWI148" s="43"/>
      <c r="BWJ148" s="43"/>
      <c r="BWK148" s="43"/>
      <c r="BWL148" s="43"/>
      <c r="BWM148" s="43"/>
      <c r="BWN148" s="43"/>
      <c r="BWO148" s="43"/>
      <c r="BWP148" s="43"/>
      <c r="BWQ148" s="43"/>
      <c r="BWR148" s="43"/>
      <c r="BWS148" s="43"/>
      <c r="BWT148" s="43"/>
      <c r="BWU148" s="43"/>
      <c r="BWV148" s="43"/>
      <c r="BWW148" s="43"/>
      <c r="BWX148" s="43"/>
      <c r="BWY148" s="43"/>
      <c r="BWZ148" s="43"/>
      <c r="BXA148" s="43"/>
      <c r="BXB148" s="43"/>
      <c r="BXC148" s="43"/>
      <c r="BXD148" s="43"/>
      <c r="BXE148" s="43"/>
      <c r="BXF148" s="43"/>
      <c r="BXG148" s="43"/>
      <c r="BXH148" s="43"/>
      <c r="BXI148" s="43"/>
      <c r="BXJ148" s="43"/>
      <c r="BXK148" s="43"/>
      <c r="BXL148" s="43"/>
      <c r="BXM148" s="43"/>
      <c r="BXN148" s="43"/>
      <c r="BXO148" s="43"/>
      <c r="BXP148" s="43"/>
      <c r="BXQ148" s="43"/>
      <c r="BXR148" s="43"/>
      <c r="BXS148" s="43"/>
      <c r="BXT148" s="43"/>
      <c r="BXU148" s="43"/>
      <c r="BXV148" s="43"/>
      <c r="BXW148" s="43"/>
      <c r="BXX148" s="43"/>
      <c r="BXY148" s="43"/>
      <c r="BXZ148" s="43"/>
      <c r="BYA148" s="43"/>
      <c r="BYB148" s="43"/>
      <c r="BYC148" s="43"/>
      <c r="BYD148" s="43"/>
      <c r="BYE148" s="43"/>
      <c r="BYF148" s="43"/>
      <c r="BYG148" s="43"/>
      <c r="BYH148" s="43"/>
      <c r="BYI148" s="43"/>
      <c r="BYJ148" s="43"/>
      <c r="BYK148" s="43"/>
      <c r="BYL148" s="43"/>
      <c r="BYM148" s="43"/>
      <c r="BYN148" s="43"/>
      <c r="BYO148" s="43"/>
      <c r="BYP148" s="43"/>
      <c r="BYQ148" s="43"/>
      <c r="BYR148" s="43"/>
      <c r="BYS148" s="43"/>
      <c r="BYT148" s="43"/>
      <c r="BYU148" s="43"/>
      <c r="BYV148" s="43"/>
      <c r="BYW148" s="43"/>
      <c r="BYX148" s="43"/>
      <c r="BYY148" s="43"/>
      <c r="BYZ148" s="43"/>
      <c r="BZA148" s="43"/>
      <c r="BZB148" s="43"/>
      <c r="BZC148" s="43"/>
      <c r="BZD148" s="43"/>
      <c r="BZE148" s="43"/>
      <c r="BZF148" s="43"/>
      <c r="BZG148" s="43"/>
      <c r="BZH148" s="43"/>
      <c r="BZI148" s="43"/>
      <c r="BZJ148" s="43"/>
      <c r="BZK148" s="43"/>
      <c r="BZL148" s="43"/>
      <c r="BZM148" s="43"/>
      <c r="BZN148" s="43"/>
      <c r="BZO148" s="43"/>
      <c r="BZP148" s="43"/>
      <c r="BZQ148" s="43"/>
      <c r="BZR148" s="43"/>
      <c r="BZS148" s="43"/>
      <c r="BZT148" s="43"/>
      <c r="BZU148" s="43"/>
      <c r="BZV148" s="43"/>
      <c r="BZW148" s="43"/>
      <c r="BZX148" s="43"/>
      <c r="BZY148" s="43"/>
      <c r="BZZ148" s="43"/>
      <c r="CAA148" s="43"/>
      <c r="CAB148" s="43"/>
      <c r="CAC148" s="43"/>
      <c r="CAD148" s="43"/>
      <c r="CAE148" s="43"/>
      <c r="CAF148" s="43"/>
      <c r="CAG148" s="43"/>
      <c r="CAH148" s="43"/>
      <c r="CAI148" s="43"/>
      <c r="CAJ148" s="43"/>
      <c r="CAK148" s="43"/>
      <c r="CAL148" s="43"/>
      <c r="CAM148" s="43"/>
      <c r="CAN148" s="43"/>
      <c r="CAO148" s="43"/>
      <c r="CAP148" s="43"/>
      <c r="CAQ148" s="43"/>
      <c r="CAR148" s="43"/>
      <c r="CAS148" s="43"/>
      <c r="CAT148" s="43"/>
      <c r="CAU148" s="43"/>
      <c r="CAV148" s="43"/>
      <c r="CAW148" s="43"/>
      <c r="CAX148" s="43"/>
      <c r="CAY148" s="43"/>
      <c r="CAZ148" s="43"/>
      <c r="CBA148" s="43"/>
      <c r="CBB148" s="43"/>
      <c r="CBC148" s="43"/>
      <c r="CBD148" s="43"/>
      <c r="CBE148" s="43"/>
      <c r="CBF148" s="43"/>
      <c r="CBG148" s="43"/>
      <c r="CBH148" s="43"/>
      <c r="CBI148" s="43"/>
      <c r="CBJ148" s="43"/>
      <c r="CBK148" s="43"/>
      <c r="CBL148" s="43"/>
      <c r="CBM148" s="43"/>
      <c r="CBN148" s="43"/>
      <c r="CBO148" s="43"/>
      <c r="CBP148" s="43"/>
      <c r="CBQ148" s="43"/>
      <c r="CBR148" s="43"/>
      <c r="CBS148" s="43"/>
      <c r="CBT148" s="43"/>
      <c r="CBU148" s="43"/>
      <c r="CBV148" s="43"/>
      <c r="CBW148" s="43"/>
      <c r="CBX148" s="43"/>
      <c r="CBY148" s="43"/>
      <c r="CBZ148" s="43"/>
      <c r="CCA148" s="43"/>
      <c r="CCB148" s="43"/>
      <c r="CCC148" s="43"/>
      <c r="CCD148" s="43"/>
      <c r="CCE148" s="43"/>
      <c r="CCF148" s="43"/>
      <c r="CCG148" s="43"/>
      <c r="CCH148" s="43"/>
      <c r="CCI148" s="43"/>
      <c r="CCJ148" s="43"/>
      <c r="CCK148" s="43"/>
      <c r="CCL148" s="43"/>
      <c r="CCM148" s="43"/>
      <c r="CCN148" s="43"/>
      <c r="CCO148" s="43"/>
      <c r="CCP148" s="43"/>
      <c r="CCQ148" s="43"/>
      <c r="CCR148" s="43"/>
      <c r="CCS148" s="43"/>
      <c r="CCT148" s="43"/>
      <c r="CCU148" s="43"/>
      <c r="CCV148" s="43"/>
      <c r="CCW148" s="43"/>
      <c r="CCX148" s="43"/>
      <c r="CCY148" s="43"/>
      <c r="CCZ148" s="43"/>
      <c r="CDA148" s="43"/>
      <c r="CDB148" s="43"/>
      <c r="CDC148" s="43"/>
      <c r="CDD148" s="43"/>
      <c r="CDE148" s="43"/>
      <c r="CDF148" s="43"/>
      <c r="CDG148" s="43"/>
      <c r="CDH148" s="43"/>
      <c r="CDI148" s="43"/>
      <c r="CDJ148" s="43"/>
      <c r="CDK148" s="43"/>
      <c r="CDL148" s="43"/>
      <c r="CDM148" s="43"/>
      <c r="CDN148" s="43"/>
      <c r="CDO148" s="43"/>
      <c r="CDP148" s="43"/>
      <c r="CDQ148" s="43"/>
      <c r="CDR148" s="43"/>
      <c r="CDS148" s="43"/>
      <c r="CDT148" s="43"/>
      <c r="CDU148" s="43"/>
      <c r="CDV148" s="43"/>
      <c r="CDW148" s="43"/>
      <c r="CDX148" s="43"/>
      <c r="CDY148" s="43"/>
      <c r="CDZ148" s="43"/>
      <c r="CEA148" s="43"/>
      <c r="CEB148" s="43"/>
      <c r="CEC148" s="43"/>
      <c r="CED148" s="43"/>
      <c r="CEE148" s="43"/>
      <c r="CEF148" s="43"/>
      <c r="CEG148" s="43"/>
      <c r="CEH148" s="43"/>
      <c r="CEI148" s="43"/>
      <c r="CEJ148" s="43"/>
      <c r="CEK148" s="43"/>
      <c r="CEL148" s="43"/>
      <c r="CEM148" s="43"/>
      <c r="CEN148" s="43"/>
      <c r="CEO148" s="43"/>
      <c r="CEP148" s="43"/>
      <c r="CEQ148" s="43"/>
      <c r="CER148" s="43"/>
      <c r="CES148" s="43"/>
      <c r="CET148" s="43"/>
      <c r="CEU148" s="43"/>
      <c r="CEV148" s="43"/>
      <c r="CEW148" s="43"/>
      <c r="CEX148" s="43"/>
      <c r="CEY148" s="43"/>
      <c r="CEZ148" s="43"/>
      <c r="CFA148" s="43"/>
      <c r="CFB148" s="43"/>
      <c r="CFC148" s="43"/>
      <c r="CFD148" s="43"/>
      <c r="CFE148" s="43"/>
      <c r="CFF148" s="43"/>
      <c r="CFG148" s="43"/>
      <c r="CFH148" s="43"/>
      <c r="CFI148" s="43"/>
      <c r="CFJ148" s="43"/>
      <c r="CFK148" s="43"/>
      <c r="CFL148" s="43"/>
      <c r="CFM148" s="43"/>
      <c r="CFN148" s="43"/>
      <c r="CFO148" s="43"/>
      <c r="CFP148" s="43"/>
      <c r="CFQ148" s="43"/>
      <c r="CFR148" s="43"/>
      <c r="CFS148" s="43"/>
      <c r="CFT148" s="43"/>
      <c r="CFU148" s="43"/>
      <c r="CFV148" s="43"/>
      <c r="CFW148" s="43"/>
      <c r="CFX148" s="43"/>
      <c r="CFY148" s="43"/>
      <c r="CFZ148" s="43"/>
      <c r="CGA148" s="43"/>
      <c r="CGB148" s="43"/>
      <c r="CGC148" s="43"/>
      <c r="CGD148" s="43"/>
      <c r="CGE148" s="43"/>
      <c r="CGF148" s="43"/>
      <c r="CGG148" s="43"/>
      <c r="CGH148" s="43"/>
      <c r="CGI148" s="43"/>
      <c r="CGJ148" s="43"/>
      <c r="CGK148" s="43"/>
      <c r="CGL148" s="43"/>
      <c r="CGM148" s="43"/>
      <c r="CGN148" s="43"/>
      <c r="CGO148" s="43"/>
      <c r="CGP148" s="43"/>
      <c r="CGQ148" s="43"/>
      <c r="CGR148" s="43"/>
      <c r="CGS148" s="43"/>
      <c r="CGT148" s="43"/>
      <c r="CGU148" s="43"/>
      <c r="CGV148" s="43"/>
      <c r="CGW148" s="43"/>
      <c r="CGX148" s="43"/>
      <c r="CGY148" s="43"/>
      <c r="CGZ148" s="43"/>
      <c r="CHA148" s="43"/>
      <c r="CHB148" s="43"/>
      <c r="CHC148" s="43"/>
      <c r="CHD148" s="43"/>
      <c r="CHE148" s="43"/>
      <c r="CHF148" s="43"/>
      <c r="CHG148" s="43"/>
      <c r="CHH148" s="43"/>
      <c r="CHI148" s="43"/>
      <c r="CHJ148" s="43"/>
      <c r="CHK148" s="43"/>
      <c r="CHL148" s="43"/>
      <c r="CHM148" s="43"/>
      <c r="CHN148" s="43"/>
      <c r="CHO148" s="43"/>
      <c r="CHP148" s="43"/>
      <c r="CHQ148" s="43"/>
      <c r="CHR148" s="43"/>
      <c r="CHS148" s="43"/>
      <c r="CHT148" s="43"/>
      <c r="CHU148" s="43"/>
      <c r="CHV148" s="43"/>
      <c r="CHW148" s="43"/>
      <c r="CHX148" s="43"/>
      <c r="CHY148" s="43"/>
      <c r="CHZ148" s="43"/>
      <c r="CIA148" s="43"/>
      <c r="CIB148" s="43"/>
      <c r="CIC148" s="43"/>
      <c r="CID148" s="43"/>
      <c r="CIE148" s="43"/>
      <c r="CIF148" s="43"/>
      <c r="CIG148" s="43"/>
      <c r="CIH148" s="43"/>
      <c r="CII148" s="43"/>
      <c r="CIJ148" s="43"/>
      <c r="CIK148" s="43"/>
      <c r="CIL148" s="43"/>
      <c r="CIM148" s="43"/>
      <c r="CIN148" s="43"/>
      <c r="CIO148" s="43"/>
      <c r="CIP148" s="43"/>
      <c r="CIQ148" s="43"/>
      <c r="CIR148" s="43"/>
      <c r="CIS148" s="43"/>
      <c r="CIT148" s="43"/>
      <c r="CIU148" s="43"/>
      <c r="CIV148" s="43"/>
      <c r="CIW148" s="43"/>
      <c r="CIX148" s="43"/>
      <c r="CIY148" s="43"/>
      <c r="CIZ148" s="43"/>
      <c r="CJA148" s="43"/>
      <c r="CJB148" s="43"/>
      <c r="CJC148" s="43"/>
      <c r="CJD148" s="43"/>
      <c r="CJE148" s="43"/>
      <c r="CJF148" s="43"/>
      <c r="CJG148" s="43"/>
      <c r="CJH148" s="43"/>
      <c r="CJI148" s="43"/>
      <c r="CJJ148" s="43"/>
      <c r="CJK148" s="43"/>
      <c r="CJL148" s="43"/>
      <c r="CJM148" s="43"/>
      <c r="CJN148" s="43"/>
      <c r="CJO148" s="43"/>
      <c r="CJP148" s="43"/>
      <c r="CJQ148" s="43"/>
      <c r="CJR148" s="43"/>
      <c r="CJS148" s="43"/>
      <c r="CJT148" s="43"/>
      <c r="CJU148" s="43"/>
      <c r="CJV148" s="43"/>
      <c r="CJW148" s="43"/>
      <c r="CJX148" s="43"/>
      <c r="CJY148" s="43"/>
      <c r="CJZ148" s="43"/>
      <c r="CKA148" s="43"/>
      <c r="CKB148" s="43"/>
      <c r="CKC148" s="43"/>
      <c r="CKD148" s="43"/>
      <c r="CKE148" s="43"/>
      <c r="CKF148" s="43"/>
      <c r="CKG148" s="43"/>
      <c r="CKH148" s="43"/>
      <c r="CKI148" s="43"/>
      <c r="CKJ148" s="43"/>
      <c r="CKK148" s="43"/>
      <c r="CKL148" s="43"/>
      <c r="CKM148" s="43"/>
      <c r="CKN148" s="43"/>
      <c r="CKO148" s="43"/>
      <c r="CKP148" s="43"/>
      <c r="CKQ148" s="43"/>
      <c r="CKR148" s="43"/>
      <c r="CKS148" s="43"/>
      <c r="CKT148" s="43"/>
      <c r="CKU148" s="43"/>
      <c r="CKV148" s="43"/>
      <c r="CKW148" s="43"/>
      <c r="CKX148" s="43"/>
      <c r="CKY148" s="43"/>
      <c r="CKZ148" s="43"/>
      <c r="CLA148" s="43"/>
      <c r="CLB148" s="43"/>
      <c r="CLC148" s="43"/>
      <c r="CLD148" s="43"/>
      <c r="CLE148" s="43"/>
      <c r="CLF148" s="43"/>
      <c r="CLG148" s="43"/>
      <c r="CLH148" s="43"/>
      <c r="CLI148" s="43"/>
      <c r="CLJ148" s="43"/>
      <c r="CLK148" s="43"/>
      <c r="CLL148" s="43"/>
      <c r="CLM148" s="43"/>
      <c r="CLN148" s="43"/>
      <c r="CLO148" s="43"/>
      <c r="CLP148" s="43"/>
      <c r="CLQ148" s="43"/>
      <c r="CLR148" s="43"/>
      <c r="CLS148" s="43"/>
      <c r="CLT148" s="43"/>
      <c r="CLU148" s="43"/>
      <c r="CLV148" s="43"/>
      <c r="CLW148" s="43"/>
      <c r="CLX148" s="43"/>
      <c r="CLY148" s="43"/>
      <c r="CLZ148" s="43"/>
      <c r="CMA148" s="43"/>
      <c r="CMB148" s="43"/>
      <c r="CMC148" s="43"/>
      <c r="CMD148" s="43"/>
      <c r="CME148" s="43"/>
      <c r="CMF148" s="43"/>
      <c r="CMG148" s="43"/>
      <c r="CMH148" s="43"/>
      <c r="CMI148" s="43"/>
      <c r="CMJ148" s="43"/>
      <c r="CMK148" s="43"/>
      <c r="CML148" s="43"/>
      <c r="CMM148" s="43"/>
      <c r="CMN148" s="43"/>
      <c r="CMO148" s="43"/>
      <c r="CMP148" s="43"/>
      <c r="CMQ148" s="43"/>
      <c r="CMR148" s="43"/>
      <c r="CMS148" s="43"/>
      <c r="CMT148" s="43"/>
      <c r="CMU148" s="43"/>
      <c r="CMV148" s="43"/>
      <c r="CMW148" s="43"/>
      <c r="CMX148" s="43"/>
      <c r="CMY148" s="43"/>
      <c r="CMZ148" s="43"/>
      <c r="CNA148" s="43"/>
      <c r="CNB148" s="43"/>
      <c r="CNC148" s="43"/>
      <c r="CND148" s="43"/>
      <c r="CNE148" s="43"/>
      <c r="CNF148" s="43"/>
      <c r="CNG148" s="43"/>
      <c r="CNH148" s="43"/>
      <c r="CNI148" s="43"/>
      <c r="CNJ148" s="43"/>
      <c r="CNK148" s="43"/>
      <c r="CNL148" s="43"/>
      <c r="CNM148" s="43"/>
      <c r="CNN148" s="43"/>
      <c r="CNO148" s="43"/>
      <c r="CNP148" s="43"/>
      <c r="CNQ148" s="43"/>
      <c r="CNR148" s="43"/>
      <c r="CNS148" s="43"/>
      <c r="CNT148" s="43"/>
      <c r="CNU148" s="43"/>
      <c r="CNV148" s="43"/>
      <c r="CNW148" s="43"/>
      <c r="CNX148" s="43"/>
      <c r="CNY148" s="43"/>
      <c r="CNZ148" s="43"/>
      <c r="COA148" s="43"/>
      <c r="COB148" s="43"/>
      <c r="COC148" s="43"/>
      <c r="COD148" s="43"/>
      <c r="COE148" s="43"/>
      <c r="COF148" s="43"/>
      <c r="COG148" s="43"/>
      <c r="COH148" s="43"/>
      <c r="COI148" s="43"/>
      <c r="COJ148" s="43"/>
      <c r="COK148" s="43"/>
      <c r="COL148" s="43"/>
      <c r="COM148" s="43"/>
      <c r="CON148" s="43"/>
      <c r="COO148" s="43"/>
      <c r="COP148" s="43"/>
      <c r="COQ148" s="43"/>
      <c r="COR148" s="43"/>
      <c r="COS148" s="43"/>
      <c r="COT148" s="43"/>
      <c r="COU148" s="43"/>
      <c r="COV148" s="43"/>
      <c r="COW148" s="43"/>
      <c r="COX148" s="43"/>
      <c r="COY148" s="43"/>
      <c r="COZ148" s="43"/>
      <c r="CPA148" s="43"/>
      <c r="CPB148" s="43"/>
      <c r="CPC148" s="43"/>
      <c r="CPD148" s="43"/>
      <c r="CPE148" s="43"/>
      <c r="CPF148" s="43"/>
      <c r="CPG148" s="43"/>
      <c r="CPH148" s="43"/>
      <c r="CPI148" s="43"/>
      <c r="CPJ148" s="43"/>
      <c r="CPK148" s="43"/>
      <c r="CPL148" s="43"/>
      <c r="CPM148" s="43"/>
      <c r="CPN148" s="43"/>
      <c r="CPO148" s="43"/>
      <c r="CPP148" s="43"/>
      <c r="CPQ148" s="43"/>
      <c r="CPR148" s="43"/>
      <c r="CPS148" s="43"/>
      <c r="CPT148" s="43"/>
      <c r="CPU148" s="43"/>
      <c r="CPV148" s="43"/>
      <c r="CPW148" s="43"/>
      <c r="CPX148" s="43"/>
      <c r="CPY148" s="43"/>
      <c r="CPZ148" s="43"/>
      <c r="CQA148" s="43"/>
      <c r="CQB148" s="43"/>
      <c r="CQC148" s="43"/>
      <c r="CQD148" s="43"/>
      <c r="CQE148" s="43"/>
      <c r="CQF148" s="43"/>
      <c r="CQG148" s="43"/>
      <c r="CQH148" s="43"/>
      <c r="CQI148" s="43"/>
      <c r="CQJ148" s="43"/>
      <c r="CQK148" s="43"/>
      <c r="CQL148" s="43"/>
      <c r="CQM148" s="43"/>
      <c r="CQN148" s="43"/>
      <c r="CQO148" s="43"/>
      <c r="CQP148" s="43"/>
      <c r="CQQ148" s="43"/>
      <c r="CQR148" s="43"/>
      <c r="CQS148" s="43"/>
      <c r="CQT148" s="43"/>
      <c r="CQU148" s="43"/>
      <c r="CQV148" s="43"/>
      <c r="CQW148" s="43"/>
      <c r="CQX148" s="43"/>
      <c r="CQY148" s="43"/>
      <c r="CQZ148" s="43"/>
      <c r="CRA148" s="43"/>
      <c r="CRB148" s="43"/>
      <c r="CRC148" s="43"/>
      <c r="CRD148" s="43"/>
      <c r="CRE148" s="43"/>
      <c r="CRF148" s="43"/>
      <c r="CRG148" s="43"/>
      <c r="CRH148" s="43"/>
      <c r="CRI148" s="43"/>
      <c r="CRJ148" s="43"/>
      <c r="CRK148" s="43"/>
      <c r="CRL148" s="43"/>
      <c r="CRM148" s="43"/>
      <c r="CRN148" s="43"/>
      <c r="CRO148" s="43"/>
      <c r="CRP148" s="43"/>
      <c r="CRQ148" s="43"/>
      <c r="CRR148" s="43"/>
      <c r="CRS148" s="43"/>
      <c r="CRT148" s="43"/>
      <c r="CRU148" s="43"/>
      <c r="CRV148" s="43"/>
      <c r="CRW148" s="43"/>
      <c r="CRX148" s="43"/>
      <c r="CRY148" s="43"/>
      <c r="CRZ148" s="43"/>
      <c r="CSA148" s="43"/>
      <c r="CSB148" s="43"/>
      <c r="CSC148" s="43"/>
      <c r="CSD148" s="43"/>
      <c r="CSE148" s="43"/>
      <c r="CSF148" s="43"/>
      <c r="CSG148" s="43"/>
      <c r="CSH148" s="43"/>
      <c r="CSI148" s="43"/>
      <c r="CSJ148" s="43"/>
      <c r="CSK148" s="43"/>
      <c r="CSL148" s="43"/>
      <c r="CSM148" s="43"/>
      <c r="CSN148" s="43"/>
      <c r="CSO148" s="43"/>
      <c r="CSP148" s="43"/>
      <c r="CSQ148" s="43"/>
      <c r="CSR148" s="43"/>
      <c r="CSS148" s="43"/>
      <c r="CST148" s="43"/>
      <c r="CSU148" s="43"/>
      <c r="CSV148" s="43"/>
      <c r="CSW148" s="43"/>
      <c r="CSX148" s="43"/>
      <c r="CSY148" s="43"/>
      <c r="CSZ148" s="43"/>
      <c r="CTA148" s="43"/>
      <c r="CTB148" s="43"/>
      <c r="CTC148" s="43"/>
      <c r="CTD148" s="43"/>
      <c r="CTE148" s="43"/>
      <c r="CTF148" s="43"/>
      <c r="CTG148" s="43"/>
      <c r="CTH148" s="43"/>
      <c r="CTI148" s="43"/>
      <c r="CTJ148" s="43"/>
      <c r="CTK148" s="43"/>
      <c r="CTL148" s="43"/>
      <c r="CTM148" s="43"/>
      <c r="CTN148" s="43"/>
      <c r="CTO148" s="43"/>
      <c r="CTP148" s="43"/>
      <c r="CTQ148" s="43"/>
      <c r="CTR148" s="43"/>
      <c r="CTS148" s="43"/>
      <c r="CTT148" s="43"/>
      <c r="CTU148" s="43"/>
      <c r="CTV148" s="43"/>
      <c r="CTW148" s="43"/>
      <c r="CTX148" s="43"/>
      <c r="CTY148" s="43"/>
      <c r="CTZ148" s="43"/>
      <c r="CUA148" s="43"/>
      <c r="CUB148" s="43"/>
      <c r="CUC148" s="43"/>
      <c r="CUD148" s="43"/>
      <c r="CUE148" s="43"/>
      <c r="CUF148" s="43"/>
      <c r="CUG148" s="43"/>
      <c r="CUH148" s="43"/>
      <c r="CUI148" s="43"/>
      <c r="CUJ148" s="43"/>
      <c r="CUK148" s="43"/>
      <c r="CUL148" s="43"/>
      <c r="CUM148" s="43"/>
      <c r="CUN148" s="43"/>
      <c r="CUO148" s="43"/>
      <c r="CUP148" s="43"/>
      <c r="CUQ148" s="43"/>
      <c r="CUR148" s="43"/>
      <c r="CUS148" s="43"/>
      <c r="CUT148" s="43"/>
      <c r="CUU148" s="43"/>
      <c r="CUV148" s="43"/>
      <c r="CUW148" s="43"/>
      <c r="CUX148" s="43"/>
      <c r="CUY148" s="43"/>
      <c r="CUZ148" s="43"/>
      <c r="CVA148" s="43"/>
      <c r="CVB148" s="43"/>
      <c r="CVC148" s="43"/>
      <c r="CVD148" s="43"/>
      <c r="CVE148" s="43"/>
      <c r="CVF148" s="43"/>
      <c r="CVG148" s="43"/>
      <c r="CVH148" s="43"/>
      <c r="CVI148" s="43"/>
      <c r="CVJ148" s="43"/>
      <c r="CVK148" s="43"/>
      <c r="CVL148" s="43"/>
      <c r="CVM148" s="43"/>
      <c r="CVN148" s="43"/>
      <c r="CVO148" s="43"/>
      <c r="CVP148" s="43"/>
      <c r="CVQ148" s="43"/>
      <c r="CVR148" s="43"/>
      <c r="CVS148" s="43"/>
      <c r="CVT148" s="43"/>
      <c r="CVU148" s="43"/>
      <c r="CVV148" s="43"/>
      <c r="CVW148" s="43"/>
      <c r="CVX148" s="43"/>
      <c r="CVY148" s="43"/>
      <c r="CVZ148" s="43"/>
      <c r="CWA148" s="43"/>
      <c r="CWB148" s="43"/>
      <c r="CWC148" s="43"/>
      <c r="CWD148" s="43"/>
      <c r="CWE148" s="43"/>
      <c r="CWF148" s="43"/>
      <c r="CWG148" s="43"/>
      <c r="CWH148" s="43"/>
      <c r="CWI148" s="43"/>
      <c r="CWJ148" s="43"/>
      <c r="CWK148" s="43"/>
      <c r="CWL148" s="43"/>
      <c r="CWM148" s="43"/>
      <c r="CWN148" s="43"/>
      <c r="CWO148" s="43"/>
      <c r="CWP148" s="43"/>
      <c r="CWQ148" s="43"/>
      <c r="CWR148" s="43"/>
      <c r="CWS148" s="43"/>
      <c r="CWT148" s="43"/>
      <c r="CWU148" s="43"/>
      <c r="CWV148" s="43"/>
      <c r="CWW148" s="43"/>
      <c r="CWX148" s="43"/>
      <c r="CWY148" s="43"/>
      <c r="CWZ148" s="43"/>
      <c r="CXA148" s="43"/>
      <c r="CXB148" s="43"/>
      <c r="CXC148" s="43"/>
      <c r="CXD148" s="43"/>
      <c r="CXE148" s="43"/>
      <c r="CXF148" s="43"/>
      <c r="CXG148" s="43"/>
      <c r="CXH148" s="43"/>
      <c r="CXI148" s="43"/>
      <c r="CXJ148" s="43"/>
      <c r="CXK148" s="43"/>
      <c r="CXL148" s="43"/>
      <c r="CXM148" s="43"/>
      <c r="CXN148" s="43"/>
      <c r="CXO148" s="43"/>
      <c r="CXP148" s="43"/>
      <c r="CXQ148" s="43"/>
      <c r="CXR148" s="43"/>
      <c r="CXS148" s="43"/>
      <c r="CXT148" s="43"/>
      <c r="CXU148" s="43"/>
      <c r="CXV148" s="43"/>
      <c r="CXW148" s="43"/>
      <c r="CXX148" s="43"/>
      <c r="CXY148" s="43"/>
      <c r="CXZ148" s="43"/>
      <c r="CYA148" s="43"/>
      <c r="CYB148" s="43"/>
      <c r="CYC148" s="43"/>
      <c r="CYD148" s="43"/>
      <c r="CYE148" s="43"/>
      <c r="CYF148" s="43"/>
      <c r="CYG148" s="43"/>
      <c r="CYH148" s="43"/>
      <c r="CYI148" s="43"/>
      <c r="CYJ148" s="43"/>
      <c r="CYK148" s="43"/>
      <c r="CYL148" s="43"/>
      <c r="CYM148" s="43"/>
      <c r="CYN148" s="43"/>
      <c r="CYO148" s="43"/>
      <c r="CYP148" s="43"/>
      <c r="CYQ148" s="43"/>
      <c r="CYR148" s="43"/>
      <c r="CYS148" s="43"/>
      <c r="CYT148" s="43"/>
      <c r="CYU148" s="43"/>
      <c r="CYV148" s="43"/>
      <c r="CYW148" s="43"/>
      <c r="CYX148" s="43"/>
      <c r="CYY148" s="43"/>
      <c r="CYZ148" s="43"/>
      <c r="CZA148" s="43"/>
      <c r="CZB148" s="43"/>
      <c r="CZC148" s="43"/>
      <c r="CZD148" s="43"/>
      <c r="CZE148" s="43"/>
      <c r="CZF148" s="43"/>
      <c r="CZG148" s="43"/>
      <c r="CZH148" s="43"/>
      <c r="CZI148" s="43"/>
      <c r="CZJ148" s="43"/>
      <c r="CZK148" s="43"/>
      <c r="CZL148" s="43"/>
      <c r="CZM148" s="43"/>
      <c r="CZN148" s="43"/>
      <c r="CZO148" s="43"/>
      <c r="CZP148" s="43"/>
      <c r="CZQ148" s="43"/>
      <c r="CZR148" s="43"/>
      <c r="CZS148" s="43"/>
      <c r="CZT148" s="43"/>
      <c r="CZU148" s="43"/>
      <c r="CZV148" s="43"/>
      <c r="CZW148" s="43"/>
      <c r="CZX148" s="43"/>
      <c r="CZY148" s="43"/>
      <c r="CZZ148" s="43"/>
      <c r="DAA148" s="43"/>
      <c r="DAB148" s="43"/>
      <c r="DAC148" s="43"/>
      <c r="DAD148" s="43"/>
      <c r="DAE148" s="43"/>
      <c r="DAF148" s="43"/>
      <c r="DAG148" s="43"/>
      <c r="DAH148" s="43"/>
      <c r="DAI148" s="43"/>
      <c r="DAJ148" s="43"/>
      <c r="DAK148" s="43"/>
      <c r="DAL148" s="43"/>
      <c r="DAM148" s="43"/>
      <c r="DAN148" s="43"/>
      <c r="DAO148" s="43"/>
      <c r="DAP148" s="43"/>
      <c r="DAQ148" s="43"/>
      <c r="DAR148" s="43"/>
      <c r="DAS148" s="43"/>
      <c r="DAT148" s="43"/>
      <c r="DAU148" s="43"/>
      <c r="DAV148" s="43"/>
      <c r="DAW148" s="43"/>
      <c r="DAX148" s="43"/>
      <c r="DAY148" s="43"/>
      <c r="DAZ148" s="43"/>
      <c r="DBA148" s="43"/>
      <c r="DBB148" s="43"/>
      <c r="DBC148" s="43"/>
      <c r="DBD148" s="43"/>
      <c r="DBE148" s="43"/>
      <c r="DBF148" s="43"/>
      <c r="DBG148" s="43"/>
      <c r="DBH148" s="43"/>
      <c r="DBI148" s="43"/>
      <c r="DBJ148" s="43"/>
      <c r="DBK148" s="43"/>
      <c r="DBL148" s="43"/>
      <c r="DBM148" s="43"/>
      <c r="DBN148" s="43"/>
      <c r="DBO148" s="43"/>
      <c r="DBP148" s="43"/>
      <c r="DBQ148" s="43"/>
      <c r="DBR148" s="43"/>
      <c r="DBS148" s="43"/>
      <c r="DBT148" s="43"/>
      <c r="DBU148" s="43"/>
      <c r="DBV148" s="43"/>
      <c r="DBW148" s="43"/>
      <c r="DBX148" s="43"/>
      <c r="DBY148" s="43"/>
      <c r="DBZ148" s="43"/>
      <c r="DCA148" s="43"/>
      <c r="DCB148" s="43"/>
      <c r="DCC148" s="43"/>
      <c r="DCD148" s="43"/>
      <c r="DCE148" s="43"/>
      <c r="DCF148" s="43"/>
      <c r="DCG148" s="43"/>
      <c r="DCH148" s="43"/>
      <c r="DCI148" s="43"/>
      <c r="DCJ148" s="43"/>
      <c r="DCK148" s="43"/>
      <c r="DCL148" s="43"/>
      <c r="DCM148" s="43"/>
      <c r="DCN148" s="43"/>
      <c r="DCO148" s="43"/>
      <c r="DCP148" s="43"/>
      <c r="DCQ148" s="43"/>
      <c r="DCR148" s="43"/>
      <c r="DCS148" s="43"/>
      <c r="DCT148" s="43"/>
      <c r="DCU148" s="43"/>
      <c r="DCV148" s="43"/>
      <c r="DCW148" s="43"/>
      <c r="DCX148" s="43"/>
      <c r="DCY148" s="43"/>
      <c r="DCZ148" s="43"/>
      <c r="DDA148" s="43"/>
      <c r="DDB148" s="43"/>
      <c r="DDC148" s="43"/>
      <c r="DDD148" s="43"/>
      <c r="DDE148" s="43"/>
      <c r="DDF148" s="43"/>
      <c r="DDG148" s="43"/>
      <c r="DDH148" s="43"/>
      <c r="DDI148" s="43"/>
      <c r="DDJ148" s="43"/>
      <c r="DDK148" s="43"/>
      <c r="DDL148" s="43"/>
      <c r="DDM148" s="43"/>
      <c r="DDN148" s="43"/>
      <c r="DDO148" s="43"/>
      <c r="DDP148" s="43"/>
      <c r="DDQ148" s="43"/>
      <c r="DDR148" s="43"/>
      <c r="DDS148" s="43"/>
      <c r="DDT148" s="43"/>
      <c r="DDU148" s="43"/>
      <c r="DDV148" s="43"/>
      <c r="DDW148" s="43"/>
      <c r="DDX148" s="43"/>
      <c r="DDY148" s="43"/>
      <c r="DDZ148" s="43"/>
      <c r="DEA148" s="43"/>
      <c r="DEB148" s="43"/>
      <c r="DEC148" s="43"/>
      <c r="DED148" s="43"/>
      <c r="DEE148" s="43"/>
      <c r="DEF148" s="43"/>
      <c r="DEG148" s="43"/>
      <c r="DEH148" s="43"/>
      <c r="DEI148" s="43"/>
      <c r="DEJ148" s="43"/>
      <c r="DEK148" s="43"/>
      <c r="DEL148" s="43"/>
      <c r="DEM148" s="43"/>
      <c r="DEN148" s="43"/>
      <c r="DEO148" s="43"/>
      <c r="DEP148" s="43"/>
      <c r="DEQ148" s="43"/>
      <c r="DER148" s="43"/>
      <c r="DES148" s="43"/>
      <c r="DET148" s="43"/>
      <c r="DEU148" s="43"/>
      <c r="DEV148" s="43"/>
      <c r="DEW148" s="43"/>
      <c r="DEX148" s="43"/>
      <c r="DEY148" s="43"/>
      <c r="DEZ148" s="43"/>
      <c r="DFA148" s="43"/>
      <c r="DFB148" s="43"/>
      <c r="DFC148" s="43"/>
      <c r="DFD148" s="43"/>
      <c r="DFE148" s="43"/>
      <c r="DFF148" s="43"/>
      <c r="DFG148" s="43"/>
      <c r="DFH148" s="43"/>
      <c r="DFI148" s="43"/>
      <c r="DFJ148" s="43"/>
      <c r="DFK148" s="43"/>
      <c r="DFL148" s="43"/>
      <c r="DFM148" s="43"/>
      <c r="DFN148" s="43"/>
      <c r="DFO148" s="43"/>
      <c r="DFP148" s="43"/>
      <c r="DFQ148" s="43"/>
      <c r="DFR148" s="43"/>
      <c r="DFS148" s="43"/>
      <c r="DFT148" s="43"/>
      <c r="DFU148" s="43"/>
      <c r="DFV148" s="43"/>
      <c r="DFW148" s="43"/>
      <c r="DFX148" s="43"/>
      <c r="DFY148" s="43"/>
      <c r="DFZ148" s="43"/>
      <c r="DGA148" s="43"/>
      <c r="DGB148" s="43"/>
      <c r="DGC148" s="43"/>
      <c r="DGD148" s="43"/>
      <c r="DGE148" s="43"/>
      <c r="DGF148" s="43"/>
      <c r="DGG148" s="43"/>
      <c r="DGH148" s="43"/>
      <c r="DGI148" s="43"/>
      <c r="DGJ148" s="43"/>
      <c r="DGK148" s="43"/>
      <c r="DGL148" s="43"/>
      <c r="DGM148" s="43"/>
      <c r="DGN148" s="43"/>
      <c r="DGO148" s="43"/>
      <c r="DGP148" s="43"/>
      <c r="DGQ148" s="43"/>
      <c r="DGR148" s="43"/>
      <c r="DGS148" s="43"/>
      <c r="DGT148" s="43"/>
      <c r="DGU148" s="43"/>
      <c r="DGV148" s="43"/>
      <c r="DGW148" s="43"/>
      <c r="DGX148" s="43"/>
      <c r="DGY148" s="43"/>
      <c r="DGZ148" s="43"/>
      <c r="DHA148" s="43"/>
      <c r="DHB148" s="43"/>
      <c r="DHC148" s="43"/>
      <c r="DHD148" s="43"/>
      <c r="DHE148" s="43"/>
      <c r="DHF148" s="43"/>
      <c r="DHG148" s="43"/>
      <c r="DHH148" s="43"/>
      <c r="DHI148" s="43"/>
      <c r="DHJ148" s="43"/>
      <c r="DHK148" s="43"/>
      <c r="DHL148" s="43"/>
      <c r="DHM148" s="43"/>
      <c r="DHN148" s="43"/>
      <c r="DHO148" s="43"/>
      <c r="DHP148" s="43"/>
      <c r="DHQ148" s="43"/>
      <c r="DHR148" s="43"/>
      <c r="DHS148" s="43"/>
      <c r="DHT148" s="43"/>
      <c r="DHU148" s="43"/>
      <c r="DHV148" s="43"/>
      <c r="DHW148" s="43"/>
      <c r="DHX148" s="43"/>
      <c r="DHY148" s="43"/>
      <c r="DHZ148" s="43"/>
      <c r="DIA148" s="43"/>
      <c r="DIB148" s="43"/>
      <c r="DIC148" s="43"/>
      <c r="DID148" s="43"/>
      <c r="DIE148" s="43"/>
      <c r="DIF148" s="43"/>
      <c r="DIG148" s="43"/>
      <c r="DIH148" s="43"/>
      <c r="DII148" s="43"/>
      <c r="DIJ148" s="43"/>
      <c r="DIK148" s="43"/>
      <c r="DIL148" s="43"/>
      <c r="DIM148" s="43"/>
      <c r="DIN148" s="43"/>
      <c r="DIO148" s="43"/>
      <c r="DIP148" s="43"/>
      <c r="DIQ148" s="43"/>
      <c r="DIR148" s="43"/>
      <c r="DIS148" s="43"/>
      <c r="DIT148" s="43"/>
      <c r="DIU148" s="43"/>
      <c r="DIV148" s="43"/>
      <c r="DIW148" s="43"/>
      <c r="DIX148" s="43"/>
      <c r="DIY148" s="43"/>
      <c r="DIZ148" s="43"/>
      <c r="DJA148" s="43"/>
      <c r="DJB148" s="43"/>
      <c r="DJC148" s="43"/>
      <c r="DJD148" s="43"/>
      <c r="DJE148" s="43"/>
      <c r="DJF148" s="43"/>
      <c r="DJG148" s="43"/>
      <c r="DJH148" s="43"/>
      <c r="DJI148" s="43"/>
      <c r="DJJ148" s="43"/>
      <c r="DJK148" s="43"/>
      <c r="DJL148" s="43"/>
      <c r="DJM148" s="43"/>
      <c r="DJN148" s="43"/>
      <c r="DJO148" s="43"/>
      <c r="DJP148" s="43"/>
      <c r="DJQ148" s="43"/>
      <c r="DJR148" s="43"/>
      <c r="DJS148" s="43"/>
      <c r="DJT148" s="43"/>
      <c r="DJU148" s="43"/>
      <c r="DJV148" s="43"/>
      <c r="DJW148" s="43"/>
      <c r="DJX148" s="43"/>
      <c r="DJY148" s="43"/>
      <c r="DJZ148" s="43"/>
      <c r="DKA148" s="43"/>
      <c r="DKB148" s="43"/>
      <c r="DKC148" s="43"/>
      <c r="DKD148" s="43"/>
      <c r="DKE148" s="43"/>
      <c r="DKF148" s="43"/>
      <c r="DKG148" s="43"/>
      <c r="DKH148" s="43"/>
      <c r="DKI148" s="43"/>
      <c r="DKJ148" s="43"/>
      <c r="DKK148" s="43"/>
      <c r="DKL148" s="43"/>
      <c r="DKM148" s="43"/>
      <c r="DKN148" s="43"/>
      <c r="DKO148" s="43"/>
      <c r="DKP148" s="43"/>
      <c r="DKQ148" s="43"/>
      <c r="DKR148" s="43"/>
      <c r="DKS148" s="43"/>
      <c r="DKT148" s="43"/>
      <c r="DKU148" s="43"/>
      <c r="DKV148" s="43"/>
      <c r="DKW148" s="43"/>
      <c r="DKX148" s="43"/>
      <c r="DKY148" s="43"/>
      <c r="DKZ148" s="43"/>
      <c r="DLA148" s="43"/>
      <c r="DLB148" s="43"/>
      <c r="DLC148" s="43"/>
      <c r="DLD148" s="43"/>
      <c r="DLE148" s="43"/>
      <c r="DLF148" s="43"/>
      <c r="DLG148" s="43"/>
      <c r="DLH148" s="43"/>
      <c r="DLI148" s="43"/>
      <c r="DLJ148" s="43"/>
      <c r="DLK148" s="43"/>
      <c r="DLL148" s="43"/>
      <c r="DLM148" s="43"/>
      <c r="DLN148" s="43"/>
      <c r="DLO148" s="43"/>
      <c r="DLP148" s="43"/>
      <c r="DLQ148" s="43"/>
      <c r="DLR148" s="43"/>
      <c r="DLS148" s="43"/>
      <c r="DLT148" s="43"/>
      <c r="DLU148" s="43"/>
      <c r="DLV148" s="43"/>
      <c r="DLW148" s="43"/>
      <c r="DLX148" s="43"/>
      <c r="DLY148" s="43"/>
      <c r="DLZ148" s="43"/>
      <c r="DMA148" s="43"/>
      <c r="DMB148" s="43"/>
      <c r="DMC148" s="43"/>
      <c r="DMD148" s="43"/>
      <c r="DME148" s="43"/>
      <c r="DMF148" s="43"/>
      <c r="DMG148" s="43"/>
      <c r="DMH148" s="43"/>
      <c r="DMI148" s="43"/>
      <c r="DMJ148" s="43"/>
      <c r="DMK148" s="43"/>
      <c r="DML148" s="43"/>
      <c r="DMM148" s="43"/>
      <c r="DMN148" s="43"/>
      <c r="DMO148" s="43"/>
      <c r="DMP148" s="43"/>
      <c r="DMQ148" s="43"/>
      <c r="DMR148" s="43"/>
      <c r="DMS148" s="43"/>
      <c r="DMT148" s="43"/>
      <c r="DMU148" s="43"/>
      <c r="DMV148" s="43"/>
      <c r="DMW148" s="43"/>
      <c r="DMX148" s="43"/>
      <c r="DMY148" s="43"/>
      <c r="DMZ148" s="43"/>
      <c r="DNA148" s="43"/>
      <c r="DNB148" s="43"/>
      <c r="DNC148" s="43"/>
      <c r="DND148" s="43"/>
      <c r="DNE148" s="43"/>
      <c r="DNF148" s="43"/>
      <c r="DNG148" s="43"/>
      <c r="DNH148" s="43"/>
      <c r="DNI148" s="43"/>
      <c r="DNJ148" s="43"/>
      <c r="DNK148" s="43"/>
      <c r="DNL148" s="43"/>
      <c r="DNM148" s="43"/>
      <c r="DNN148" s="43"/>
      <c r="DNO148" s="43"/>
      <c r="DNP148" s="43"/>
      <c r="DNQ148" s="43"/>
      <c r="DNR148" s="43"/>
      <c r="DNS148" s="43"/>
      <c r="DNT148" s="43"/>
      <c r="DNU148" s="43"/>
      <c r="DNV148" s="43"/>
      <c r="DNW148" s="43"/>
      <c r="DNX148" s="43"/>
      <c r="DNY148" s="43"/>
      <c r="DNZ148" s="43"/>
      <c r="DOA148" s="43"/>
      <c r="DOB148" s="43"/>
      <c r="DOC148" s="43"/>
      <c r="DOD148" s="43"/>
      <c r="DOE148" s="43"/>
      <c r="DOF148" s="43"/>
      <c r="DOG148" s="43"/>
      <c r="DOH148" s="43"/>
      <c r="DOI148" s="43"/>
      <c r="DOJ148" s="43"/>
      <c r="DOK148" s="43"/>
      <c r="DOL148" s="43"/>
      <c r="DOM148" s="43"/>
      <c r="DON148" s="43"/>
      <c r="DOO148" s="43"/>
      <c r="DOP148" s="43"/>
      <c r="DOQ148" s="43"/>
      <c r="DOR148" s="43"/>
      <c r="DOS148" s="43"/>
      <c r="DOT148" s="43"/>
      <c r="DOU148" s="43"/>
      <c r="DOV148" s="43"/>
      <c r="DOW148" s="43"/>
      <c r="DOX148" s="43"/>
      <c r="DOY148" s="43"/>
      <c r="DOZ148" s="43"/>
      <c r="DPA148" s="43"/>
      <c r="DPB148" s="43"/>
      <c r="DPC148" s="43"/>
      <c r="DPD148" s="43"/>
      <c r="DPE148" s="43"/>
      <c r="DPF148" s="43"/>
      <c r="DPG148" s="43"/>
      <c r="DPH148" s="43"/>
      <c r="DPI148" s="43"/>
      <c r="DPJ148" s="43"/>
      <c r="DPK148" s="43"/>
      <c r="DPL148" s="43"/>
      <c r="DPM148" s="43"/>
      <c r="DPN148" s="43"/>
      <c r="DPO148" s="43"/>
      <c r="DPP148" s="43"/>
      <c r="DPQ148" s="43"/>
      <c r="DPR148" s="43"/>
      <c r="DPS148" s="43"/>
      <c r="DPT148" s="43"/>
      <c r="DPU148" s="43"/>
      <c r="DPV148" s="43"/>
      <c r="DPW148" s="43"/>
      <c r="DPX148" s="43"/>
      <c r="DPY148" s="43"/>
      <c r="DPZ148" s="43"/>
      <c r="DQA148" s="43"/>
      <c r="DQB148" s="43"/>
      <c r="DQC148" s="43"/>
      <c r="DQD148" s="43"/>
      <c r="DQE148" s="43"/>
      <c r="DQF148" s="43"/>
      <c r="DQG148" s="43"/>
      <c r="DQH148" s="43"/>
      <c r="DQI148" s="43"/>
      <c r="DQJ148" s="43"/>
      <c r="DQK148" s="43"/>
      <c r="DQL148" s="43"/>
      <c r="DQM148" s="43"/>
      <c r="DQN148" s="43"/>
      <c r="DQO148" s="43"/>
      <c r="DQP148" s="43"/>
      <c r="DQQ148" s="43"/>
      <c r="DQR148" s="43"/>
      <c r="DQS148" s="43"/>
      <c r="DQT148" s="43"/>
      <c r="DQU148" s="43"/>
      <c r="DQV148" s="43"/>
      <c r="DQW148" s="43"/>
      <c r="DQX148" s="43"/>
      <c r="DQY148" s="43"/>
      <c r="DQZ148" s="43"/>
      <c r="DRA148" s="43"/>
      <c r="DRB148" s="43"/>
      <c r="DRC148" s="43"/>
      <c r="DRD148" s="43"/>
      <c r="DRE148" s="43"/>
      <c r="DRF148" s="43"/>
      <c r="DRG148" s="43"/>
      <c r="DRH148" s="43"/>
      <c r="DRI148" s="43"/>
      <c r="DRJ148" s="43"/>
      <c r="DRK148" s="43"/>
      <c r="DRL148" s="43"/>
      <c r="DRM148" s="43"/>
      <c r="DRN148" s="43"/>
      <c r="DRO148" s="43"/>
      <c r="DRP148" s="43"/>
      <c r="DRQ148" s="43"/>
      <c r="DRR148" s="43"/>
      <c r="DRS148" s="43"/>
      <c r="DRT148" s="43"/>
      <c r="DRU148" s="43"/>
      <c r="DRV148" s="43"/>
      <c r="DRW148" s="43"/>
      <c r="DRX148" s="43"/>
      <c r="DRY148" s="43"/>
      <c r="DRZ148" s="43"/>
      <c r="DSA148" s="43"/>
      <c r="DSB148" s="43"/>
      <c r="DSC148" s="43"/>
      <c r="DSD148" s="43"/>
      <c r="DSE148" s="43"/>
      <c r="DSF148" s="43"/>
      <c r="DSG148" s="43"/>
      <c r="DSH148" s="43"/>
      <c r="DSI148" s="43"/>
      <c r="DSJ148" s="43"/>
      <c r="DSK148" s="43"/>
      <c r="DSL148" s="43"/>
      <c r="DSM148" s="43"/>
      <c r="DSN148" s="43"/>
      <c r="DSO148" s="43"/>
      <c r="DSP148" s="43"/>
      <c r="DSQ148" s="43"/>
      <c r="DSR148" s="43"/>
      <c r="DSS148" s="43"/>
      <c r="DST148" s="43"/>
      <c r="DSU148" s="43"/>
      <c r="DSV148" s="43"/>
      <c r="DSW148" s="43"/>
      <c r="DSX148" s="43"/>
      <c r="DSY148" s="43"/>
      <c r="DSZ148" s="43"/>
      <c r="DTA148" s="43"/>
      <c r="DTB148" s="43"/>
      <c r="DTC148" s="43"/>
      <c r="DTD148" s="43"/>
      <c r="DTE148" s="43"/>
      <c r="DTF148" s="43"/>
      <c r="DTG148" s="43"/>
      <c r="DTH148" s="43"/>
      <c r="DTI148" s="43"/>
      <c r="DTJ148" s="43"/>
      <c r="DTK148" s="43"/>
      <c r="DTL148" s="43"/>
      <c r="DTM148" s="43"/>
      <c r="DTN148" s="43"/>
      <c r="DTO148" s="43"/>
      <c r="DTP148" s="43"/>
      <c r="DTQ148" s="43"/>
      <c r="DTR148" s="43"/>
      <c r="DTS148" s="43"/>
      <c r="DTT148" s="43"/>
      <c r="DTU148" s="43"/>
      <c r="DTV148" s="43"/>
      <c r="DTW148" s="43"/>
      <c r="DTX148" s="43"/>
      <c r="DTY148" s="43"/>
      <c r="DTZ148" s="43"/>
      <c r="DUA148" s="43"/>
      <c r="DUB148" s="43"/>
      <c r="DUC148" s="43"/>
      <c r="DUD148" s="43"/>
      <c r="DUE148" s="43"/>
      <c r="DUF148" s="43"/>
      <c r="DUG148" s="43"/>
      <c r="DUH148" s="43"/>
      <c r="DUI148" s="43"/>
      <c r="DUJ148" s="43"/>
      <c r="DUK148" s="43"/>
      <c r="DUL148" s="43"/>
      <c r="DUM148" s="43"/>
      <c r="DUN148" s="43"/>
      <c r="DUO148" s="43"/>
      <c r="DUP148" s="43"/>
      <c r="DUQ148" s="43"/>
      <c r="DUR148" s="43"/>
      <c r="DUS148" s="43"/>
      <c r="DUT148" s="43"/>
      <c r="DUU148" s="43"/>
      <c r="DUV148" s="43"/>
      <c r="DUW148" s="43"/>
      <c r="DUX148" s="43"/>
      <c r="DUY148" s="43"/>
      <c r="DUZ148" s="43"/>
      <c r="DVA148" s="43"/>
      <c r="DVB148" s="43"/>
      <c r="DVC148" s="43"/>
      <c r="DVD148" s="43"/>
      <c r="DVE148" s="43"/>
      <c r="DVF148" s="43"/>
      <c r="DVG148" s="43"/>
      <c r="DVH148" s="43"/>
      <c r="DVI148" s="43"/>
      <c r="DVJ148" s="43"/>
      <c r="DVK148" s="43"/>
      <c r="DVL148" s="43"/>
      <c r="DVM148" s="43"/>
      <c r="DVN148" s="43"/>
      <c r="DVO148" s="43"/>
      <c r="DVP148" s="43"/>
      <c r="DVQ148" s="43"/>
      <c r="DVR148" s="43"/>
      <c r="DVS148" s="43"/>
      <c r="DVT148" s="43"/>
      <c r="DVU148" s="43"/>
      <c r="DVV148" s="43"/>
      <c r="DVW148" s="43"/>
      <c r="DVX148" s="43"/>
      <c r="DVY148" s="43"/>
      <c r="DVZ148" s="43"/>
      <c r="DWA148" s="43"/>
      <c r="DWB148" s="43"/>
      <c r="DWC148" s="43"/>
      <c r="DWD148" s="43"/>
      <c r="DWE148" s="43"/>
      <c r="DWF148" s="43"/>
      <c r="DWG148" s="43"/>
      <c r="DWH148" s="43"/>
      <c r="DWI148" s="43"/>
      <c r="DWJ148" s="43"/>
      <c r="DWK148" s="43"/>
      <c r="DWL148" s="43"/>
      <c r="DWM148" s="43"/>
      <c r="DWN148" s="43"/>
      <c r="DWO148" s="43"/>
      <c r="DWP148" s="43"/>
      <c r="DWQ148" s="43"/>
      <c r="DWR148" s="43"/>
      <c r="DWS148" s="43"/>
      <c r="DWT148" s="43"/>
      <c r="DWU148" s="43"/>
      <c r="DWV148" s="43"/>
      <c r="DWW148" s="43"/>
      <c r="DWX148" s="43"/>
      <c r="DWY148" s="43"/>
      <c r="DWZ148" s="43"/>
      <c r="DXA148" s="43"/>
      <c r="DXB148" s="43"/>
      <c r="DXC148" s="43"/>
      <c r="DXD148" s="43"/>
      <c r="DXE148" s="43"/>
      <c r="DXF148" s="43"/>
      <c r="DXG148" s="43"/>
      <c r="DXH148" s="43"/>
      <c r="DXI148" s="43"/>
      <c r="DXJ148" s="43"/>
      <c r="DXK148" s="43"/>
      <c r="DXL148" s="43"/>
      <c r="DXM148" s="43"/>
      <c r="DXN148" s="43"/>
      <c r="DXO148" s="43"/>
      <c r="DXP148" s="43"/>
      <c r="DXQ148" s="43"/>
      <c r="DXR148" s="43"/>
      <c r="DXS148" s="43"/>
      <c r="DXT148" s="43"/>
      <c r="DXU148" s="43"/>
      <c r="DXV148" s="43"/>
      <c r="DXW148" s="43"/>
      <c r="DXX148" s="43"/>
      <c r="DXY148" s="43"/>
      <c r="DXZ148" s="43"/>
      <c r="DYA148" s="43"/>
      <c r="DYB148" s="43"/>
      <c r="DYC148" s="43"/>
      <c r="DYD148" s="43"/>
      <c r="DYE148" s="43"/>
      <c r="DYF148" s="43"/>
      <c r="DYG148" s="43"/>
      <c r="DYH148" s="43"/>
      <c r="DYI148" s="43"/>
      <c r="DYJ148" s="43"/>
      <c r="DYK148" s="43"/>
      <c r="DYL148" s="43"/>
      <c r="DYM148" s="43"/>
      <c r="DYN148" s="43"/>
      <c r="DYO148" s="43"/>
      <c r="DYP148" s="43"/>
      <c r="DYQ148" s="43"/>
      <c r="DYR148" s="43"/>
      <c r="DYS148" s="43"/>
      <c r="DYT148" s="43"/>
      <c r="DYU148" s="43"/>
      <c r="DYV148" s="43"/>
      <c r="DYW148" s="43"/>
      <c r="DYX148" s="43"/>
      <c r="DYY148" s="43"/>
      <c r="DYZ148" s="43"/>
      <c r="DZA148" s="43"/>
      <c r="DZB148" s="43"/>
      <c r="DZC148" s="43"/>
      <c r="DZD148" s="43"/>
      <c r="DZE148" s="43"/>
      <c r="DZF148" s="43"/>
      <c r="DZG148" s="43"/>
      <c r="DZH148" s="43"/>
      <c r="DZI148" s="43"/>
      <c r="DZJ148" s="43"/>
      <c r="DZK148" s="43"/>
      <c r="DZL148" s="43"/>
      <c r="DZM148" s="43"/>
      <c r="DZN148" s="43"/>
      <c r="DZO148" s="43"/>
      <c r="DZP148" s="43"/>
      <c r="DZQ148" s="43"/>
      <c r="DZR148" s="43"/>
      <c r="DZS148" s="43"/>
      <c r="DZT148" s="43"/>
      <c r="DZU148" s="43"/>
      <c r="DZV148" s="43"/>
      <c r="DZW148" s="43"/>
      <c r="DZX148" s="43"/>
      <c r="DZY148" s="43"/>
      <c r="DZZ148" s="43"/>
      <c r="EAA148" s="43"/>
      <c r="EAB148" s="43"/>
      <c r="EAC148" s="43"/>
      <c r="EAD148" s="43"/>
      <c r="EAE148" s="43"/>
      <c r="EAF148" s="43"/>
      <c r="EAG148" s="43"/>
      <c r="EAH148" s="43"/>
      <c r="EAI148" s="43"/>
      <c r="EAJ148" s="43"/>
      <c r="EAK148" s="43"/>
      <c r="EAL148" s="43"/>
      <c r="EAM148" s="43"/>
      <c r="EAN148" s="43"/>
      <c r="EAO148" s="43"/>
      <c r="EAP148" s="43"/>
      <c r="EAQ148" s="43"/>
      <c r="EAR148" s="43"/>
      <c r="EAS148" s="43"/>
      <c r="EAT148" s="43"/>
      <c r="EAU148" s="43"/>
      <c r="EAV148" s="43"/>
      <c r="EAW148" s="43"/>
      <c r="EAX148" s="43"/>
      <c r="EAY148" s="43"/>
      <c r="EAZ148" s="43"/>
      <c r="EBA148" s="43"/>
      <c r="EBB148" s="43"/>
      <c r="EBC148" s="43"/>
      <c r="EBD148" s="43"/>
      <c r="EBE148" s="43"/>
      <c r="EBF148" s="43"/>
      <c r="EBG148" s="43"/>
      <c r="EBH148" s="43"/>
      <c r="EBI148" s="43"/>
      <c r="EBJ148" s="43"/>
      <c r="EBK148" s="43"/>
      <c r="EBL148" s="43"/>
      <c r="EBM148" s="43"/>
      <c r="EBN148" s="43"/>
      <c r="EBO148" s="43"/>
      <c r="EBP148" s="43"/>
      <c r="EBQ148" s="43"/>
      <c r="EBR148" s="43"/>
      <c r="EBS148" s="43"/>
      <c r="EBT148" s="43"/>
      <c r="EBU148" s="43"/>
      <c r="EBV148" s="43"/>
      <c r="EBW148" s="43"/>
      <c r="EBX148" s="43"/>
      <c r="EBY148" s="43"/>
      <c r="EBZ148" s="43"/>
      <c r="ECA148" s="43"/>
      <c r="ECB148" s="43"/>
      <c r="ECC148" s="43"/>
      <c r="ECD148" s="43"/>
      <c r="ECE148" s="43"/>
      <c r="ECF148" s="43"/>
      <c r="ECG148" s="43"/>
      <c r="ECH148" s="43"/>
      <c r="ECI148" s="43"/>
      <c r="ECJ148" s="43"/>
      <c r="ECK148" s="43"/>
      <c r="ECL148" s="43"/>
      <c r="ECM148" s="43"/>
      <c r="ECN148" s="43"/>
      <c r="ECO148" s="43"/>
      <c r="ECP148" s="43"/>
      <c r="ECQ148" s="43"/>
      <c r="ECR148" s="43"/>
      <c r="ECS148" s="43"/>
      <c r="ECT148" s="43"/>
      <c r="ECU148" s="43"/>
      <c r="ECV148" s="43"/>
      <c r="ECW148" s="43"/>
      <c r="ECX148" s="43"/>
      <c r="ECY148" s="43"/>
      <c r="ECZ148" s="43"/>
      <c r="EDA148" s="43"/>
      <c r="EDB148" s="43"/>
      <c r="EDC148" s="43"/>
      <c r="EDD148" s="43"/>
      <c r="EDE148" s="43"/>
      <c r="EDF148" s="43"/>
      <c r="EDG148" s="43"/>
      <c r="EDH148" s="43"/>
      <c r="EDI148" s="43"/>
      <c r="EDJ148" s="43"/>
      <c r="EDK148" s="43"/>
      <c r="EDL148" s="43"/>
      <c r="EDM148" s="43"/>
      <c r="EDN148" s="43"/>
      <c r="EDO148" s="43"/>
      <c r="EDP148" s="43"/>
      <c r="EDQ148" s="43"/>
      <c r="EDR148" s="43"/>
      <c r="EDS148" s="43"/>
      <c r="EDT148" s="43"/>
      <c r="EDU148" s="43"/>
      <c r="EDV148" s="43"/>
      <c r="EDW148" s="43"/>
      <c r="EDX148" s="43"/>
      <c r="EDY148" s="43"/>
      <c r="EDZ148" s="43"/>
      <c r="EEA148" s="43"/>
      <c r="EEB148" s="43"/>
      <c r="EEC148" s="43"/>
      <c r="EED148" s="43"/>
      <c r="EEE148" s="43"/>
      <c r="EEF148" s="43"/>
      <c r="EEG148" s="43"/>
      <c r="EEH148" s="43"/>
      <c r="EEI148" s="43"/>
      <c r="EEJ148" s="43"/>
      <c r="EEK148" s="43"/>
      <c r="EEL148" s="43"/>
      <c r="EEM148" s="43"/>
      <c r="EEN148" s="43"/>
      <c r="EEO148" s="43"/>
      <c r="EEP148" s="43"/>
      <c r="EEQ148" s="43"/>
      <c r="EER148" s="43"/>
      <c r="EES148" s="43"/>
      <c r="EET148" s="43"/>
      <c r="EEU148" s="43"/>
      <c r="EEV148" s="43"/>
      <c r="EEW148" s="43"/>
      <c r="EEX148" s="43"/>
      <c r="EEY148" s="43"/>
      <c r="EEZ148" s="43"/>
      <c r="EFA148" s="43"/>
      <c r="EFB148" s="43"/>
      <c r="EFC148" s="43"/>
      <c r="EFD148" s="43"/>
      <c r="EFE148" s="43"/>
      <c r="EFF148" s="43"/>
      <c r="EFG148" s="43"/>
      <c r="EFH148" s="43"/>
      <c r="EFI148" s="43"/>
      <c r="EFJ148" s="43"/>
      <c r="EFK148" s="43"/>
      <c r="EFL148" s="43"/>
      <c r="EFM148" s="43"/>
      <c r="EFN148" s="43"/>
      <c r="EFO148" s="43"/>
      <c r="EFP148" s="43"/>
      <c r="EFQ148" s="43"/>
      <c r="EFR148" s="43"/>
      <c r="EFS148" s="43"/>
      <c r="EFT148" s="43"/>
      <c r="EFU148" s="43"/>
      <c r="EFV148" s="43"/>
      <c r="EFW148" s="43"/>
      <c r="EFX148" s="43"/>
      <c r="EFY148" s="43"/>
      <c r="EFZ148" s="43"/>
      <c r="EGA148" s="43"/>
      <c r="EGB148" s="43"/>
      <c r="EGC148" s="43"/>
      <c r="EGD148" s="43"/>
      <c r="EGE148" s="43"/>
      <c r="EGF148" s="43"/>
      <c r="EGG148" s="43"/>
      <c r="EGH148" s="43"/>
      <c r="EGI148" s="43"/>
      <c r="EGJ148" s="43"/>
      <c r="EGK148" s="43"/>
      <c r="EGL148" s="43"/>
      <c r="EGM148" s="43"/>
      <c r="EGN148" s="43"/>
      <c r="EGO148" s="43"/>
      <c r="EGP148" s="43"/>
      <c r="EGQ148" s="43"/>
      <c r="EGR148" s="43"/>
      <c r="EGS148" s="43"/>
      <c r="EGT148" s="43"/>
      <c r="EGU148" s="43"/>
      <c r="EGV148" s="43"/>
      <c r="EGW148" s="43"/>
      <c r="EGX148" s="43"/>
      <c r="EGY148" s="43"/>
      <c r="EGZ148" s="43"/>
      <c r="EHA148" s="43"/>
      <c r="EHB148" s="43"/>
      <c r="EHC148" s="43"/>
      <c r="EHD148" s="43"/>
      <c r="EHE148" s="43"/>
      <c r="EHF148" s="43"/>
      <c r="EHG148" s="43"/>
      <c r="EHH148" s="43"/>
      <c r="EHI148" s="43"/>
      <c r="EHJ148" s="43"/>
      <c r="EHK148" s="43"/>
      <c r="EHL148" s="43"/>
      <c r="EHM148" s="43"/>
      <c r="EHN148" s="43"/>
      <c r="EHO148" s="43"/>
      <c r="EHP148" s="43"/>
      <c r="EHQ148" s="43"/>
      <c r="EHR148" s="43"/>
      <c r="EHS148" s="43"/>
      <c r="EHT148" s="43"/>
      <c r="EHU148" s="43"/>
      <c r="EHV148" s="43"/>
      <c r="EHW148" s="43"/>
      <c r="EHX148" s="43"/>
      <c r="EHY148" s="43"/>
      <c r="EHZ148" s="43"/>
      <c r="EIA148" s="43"/>
      <c r="EIB148" s="43"/>
      <c r="EIC148" s="43"/>
      <c r="EID148" s="43"/>
      <c r="EIE148" s="43"/>
      <c r="EIF148" s="43"/>
      <c r="EIG148" s="43"/>
      <c r="EIH148" s="43"/>
      <c r="EII148" s="43"/>
      <c r="EIJ148" s="43"/>
      <c r="EIK148" s="43"/>
      <c r="EIL148" s="43"/>
      <c r="EIM148" s="43"/>
      <c r="EIN148" s="43"/>
      <c r="EIO148" s="43"/>
      <c r="EIP148" s="43"/>
      <c r="EIQ148" s="43"/>
      <c r="EIR148" s="43"/>
      <c r="EIS148" s="43"/>
      <c r="EIT148" s="43"/>
      <c r="EIU148" s="43"/>
      <c r="EIV148" s="43"/>
      <c r="EIW148" s="43"/>
      <c r="EIX148" s="43"/>
      <c r="EIY148" s="43"/>
      <c r="EIZ148" s="43"/>
      <c r="EJA148" s="43"/>
      <c r="EJB148" s="43"/>
      <c r="EJC148" s="43"/>
      <c r="EJD148" s="43"/>
      <c r="EJE148" s="43"/>
      <c r="EJF148" s="43"/>
      <c r="EJG148" s="43"/>
      <c r="EJH148" s="43"/>
      <c r="EJI148" s="43"/>
      <c r="EJJ148" s="43"/>
      <c r="EJK148" s="43"/>
      <c r="EJL148" s="43"/>
      <c r="EJM148" s="43"/>
      <c r="EJN148" s="43"/>
      <c r="EJO148" s="43"/>
      <c r="EJP148" s="43"/>
      <c r="EJQ148" s="43"/>
      <c r="EJR148" s="43"/>
      <c r="EJS148" s="43"/>
      <c r="EJT148" s="43"/>
      <c r="EJU148" s="43"/>
      <c r="EJV148" s="43"/>
      <c r="EJW148" s="43"/>
      <c r="EJX148" s="43"/>
      <c r="EJY148" s="43"/>
      <c r="EJZ148" s="43"/>
      <c r="EKA148" s="43"/>
      <c r="EKB148" s="43"/>
      <c r="EKC148" s="43"/>
      <c r="EKD148" s="43"/>
      <c r="EKE148" s="43"/>
      <c r="EKF148" s="43"/>
      <c r="EKG148" s="43"/>
      <c r="EKH148" s="43"/>
      <c r="EKI148" s="43"/>
      <c r="EKJ148" s="43"/>
      <c r="EKK148" s="43"/>
      <c r="EKL148" s="43"/>
      <c r="EKM148" s="43"/>
      <c r="EKN148" s="43"/>
      <c r="EKO148" s="43"/>
      <c r="EKP148" s="43"/>
      <c r="EKQ148" s="43"/>
      <c r="EKR148" s="43"/>
      <c r="EKS148" s="43"/>
      <c r="EKT148" s="43"/>
      <c r="EKU148" s="43"/>
      <c r="EKV148" s="43"/>
      <c r="EKW148" s="43"/>
      <c r="EKX148" s="43"/>
      <c r="EKY148" s="43"/>
      <c r="EKZ148" s="43"/>
      <c r="ELA148" s="43"/>
      <c r="ELB148" s="43"/>
      <c r="ELC148" s="43"/>
      <c r="ELD148" s="43"/>
      <c r="ELE148" s="43"/>
      <c r="ELF148" s="43"/>
      <c r="ELG148" s="43"/>
      <c r="ELH148" s="43"/>
      <c r="ELI148" s="43"/>
      <c r="ELJ148" s="43"/>
      <c r="ELK148" s="43"/>
      <c r="ELL148" s="43"/>
      <c r="ELM148" s="43"/>
      <c r="ELN148" s="43"/>
      <c r="ELO148" s="43"/>
      <c r="ELP148" s="43"/>
      <c r="ELQ148" s="43"/>
      <c r="ELR148" s="43"/>
      <c r="ELS148" s="43"/>
      <c r="ELT148" s="43"/>
      <c r="ELU148" s="43"/>
      <c r="ELV148" s="43"/>
      <c r="ELW148" s="43"/>
      <c r="ELX148" s="43"/>
      <c r="ELY148" s="43"/>
      <c r="ELZ148" s="43"/>
      <c r="EMA148" s="43"/>
      <c r="EMB148" s="43"/>
      <c r="EMC148" s="43"/>
      <c r="EMD148" s="43"/>
      <c r="EME148" s="43"/>
      <c r="EMF148" s="43"/>
      <c r="EMG148" s="43"/>
      <c r="EMH148" s="43"/>
      <c r="EMI148" s="43"/>
      <c r="EMJ148" s="43"/>
      <c r="EMK148" s="43"/>
      <c r="EML148" s="43"/>
      <c r="EMM148" s="43"/>
      <c r="EMN148" s="43"/>
      <c r="EMO148" s="43"/>
      <c r="EMP148" s="43"/>
      <c r="EMQ148" s="43"/>
      <c r="EMR148" s="43"/>
      <c r="EMS148" s="43"/>
      <c r="EMT148" s="43"/>
      <c r="EMU148" s="43"/>
      <c r="EMV148" s="43"/>
      <c r="EMW148" s="43"/>
      <c r="EMX148" s="43"/>
      <c r="EMY148" s="43"/>
      <c r="EMZ148" s="43"/>
      <c r="ENA148" s="43"/>
      <c r="ENB148" s="43"/>
      <c r="ENC148" s="43"/>
      <c r="END148" s="43"/>
      <c r="ENE148" s="43"/>
      <c r="ENF148" s="43"/>
      <c r="ENG148" s="43"/>
      <c r="ENH148" s="43"/>
      <c r="ENI148" s="43"/>
      <c r="ENJ148" s="43"/>
      <c r="ENK148" s="43"/>
      <c r="ENL148" s="43"/>
      <c r="ENM148" s="43"/>
      <c r="ENN148" s="43"/>
      <c r="ENO148" s="43"/>
      <c r="ENP148" s="43"/>
      <c r="ENQ148" s="43"/>
      <c r="ENR148" s="43"/>
      <c r="ENS148" s="43"/>
      <c r="ENT148" s="43"/>
      <c r="ENU148" s="43"/>
      <c r="ENV148" s="43"/>
      <c r="ENW148" s="43"/>
      <c r="ENX148" s="43"/>
      <c r="ENY148" s="43"/>
      <c r="ENZ148" s="43"/>
      <c r="EOA148" s="43"/>
      <c r="EOB148" s="43"/>
      <c r="EOC148" s="43"/>
      <c r="EOD148" s="43"/>
      <c r="EOE148" s="43"/>
      <c r="EOF148" s="43"/>
      <c r="EOG148" s="43"/>
      <c r="EOH148" s="43"/>
      <c r="EOI148" s="43"/>
      <c r="EOJ148" s="43"/>
      <c r="EOK148" s="43"/>
      <c r="EOL148" s="43"/>
      <c r="EOM148" s="43"/>
      <c r="EON148" s="43"/>
      <c r="EOO148" s="43"/>
      <c r="EOP148" s="43"/>
      <c r="EOQ148" s="43"/>
      <c r="EOR148" s="43"/>
      <c r="EOS148" s="43"/>
      <c r="EOT148" s="43"/>
      <c r="EOU148" s="43"/>
      <c r="EOV148" s="43"/>
      <c r="EOW148" s="43"/>
      <c r="EOX148" s="43"/>
      <c r="EOY148" s="43"/>
      <c r="EOZ148" s="43"/>
      <c r="EPA148" s="43"/>
      <c r="EPB148" s="43"/>
      <c r="EPC148" s="43"/>
      <c r="EPD148" s="43"/>
      <c r="EPE148" s="43"/>
      <c r="EPF148" s="43"/>
      <c r="EPG148" s="43"/>
      <c r="EPH148" s="43"/>
      <c r="EPI148" s="43"/>
      <c r="EPJ148" s="43"/>
      <c r="EPK148" s="43"/>
      <c r="EPL148" s="43"/>
      <c r="EPM148" s="43"/>
      <c r="EPN148" s="43"/>
      <c r="EPO148" s="43"/>
      <c r="EPP148" s="43"/>
      <c r="EPQ148" s="43"/>
      <c r="EPR148" s="43"/>
      <c r="EPS148" s="43"/>
      <c r="EPT148" s="43"/>
      <c r="EPU148" s="43"/>
      <c r="EPV148" s="43"/>
      <c r="EPW148" s="43"/>
      <c r="EPX148" s="43"/>
      <c r="EPY148" s="43"/>
      <c r="EPZ148" s="43"/>
      <c r="EQA148" s="43"/>
      <c r="EQB148" s="43"/>
      <c r="EQC148" s="43"/>
      <c r="EQD148" s="43"/>
      <c r="EQE148" s="43"/>
      <c r="EQF148" s="43"/>
      <c r="EQG148" s="43"/>
      <c r="EQH148" s="43"/>
      <c r="EQI148" s="43"/>
      <c r="EQJ148" s="43"/>
      <c r="EQK148" s="43"/>
      <c r="EQL148" s="43"/>
      <c r="EQM148" s="43"/>
      <c r="EQN148" s="43"/>
      <c r="EQO148" s="43"/>
      <c r="EQP148" s="43"/>
      <c r="EQQ148" s="43"/>
      <c r="EQR148" s="43"/>
      <c r="EQS148" s="43"/>
      <c r="EQT148" s="43"/>
      <c r="EQU148" s="43"/>
      <c r="EQV148" s="43"/>
      <c r="EQW148" s="43"/>
      <c r="EQX148" s="43"/>
      <c r="EQY148" s="43"/>
      <c r="EQZ148" s="43"/>
      <c r="ERA148" s="43"/>
      <c r="ERB148" s="43"/>
      <c r="ERC148" s="43"/>
      <c r="ERD148" s="43"/>
      <c r="ERE148" s="43"/>
      <c r="ERF148" s="43"/>
      <c r="ERG148" s="43"/>
      <c r="ERH148" s="43"/>
      <c r="ERI148" s="43"/>
      <c r="ERJ148" s="43"/>
      <c r="ERK148" s="43"/>
      <c r="ERL148" s="43"/>
      <c r="ERM148" s="43"/>
      <c r="ERN148" s="43"/>
      <c r="ERO148" s="43"/>
      <c r="ERP148" s="43"/>
      <c r="ERQ148" s="43"/>
      <c r="ERR148" s="43"/>
      <c r="ERS148" s="43"/>
      <c r="ERT148" s="43"/>
      <c r="ERU148" s="43"/>
      <c r="ERV148" s="43"/>
      <c r="ERW148" s="43"/>
      <c r="ERX148" s="43"/>
      <c r="ERY148" s="43"/>
      <c r="ERZ148" s="43"/>
      <c r="ESA148" s="43"/>
      <c r="ESB148" s="43"/>
      <c r="ESC148" s="43"/>
      <c r="ESD148" s="43"/>
      <c r="ESE148" s="43"/>
      <c r="ESF148" s="43"/>
      <c r="ESG148" s="43"/>
      <c r="ESH148" s="43"/>
      <c r="ESI148" s="43"/>
      <c r="ESJ148" s="43"/>
      <c r="ESK148" s="43"/>
      <c r="ESL148" s="43"/>
      <c r="ESM148" s="43"/>
      <c r="ESN148" s="43"/>
      <c r="ESO148" s="43"/>
      <c r="ESP148" s="43"/>
      <c r="ESQ148" s="43"/>
      <c r="ESR148" s="43"/>
      <c r="ESS148" s="43"/>
      <c r="EST148" s="43"/>
      <c r="ESU148" s="43"/>
      <c r="ESV148" s="43"/>
      <c r="ESW148" s="43"/>
      <c r="ESX148" s="43"/>
      <c r="ESY148" s="43"/>
      <c r="ESZ148" s="43"/>
      <c r="ETA148" s="43"/>
      <c r="ETB148" s="43"/>
      <c r="ETC148" s="43"/>
      <c r="ETD148" s="43"/>
      <c r="ETE148" s="43"/>
      <c r="ETF148" s="43"/>
      <c r="ETG148" s="43"/>
      <c r="ETH148" s="43"/>
      <c r="ETI148" s="43"/>
      <c r="ETJ148" s="43"/>
      <c r="ETK148" s="43"/>
      <c r="ETL148" s="43"/>
      <c r="ETM148" s="43"/>
      <c r="ETN148" s="43"/>
      <c r="ETO148" s="43"/>
      <c r="ETP148" s="43"/>
      <c r="ETQ148" s="43"/>
      <c r="ETR148" s="43"/>
      <c r="ETS148" s="43"/>
      <c r="ETT148" s="43"/>
      <c r="ETU148" s="43"/>
      <c r="ETV148" s="43"/>
      <c r="ETW148" s="43"/>
      <c r="ETX148" s="43"/>
      <c r="ETY148" s="43"/>
      <c r="ETZ148" s="43"/>
      <c r="EUA148" s="43"/>
      <c r="EUB148" s="43"/>
      <c r="EUC148" s="43"/>
      <c r="EUD148" s="43"/>
      <c r="EUE148" s="43"/>
      <c r="EUF148" s="43"/>
      <c r="EUG148" s="43"/>
      <c r="EUH148" s="43"/>
      <c r="EUI148" s="43"/>
      <c r="EUJ148" s="43"/>
      <c r="EUK148" s="43"/>
      <c r="EUL148" s="43"/>
      <c r="EUM148" s="43"/>
      <c r="EUN148" s="43"/>
      <c r="EUO148" s="43"/>
      <c r="EUP148" s="43"/>
      <c r="EUQ148" s="43"/>
      <c r="EUR148" s="43"/>
      <c r="EUS148" s="43"/>
      <c r="EUT148" s="43"/>
      <c r="EUU148" s="43"/>
      <c r="EUV148" s="43"/>
      <c r="EUW148" s="43"/>
      <c r="EUX148" s="43"/>
      <c r="EUY148" s="43"/>
      <c r="EUZ148" s="43"/>
      <c r="EVA148" s="43"/>
      <c r="EVB148" s="43"/>
      <c r="EVC148" s="43"/>
      <c r="EVD148" s="43"/>
      <c r="EVE148" s="43"/>
      <c r="EVF148" s="43"/>
      <c r="EVG148" s="43"/>
      <c r="EVH148" s="43"/>
      <c r="EVI148" s="43"/>
      <c r="EVJ148" s="43"/>
      <c r="EVK148" s="43"/>
      <c r="EVL148" s="43"/>
      <c r="EVM148" s="43"/>
      <c r="EVN148" s="43"/>
      <c r="EVO148" s="43"/>
      <c r="EVP148" s="43"/>
      <c r="EVQ148" s="43"/>
      <c r="EVR148" s="43"/>
      <c r="EVS148" s="43"/>
      <c r="EVT148" s="43"/>
      <c r="EVU148" s="43"/>
      <c r="EVV148" s="43"/>
      <c r="EVW148" s="43"/>
      <c r="EVX148" s="43"/>
      <c r="EVY148" s="43"/>
      <c r="EVZ148" s="43"/>
      <c r="EWA148" s="43"/>
      <c r="EWB148" s="43"/>
      <c r="EWC148" s="43"/>
      <c r="EWD148" s="43"/>
      <c r="EWE148" s="43"/>
      <c r="EWF148" s="43"/>
      <c r="EWG148" s="43"/>
      <c r="EWH148" s="43"/>
      <c r="EWI148" s="43"/>
      <c r="EWJ148" s="43"/>
      <c r="EWK148" s="43"/>
      <c r="EWL148" s="43"/>
      <c r="EWM148" s="43"/>
      <c r="EWN148" s="43"/>
      <c r="EWO148" s="43"/>
      <c r="EWP148" s="43"/>
      <c r="EWQ148" s="43"/>
      <c r="EWR148" s="43"/>
      <c r="EWS148" s="43"/>
      <c r="EWT148" s="43"/>
      <c r="EWU148" s="43"/>
      <c r="EWV148" s="43"/>
      <c r="EWW148" s="43"/>
      <c r="EWX148" s="43"/>
      <c r="EWY148" s="43"/>
      <c r="EWZ148" s="43"/>
      <c r="EXA148" s="43"/>
      <c r="EXB148" s="43"/>
      <c r="EXC148" s="43"/>
      <c r="EXD148" s="43"/>
      <c r="EXE148" s="43"/>
      <c r="EXF148" s="43"/>
      <c r="EXG148" s="43"/>
      <c r="EXH148" s="43"/>
      <c r="EXI148" s="43"/>
      <c r="EXJ148" s="43"/>
      <c r="EXK148" s="43"/>
      <c r="EXL148" s="43"/>
      <c r="EXM148" s="43"/>
      <c r="EXN148" s="43"/>
      <c r="EXO148" s="43"/>
      <c r="EXP148" s="43"/>
      <c r="EXQ148" s="43"/>
      <c r="EXR148" s="43"/>
      <c r="EXS148" s="43"/>
      <c r="EXT148" s="43"/>
      <c r="EXU148" s="43"/>
      <c r="EXV148" s="43"/>
      <c r="EXW148" s="43"/>
      <c r="EXX148" s="43"/>
      <c r="EXY148" s="43"/>
      <c r="EXZ148" s="43"/>
      <c r="EYA148" s="43"/>
      <c r="EYB148" s="43"/>
      <c r="EYC148" s="43"/>
      <c r="EYD148" s="43"/>
      <c r="EYE148" s="43"/>
      <c r="EYF148" s="43"/>
      <c r="EYG148" s="43"/>
      <c r="EYH148" s="43"/>
      <c r="EYI148" s="43"/>
      <c r="EYJ148" s="43"/>
      <c r="EYK148" s="43"/>
      <c r="EYL148" s="43"/>
      <c r="EYM148" s="43"/>
      <c r="EYN148" s="43"/>
      <c r="EYO148" s="43"/>
      <c r="EYP148" s="43"/>
      <c r="EYQ148" s="43"/>
      <c r="EYR148" s="43"/>
      <c r="EYS148" s="43"/>
      <c r="EYT148" s="43"/>
      <c r="EYU148" s="43"/>
      <c r="EYV148" s="43"/>
      <c r="EYW148" s="43"/>
      <c r="EYX148" s="43"/>
      <c r="EYY148" s="43"/>
      <c r="EYZ148" s="43"/>
      <c r="EZA148" s="43"/>
      <c r="EZB148" s="43"/>
      <c r="EZC148" s="43"/>
      <c r="EZD148" s="43"/>
      <c r="EZE148" s="43"/>
      <c r="EZF148" s="43"/>
      <c r="EZG148" s="43"/>
      <c r="EZH148" s="43"/>
      <c r="EZI148" s="43"/>
      <c r="EZJ148" s="43"/>
      <c r="EZK148" s="43"/>
      <c r="EZL148" s="43"/>
      <c r="EZM148" s="43"/>
      <c r="EZN148" s="43"/>
      <c r="EZO148" s="43"/>
      <c r="EZP148" s="43"/>
      <c r="EZQ148" s="43"/>
      <c r="EZR148" s="43"/>
      <c r="EZS148" s="43"/>
      <c r="EZT148" s="43"/>
      <c r="EZU148" s="43"/>
      <c r="EZV148" s="43"/>
      <c r="EZW148" s="43"/>
      <c r="EZX148" s="43"/>
      <c r="EZY148" s="43"/>
      <c r="EZZ148" s="43"/>
      <c r="FAA148" s="43"/>
      <c r="FAB148" s="43"/>
      <c r="FAC148" s="43"/>
      <c r="FAD148" s="43"/>
      <c r="FAE148" s="43"/>
      <c r="FAF148" s="43"/>
      <c r="FAG148" s="43"/>
      <c r="FAH148" s="43"/>
      <c r="FAI148" s="43"/>
      <c r="FAJ148" s="43"/>
      <c r="FAK148" s="43"/>
      <c r="FAL148" s="43"/>
      <c r="FAM148" s="43"/>
      <c r="FAN148" s="43"/>
      <c r="FAO148" s="43"/>
      <c r="FAP148" s="43"/>
      <c r="FAQ148" s="43"/>
      <c r="FAR148" s="43"/>
      <c r="FAS148" s="43"/>
      <c r="FAT148" s="43"/>
      <c r="FAU148" s="43"/>
      <c r="FAV148" s="43"/>
      <c r="FAW148" s="43"/>
      <c r="FAX148" s="43"/>
      <c r="FAY148" s="43"/>
      <c r="FAZ148" s="43"/>
      <c r="FBA148" s="43"/>
      <c r="FBB148" s="43"/>
      <c r="FBC148" s="43"/>
      <c r="FBD148" s="43"/>
      <c r="FBE148" s="43"/>
      <c r="FBF148" s="43"/>
      <c r="FBG148" s="43"/>
      <c r="FBH148" s="43"/>
      <c r="FBI148" s="43"/>
      <c r="FBJ148" s="43"/>
      <c r="FBK148" s="43"/>
      <c r="FBL148" s="43"/>
      <c r="FBM148" s="43"/>
      <c r="FBN148" s="43"/>
      <c r="FBO148" s="43"/>
      <c r="FBP148" s="43"/>
      <c r="FBQ148" s="43"/>
      <c r="FBR148" s="43"/>
      <c r="FBS148" s="43"/>
      <c r="FBT148" s="43"/>
      <c r="FBU148" s="43"/>
      <c r="FBV148" s="43"/>
      <c r="FBW148" s="43"/>
      <c r="FBX148" s="43"/>
      <c r="FBY148" s="43"/>
      <c r="FBZ148" s="43"/>
      <c r="FCA148" s="43"/>
      <c r="FCB148" s="43"/>
      <c r="FCC148" s="43"/>
      <c r="FCD148" s="43"/>
      <c r="FCE148" s="43"/>
      <c r="FCF148" s="43"/>
      <c r="FCG148" s="43"/>
      <c r="FCH148" s="43"/>
      <c r="FCI148" s="43"/>
      <c r="FCJ148" s="43"/>
      <c r="FCK148" s="43"/>
      <c r="FCL148" s="43"/>
      <c r="FCM148" s="43"/>
      <c r="FCN148" s="43"/>
      <c r="FCO148" s="43"/>
      <c r="FCP148" s="43"/>
      <c r="FCQ148" s="43"/>
      <c r="FCR148" s="43"/>
      <c r="FCS148" s="43"/>
      <c r="FCT148" s="43"/>
      <c r="FCU148" s="43"/>
      <c r="FCV148" s="43"/>
      <c r="FCW148" s="43"/>
      <c r="FCX148" s="43"/>
      <c r="FCY148" s="43"/>
      <c r="FCZ148" s="43"/>
      <c r="FDA148" s="43"/>
      <c r="FDB148" s="43"/>
      <c r="FDC148" s="43"/>
      <c r="FDD148" s="43"/>
      <c r="FDE148" s="43"/>
      <c r="FDF148" s="43"/>
      <c r="FDG148" s="43"/>
      <c r="FDH148" s="43"/>
      <c r="FDI148" s="43"/>
      <c r="FDJ148" s="43"/>
      <c r="FDK148" s="43"/>
      <c r="FDL148" s="43"/>
      <c r="FDM148" s="43"/>
      <c r="FDN148" s="43"/>
      <c r="FDO148" s="43"/>
      <c r="FDP148" s="43"/>
      <c r="FDQ148" s="43"/>
      <c r="FDR148" s="43"/>
      <c r="FDS148" s="43"/>
      <c r="FDT148" s="43"/>
      <c r="FDU148" s="43"/>
      <c r="FDV148" s="43"/>
      <c r="FDW148" s="43"/>
      <c r="FDX148" s="43"/>
      <c r="FDY148" s="43"/>
      <c r="FDZ148" s="43"/>
      <c r="FEA148" s="43"/>
      <c r="FEB148" s="43"/>
      <c r="FEC148" s="43"/>
      <c r="FED148" s="43"/>
      <c r="FEE148" s="43"/>
      <c r="FEF148" s="43"/>
      <c r="FEG148" s="43"/>
      <c r="FEH148" s="43"/>
      <c r="FEI148" s="43"/>
      <c r="FEJ148" s="43"/>
      <c r="FEK148" s="43"/>
      <c r="FEL148" s="43"/>
      <c r="FEM148" s="43"/>
      <c r="FEN148" s="43"/>
      <c r="FEO148" s="43"/>
      <c r="FEP148" s="43"/>
      <c r="FEQ148" s="43"/>
      <c r="FER148" s="43"/>
      <c r="FES148" s="43"/>
      <c r="FET148" s="43"/>
      <c r="FEU148" s="43"/>
      <c r="FEV148" s="43"/>
      <c r="FEW148" s="43"/>
      <c r="FEX148" s="43"/>
      <c r="FEY148" s="43"/>
      <c r="FEZ148" s="43"/>
      <c r="FFA148" s="43"/>
      <c r="FFB148" s="43"/>
      <c r="FFC148" s="43"/>
      <c r="FFD148" s="43"/>
      <c r="FFE148" s="43"/>
      <c r="FFF148" s="43"/>
      <c r="FFG148" s="43"/>
      <c r="FFH148" s="43"/>
      <c r="FFI148" s="43"/>
      <c r="FFJ148" s="43"/>
      <c r="FFK148" s="43"/>
      <c r="FFL148" s="43"/>
      <c r="FFM148" s="43"/>
      <c r="FFN148" s="43"/>
      <c r="FFO148" s="43"/>
      <c r="FFP148" s="43"/>
      <c r="FFQ148" s="43"/>
      <c r="FFR148" s="43"/>
      <c r="FFS148" s="43"/>
      <c r="FFT148" s="43"/>
      <c r="FFU148" s="43"/>
      <c r="FFV148" s="43"/>
      <c r="FFW148" s="43"/>
      <c r="FFX148" s="43"/>
      <c r="FFY148" s="43"/>
      <c r="FFZ148" s="43"/>
      <c r="FGA148" s="43"/>
      <c r="FGB148" s="43"/>
      <c r="FGC148" s="43"/>
      <c r="FGD148" s="43"/>
      <c r="FGE148" s="43"/>
      <c r="FGF148" s="43"/>
      <c r="FGG148" s="43"/>
      <c r="FGH148" s="43"/>
      <c r="FGI148" s="43"/>
      <c r="FGJ148" s="43"/>
      <c r="FGK148" s="43"/>
      <c r="FGL148" s="43"/>
      <c r="FGM148" s="43"/>
      <c r="FGN148" s="43"/>
      <c r="FGO148" s="43"/>
      <c r="FGP148" s="43"/>
      <c r="FGQ148" s="43"/>
      <c r="FGR148" s="43"/>
      <c r="FGS148" s="43"/>
      <c r="FGT148" s="43"/>
      <c r="FGU148" s="43"/>
      <c r="FGV148" s="43"/>
      <c r="FGW148" s="43"/>
      <c r="FGX148" s="43"/>
      <c r="FGY148" s="43"/>
      <c r="FGZ148" s="43"/>
      <c r="FHA148" s="43"/>
      <c r="FHB148" s="43"/>
      <c r="FHC148" s="43"/>
      <c r="FHD148" s="43"/>
      <c r="FHE148" s="43"/>
      <c r="FHF148" s="43"/>
      <c r="FHG148" s="43"/>
      <c r="FHH148" s="43"/>
      <c r="FHI148" s="43"/>
      <c r="FHJ148" s="43"/>
      <c r="FHK148" s="43"/>
      <c r="FHL148" s="43"/>
      <c r="FHM148" s="43"/>
      <c r="FHN148" s="43"/>
      <c r="FHO148" s="43"/>
      <c r="FHP148" s="43"/>
      <c r="FHQ148" s="43"/>
      <c r="FHR148" s="43"/>
      <c r="FHS148" s="43"/>
      <c r="FHT148" s="43"/>
      <c r="FHU148" s="43"/>
      <c r="FHV148" s="43"/>
      <c r="FHW148" s="43"/>
      <c r="FHX148" s="43"/>
      <c r="FHY148" s="43"/>
      <c r="FHZ148" s="43"/>
      <c r="FIA148" s="43"/>
      <c r="FIB148" s="43"/>
      <c r="FIC148" s="43"/>
      <c r="FID148" s="43"/>
      <c r="FIE148" s="43"/>
      <c r="FIF148" s="43"/>
      <c r="FIG148" s="43"/>
      <c r="FIH148" s="43"/>
      <c r="FII148" s="43"/>
      <c r="FIJ148" s="43"/>
      <c r="FIK148" s="43"/>
      <c r="FIL148" s="43"/>
      <c r="FIM148" s="43"/>
      <c r="FIN148" s="43"/>
      <c r="FIO148" s="43"/>
      <c r="FIP148" s="43"/>
      <c r="FIQ148" s="43"/>
      <c r="FIR148" s="43"/>
      <c r="FIS148" s="43"/>
      <c r="FIT148" s="43"/>
      <c r="FIU148" s="43"/>
      <c r="FIV148" s="43"/>
      <c r="FIW148" s="43"/>
      <c r="FIX148" s="43"/>
      <c r="FIY148" s="43"/>
      <c r="FIZ148" s="43"/>
      <c r="FJA148" s="43"/>
      <c r="FJB148" s="43"/>
      <c r="FJC148" s="43"/>
      <c r="FJD148" s="43"/>
      <c r="FJE148" s="43"/>
      <c r="FJF148" s="43"/>
      <c r="FJG148" s="43"/>
      <c r="FJH148" s="43"/>
      <c r="FJI148" s="43"/>
      <c r="FJJ148" s="43"/>
      <c r="FJK148" s="43"/>
      <c r="FJL148" s="43"/>
      <c r="FJM148" s="43"/>
      <c r="FJN148" s="43"/>
      <c r="FJO148" s="43"/>
      <c r="FJP148" s="43"/>
      <c r="FJQ148" s="43"/>
      <c r="FJR148" s="43"/>
      <c r="FJS148" s="43"/>
      <c r="FJT148" s="43"/>
      <c r="FJU148" s="43"/>
      <c r="FJV148" s="43"/>
      <c r="FJW148" s="43"/>
      <c r="FJX148" s="43"/>
      <c r="FJY148" s="43"/>
      <c r="FJZ148" s="43"/>
      <c r="FKA148" s="43"/>
      <c r="FKB148" s="43"/>
      <c r="FKC148" s="43"/>
      <c r="FKD148" s="43"/>
      <c r="FKE148" s="43"/>
      <c r="FKF148" s="43"/>
      <c r="FKG148" s="43"/>
      <c r="FKH148" s="43"/>
      <c r="FKI148" s="43"/>
      <c r="FKJ148" s="43"/>
      <c r="FKK148" s="43"/>
      <c r="FKL148" s="43"/>
      <c r="FKM148" s="43"/>
      <c r="FKN148" s="43"/>
      <c r="FKO148" s="43"/>
      <c r="FKP148" s="43"/>
      <c r="FKQ148" s="43"/>
      <c r="FKR148" s="43"/>
      <c r="FKS148" s="43"/>
      <c r="FKT148" s="43"/>
      <c r="FKU148" s="43"/>
      <c r="FKV148" s="43"/>
      <c r="FKW148" s="43"/>
      <c r="FKX148" s="43"/>
      <c r="FKY148" s="43"/>
      <c r="FKZ148" s="43"/>
      <c r="FLA148" s="43"/>
      <c r="FLB148" s="43"/>
      <c r="FLC148" s="43"/>
      <c r="FLD148" s="43"/>
      <c r="FLE148" s="43"/>
      <c r="FLF148" s="43"/>
      <c r="FLG148" s="43"/>
      <c r="FLH148" s="43"/>
      <c r="FLI148" s="43"/>
      <c r="FLJ148" s="43"/>
      <c r="FLK148" s="43"/>
      <c r="FLL148" s="43"/>
      <c r="FLM148" s="43"/>
      <c r="FLN148" s="43"/>
      <c r="FLO148" s="43"/>
      <c r="FLP148" s="43"/>
      <c r="FLQ148" s="43"/>
      <c r="FLR148" s="43"/>
      <c r="FLS148" s="43"/>
      <c r="FLT148" s="43"/>
      <c r="FLU148" s="43"/>
      <c r="FLV148" s="43"/>
      <c r="FLW148" s="43"/>
      <c r="FLX148" s="43"/>
      <c r="FLY148" s="43"/>
      <c r="FLZ148" s="43"/>
      <c r="FMA148" s="43"/>
      <c r="FMB148" s="43"/>
      <c r="FMC148" s="43"/>
      <c r="FMD148" s="43"/>
      <c r="FME148" s="43"/>
      <c r="FMF148" s="43"/>
      <c r="FMG148" s="43"/>
      <c r="FMH148" s="43"/>
      <c r="FMI148" s="43"/>
      <c r="FMJ148" s="43"/>
      <c r="FMK148" s="43"/>
      <c r="FML148" s="43"/>
      <c r="FMM148" s="43"/>
      <c r="FMN148" s="43"/>
      <c r="FMO148" s="43"/>
      <c r="FMP148" s="43"/>
      <c r="FMQ148" s="43"/>
      <c r="FMR148" s="43"/>
      <c r="FMS148" s="43"/>
      <c r="FMT148" s="43"/>
      <c r="FMU148" s="43"/>
      <c r="FMV148" s="43"/>
      <c r="FMW148" s="43"/>
      <c r="FMX148" s="43"/>
      <c r="FMY148" s="43"/>
      <c r="FMZ148" s="43"/>
      <c r="FNA148" s="43"/>
      <c r="FNB148" s="43"/>
      <c r="FNC148" s="43"/>
      <c r="FND148" s="43"/>
      <c r="FNE148" s="43"/>
      <c r="FNF148" s="43"/>
      <c r="FNG148" s="43"/>
      <c r="FNH148" s="43"/>
      <c r="FNI148" s="43"/>
      <c r="FNJ148" s="43"/>
      <c r="FNK148" s="43"/>
      <c r="FNL148" s="43"/>
      <c r="FNM148" s="43"/>
      <c r="FNN148" s="43"/>
      <c r="FNO148" s="43"/>
      <c r="FNP148" s="43"/>
      <c r="FNQ148" s="43"/>
      <c r="FNR148" s="43"/>
      <c r="FNS148" s="43"/>
      <c r="FNT148" s="43"/>
      <c r="FNU148" s="43"/>
      <c r="FNV148" s="43"/>
      <c r="FNW148" s="43"/>
      <c r="FNX148" s="43"/>
      <c r="FNY148" s="43"/>
      <c r="FNZ148" s="43"/>
      <c r="FOA148" s="43"/>
      <c r="FOB148" s="43"/>
      <c r="FOC148" s="43"/>
      <c r="FOD148" s="43"/>
      <c r="FOE148" s="43"/>
      <c r="FOF148" s="43"/>
      <c r="FOG148" s="43"/>
      <c r="FOH148" s="43"/>
      <c r="FOI148" s="43"/>
      <c r="FOJ148" s="43"/>
      <c r="FOK148" s="43"/>
      <c r="FOL148" s="43"/>
      <c r="FOM148" s="43"/>
      <c r="FON148" s="43"/>
      <c r="FOO148" s="43"/>
      <c r="FOP148" s="43"/>
      <c r="FOQ148" s="43"/>
      <c r="FOR148" s="43"/>
      <c r="FOS148" s="43"/>
      <c r="FOT148" s="43"/>
      <c r="FOU148" s="43"/>
      <c r="FOV148" s="43"/>
      <c r="FOW148" s="43"/>
      <c r="FOX148" s="43"/>
      <c r="FOY148" s="43"/>
      <c r="FOZ148" s="43"/>
      <c r="FPA148" s="43"/>
      <c r="FPB148" s="43"/>
      <c r="FPC148" s="43"/>
      <c r="FPD148" s="43"/>
      <c r="FPE148" s="43"/>
      <c r="FPF148" s="43"/>
      <c r="FPG148" s="43"/>
      <c r="FPH148" s="43"/>
      <c r="FPI148" s="43"/>
      <c r="FPJ148" s="43"/>
      <c r="FPK148" s="43"/>
      <c r="FPL148" s="43"/>
      <c r="FPM148" s="43"/>
      <c r="FPN148" s="43"/>
      <c r="FPO148" s="43"/>
      <c r="FPP148" s="43"/>
      <c r="FPQ148" s="43"/>
      <c r="FPR148" s="43"/>
      <c r="FPS148" s="43"/>
      <c r="FPT148" s="43"/>
      <c r="FPU148" s="43"/>
      <c r="FPV148" s="43"/>
      <c r="FPW148" s="43"/>
      <c r="FPX148" s="43"/>
      <c r="FPY148" s="43"/>
      <c r="FPZ148" s="43"/>
      <c r="FQA148" s="43"/>
      <c r="FQB148" s="43"/>
      <c r="FQC148" s="43"/>
      <c r="FQD148" s="43"/>
      <c r="FQE148" s="43"/>
      <c r="FQF148" s="43"/>
      <c r="FQG148" s="43"/>
      <c r="FQH148" s="43"/>
      <c r="FQI148" s="43"/>
      <c r="FQJ148" s="43"/>
      <c r="FQK148" s="43"/>
      <c r="FQL148" s="43"/>
      <c r="FQM148" s="43"/>
      <c r="FQN148" s="43"/>
      <c r="FQO148" s="43"/>
      <c r="FQP148" s="43"/>
      <c r="FQQ148" s="43"/>
      <c r="FQR148" s="43"/>
      <c r="FQS148" s="43"/>
      <c r="FQT148" s="43"/>
      <c r="FQU148" s="43"/>
      <c r="FQV148" s="43"/>
      <c r="FQW148" s="43"/>
      <c r="FQX148" s="43"/>
      <c r="FQY148" s="43"/>
      <c r="FQZ148" s="43"/>
      <c r="FRA148" s="43"/>
      <c r="FRB148" s="43"/>
      <c r="FRC148" s="43"/>
      <c r="FRD148" s="43"/>
      <c r="FRE148" s="43"/>
      <c r="FRF148" s="43"/>
      <c r="FRG148" s="43"/>
      <c r="FRH148" s="43"/>
      <c r="FRI148" s="43"/>
      <c r="FRJ148" s="43"/>
      <c r="FRK148" s="43"/>
      <c r="FRL148" s="43"/>
      <c r="FRM148" s="43"/>
      <c r="FRN148" s="43"/>
      <c r="FRO148" s="43"/>
      <c r="FRP148" s="43"/>
      <c r="FRQ148" s="43"/>
      <c r="FRR148" s="43"/>
      <c r="FRS148" s="43"/>
      <c r="FRT148" s="43"/>
      <c r="FRU148" s="43"/>
      <c r="FRV148" s="43"/>
      <c r="FRW148" s="43"/>
      <c r="FRX148" s="43"/>
      <c r="FRY148" s="43"/>
      <c r="FRZ148" s="43"/>
      <c r="FSA148" s="43"/>
      <c r="FSB148" s="43"/>
      <c r="FSC148" s="43"/>
      <c r="FSD148" s="43"/>
      <c r="FSE148" s="43"/>
      <c r="FSF148" s="43"/>
      <c r="FSG148" s="43"/>
      <c r="FSH148" s="43"/>
      <c r="FSI148" s="43"/>
      <c r="FSJ148" s="43"/>
      <c r="FSK148" s="43"/>
      <c r="FSL148" s="43"/>
      <c r="FSM148" s="43"/>
      <c r="FSN148" s="43"/>
      <c r="FSO148" s="43"/>
      <c r="FSP148" s="43"/>
      <c r="FSQ148" s="43"/>
      <c r="FSR148" s="43"/>
      <c r="FSS148" s="43"/>
      <c r="FST148" s="43"/>
      <c r="FSU148" s="43"/>
      <c r="FSV148" s="43"/>
      <c r="FSW148" s="43"/>
      <c r="FSX148" s="43"/>
      <c r="FSY148" s="43"/>
      <c r="FSZ148" s="43"/>
      <c r="FTA148" s="43"/>
      <c r="FTB148" s="43"/>
      <c r="FTC148" s="43"/>
      <c r="FTD148" s="43"/>
      <c r="FTE148" s="43"/>
      <c r="FTF148" s="43"/>
      <c r="FTG148" s="43"/>
      <c r="FTH148" s="43"/>
      <c r="FTI148" s="43"/>
      <c r="FTJ148" s="43"/>
      <c r="FTK148" s="43"/>
      <c r="FTL148" s="43"/>
      <c r="FTM148" s="43"/>
      <c r="FTN148" s="43"/>
      <c r="FTO148" s="43"/>
      <c r="FTP148" s="43"/>
      <c r="FTQ148" s="43"/>
      <c r="FTR148" s="43"/>
      <c r="FTS148" s="43"/>
      <c r="FTT148" s="43"/>
      <c r="FTU148" s="43"/>
      <c r="FTV148" s="43"/>
      <c r="FTW148" s="43"/>
      <c r="FTX148" s="43"/>
      <c r="FTY148" s="43"/>
      <c r="FTZ148" s="43"/>
      <c r="FUA148" s="43"/>
      <c r="FUB148" s="43"/>
      <c r="FUC148" s="43"/>
      <c r="FUD148" s="43"/>
      <c r="FUE148" s="43"/>
      <c r="FUF148" s="43"/>
      <c r="FUG148" s="43"/>
      <c r="FUH148" s="43"/>
      <c r="FUI148" s="43"/>
      <c r="FUJ148" s="43"/>
      <c r="FUK148" s="43"/>
      <c r="FUL148" s="43"/>
      <c r="FUM148" s="43"/>
      <c r="FUN148" s="43"/>
      <c r="FUO148" s="43"/>
      <c r="FUP148" s="43"/>
      <c r="FUQ148" s="43"/>
      <c r="FUR148" s="43"/>
      <c r="FUS148" s="43"/>
      <c r="FUT148" s="43"/>
      <c r="FUU148" s="43"/>
      <c r="FUV148" s="43"/>
      <c r="FUW148" s="43"/>
      <c r="FUX148" s="43"/>
      <c r="FUY148" s="43"/>
      <c r="FUZ148" s="43"/>
      <c r="FVA148" s="43"/>
      <c r="FVB148" s="43"/>
      <c r="FVC148" s="43"/>
      <c r="FVD148" s="43"/>
      <c r="FVE148" s="43"/>
      <c r="FVF148" s="43"/>
      <c r="FVG148" s="43"/>
      <c r="FVH148" s="43"/>
      <c r="FVI148" s="43"/>
      <c r="FVJ148" s="43"/>
      <c r="FVK148" s="43"/>
      <c r="FVL148" s="43"/>
      <c r="FVM148" s="43"/>
      <c r="FVN148" s="43"/>
      <c r="FVO148" s="43"/>
      <c r="FVP148" s="43"/>
      <c r="FVQ148" s="43"/>
      <c r="FVR148" s="43"/>
      <c r="FVS148" s="43"/>
      <c r="FVT148" s="43"/>
      <c r="FVU148" s="43"/>
      <c r="FVV148" s="43"/>
      <c r="FVW148" s="43"/>
      <c r="FVX148" s="43"/>
      <c r="FVY148" s="43"/>
      <c r="FVZ148" s="43"/>
      <c r="FWA148" s="43"/>
      <c r="FWB148" s="43"/>
      <c r="FWC148" s="43"/>
      <c r="FWD148" s="43"/>
      <c r="FWE148" s="43"/>
      <c r="FWF148" s="43"/>
      <c r="FWG148" s="43"/>
      <c r="FWH148" s="43"/>
      <c r="FWI148" s="43"/>
      <c r="FWJ148" s="43"/>
      <c r="FWK148" s="43"/>
      <c r="FWL148" s="43"/>
      <c r="FWM148" s="43"/>
      <c r="FWN148" s="43"/>
      <c r="FWO148" s="43"/>
      <c r="FWP148" s="43"/>
      <c r="FWQ148" s="43"/>
      <c r="FWR148" s="43"/>
      <c r="FWS148" s="43"/>
      <c r="FWT148" s="43"/>
      <c r="FWU148" s="43"/>
      <c r="FWV148" s="43"/>
      <c r="FWW148" s="43"/>
      <c r="FWX148" s="43"/>
      <c r="FWY148" s="43"/>
      <c r="FWZ148" s="43"/>
      <c r="FXA148" s="43"/>
      <c r="FXB148" s="43"/>
      <c r="FXC148" s="43"/>
      <c r="FXD148" s="43"/>
      <c r="FXE148" s="43"/>
      <c r="FXF148" s="43"/>
      <c r="FXG148" s="43"/>
      <c r="FXH148" s="43"/>
      <c r="FXI148" s="43"/>
      <c r="FXJ148" s="43"/>
      <c r="FXK148" s="43"/>
      <c r="FXL148" s="43"/>
      <c r="FXM148" s="43"/>
      <c r="FXN148" s="43"/>
      <c r="FXO148" s="43"/>
      <c r="FXP148" s="43"/>
      <c r="FXQ148" s="43"/>
      <c r="FXR148" s="43"/>
      <c r="FXS148" s="43"/>
      <c r="FXT148" s="43"/>
      <c r="FXU148" s="43"/>
      <c r="FXV148" s="43"/>
      <c r="FXW148" s="43"/>
      <c r="FXX148" s="43"/>
      <c r="FXY148" s="43"/>
      <c r="FXZ148" s="43"/>
      <c r="FYA148" s="43"/>
      <c r="FYB148" s="43"/>
      <c r="FYC148" s="43"/>
      <c r="FYD148" s="43"/>
      <c r="FYE148" s="43"/>
      <c r="FYF148" s="43"/>
      <c r="FYG148" s="43"/>
      <c r="FYH148" s="43"/>
      <c r="FYI148" s="43"/>
      <c r="FYJ148" s="43"/>
      <c r="FYK148" s="43"/>
      <c r="FYL148" s="43"/>
      <c r="FYM148" s="43"/>
      <c r="FYN148" s="43"/>
      <c r="FYO148" s="43"/>
      <c r="FYP148" s="43"/>
      <c r="FYQ148" s="43"/>
      <c r="FYR148" s="43"/>
      <c r="FYS148" s="43"/>
      <c r="FYT148" s="43"/>
      <c r="FYU148" s="43"/>
      <c r="FYV148" s="43"/>
      <c r="FYW148" s="43"/>
      <c r="FYX148" s="43"/>
      <c r="FYY148" s="43"/>
      <c r="FYZ148" s="43"/>
      <c r="FZA148" s="43"/>
      <c r="FZB148" s="43"/>
      <c r="FZC148" s="43"/>
      <c r="FZD148" s="43"/>
      <c r="FZE148" s="43"/>
      <c r="FZF148" s="43"/>
      <c r="FZG148" s="43"/>
      <c r="FZH148" s="43"/>
      <c r="FZI148" s="43"/>
      <c r="FZJ148" s="43"/>
      <c r="FZK148" s="43"/>
      <c r="FZL148" s="43"/>
      <c r="FZM148" s="43"/>
      <c r="FZN148" s="43"/>
      <c r="FZO148" s="43"/>
      <c r="FZP148" s="43"/>
      <c r="FZQ148" s="43"/>
      <c r="FZR148" s="43"/>
      <c r="FZS148" s="43"/>
      <c r="FZT148" s="43"/>
      <c r="FZU148" s="43"/>
      <c r="FZV148" s="43"/>
      <c r="FZW148" s="43"/>
      <c r="FZX148" s="43"/>
      <c r="FZY148" s="43"/>
      <c r="FZZ148" s="43"/>
      <c r="GAA148" s="43"/>
      <c r="GAB148" s="43"/>
      <c r="GAC148" s="43"/>
      <c r="GAD148" s="43"/>
      <c r="GAE148" s="43"/>
      <c r="GAF148" s="43"/>
      <c r="GAG148" s="43"/>
      <c r="GAH148" s="43"/>
      <c r="GAI148" s="43"/>
      <c r="GAJ148" s="43"/>
      <c r="GAK148" s="43"/>
      <c r="GAL148" s="43"/>
      <c r="GAM148" s="43"/>
      <c r="GAN148" s="43"/>
      <c r="GAO148" s="43"/>
      <c r="GAP148" s="43"/>
      <c r="GAQ148" s="43"/>
      <c r="GAR148" s="43"/>
      <c r="GAS148" s="43"/>
      <c r="GAT148" s="43"/>
      <c r="GAU148" s="43"/>
      <c r="GAV148" s="43"/>
      <c r="GAW148" s="43"/>
      <c r="GAX148" s="43"/>
      <c r="GAY148" s="43"/>
      <c r="GAZ148" s="43"/>
      <c r="GBA148" s="43"/>
      <c r="GBB148" s="43"/>
      <c r="GBC148" s="43"/>
      <c r="GBD148" s="43"/>
      <c r="GBE148" s="43"/>
      <c r="GBF148" s="43"/>
      <c r="GBG148" s="43"/>
      <c r="GBH148" s="43"/>
      <c r="GBI148" s="43"/>
      <c r="GBJ148" s="43"/>
      <c r="GBK148" s="43"/>
      <c r="GBL148" s="43"/>
      <c r="GBM148" s="43"/>
      <c r="GBN148" s="43"/>
      <c r="GBO148" s="43"/>
      <c r="GBP148" s="43"/>
      <c r="GBQ148" s="43"/>
      <c r="GBR148" s="43"/>
      <c r="GBS148" s="43"/>
      <c r="GBT148" s="43"/>
      <c r="GBU148" s="43"/>
      <c r="GBV148" s="43"/>
      <c r="GBW148" s="43"/>
      <c r="GBX148" s="43"/>
      <c r="GBY148" s="43"/>
      <c r="GBZ148" s="43"/>
      <c r="GCA148" s="43"/>
      <c r="GCB148" s="43"/>
      <c r="GCC148" s="43"/>
      <c r="GCD148" s="43"/>
      <c r="GCE148" s="43"/>
      <c r="GCF148" s="43"/>
      <c r="GCG148" s="43"/>
      <c r="GCH148" s="43"/>
      <c r="GCI148" s="43"/>
      <c r="GCJ148" s="43"/>
      <c r="GCK148" s="43"/>
      <c r="GCL148" s="43"/>
      <c r="GCM148" s="43"/>
      <c r="GCN148" s="43"/>
      <c r="GCO148" s="43"/>
      <c r="GCP148" s="43"/>
      <c r="GCQ148" s="43"/>
      <c r="GCR148" s="43"/>
      <c r="GCS148" s="43"/>
      <c r="GCT148" s="43"/>
      <c r="GCU148" s="43"/>
      <c r="GCV148" s="43"/>
      <c r="GCW148" s="43"/>
      <c r="GCX148" s="43"/>
      <c r="GCY148" s="43"/>
      <c r="GCZ148" s="43"/>
      <c r="GDA148" s="43"/>
      <c r="GDB148" s="43"/>
      <c r="GDC148" s="43"/>
      <c r="GDD148" s="43"/>
      <c r="GDE148" s="43"/>
      <c r="GDF148" s="43"/>
      <c r="GDG148" s="43"/>
      <c r="GDH148" s="43"/>
      <c r="GDI148" s="43"/>
      <c r="GDJ148" s="43"/>
      <c r="GDK148" s="43"/>
      <c r="GDL148" s="43"/>
      <c r="GDM148" s="43"/>
      <c r="GDN148" s="43"/>
      <c r="GDO148" s="43"/>
      <c r="GDP148" s="43"/>
      <c r="GDQ148" s="43"/>
      <c r="GDR148" s="43"/>
      <c r="GDS148" s="43"/>
      <c r="GDT148" s="43"/>
      <c r="GDU148" s="43"/>
      <c r="GDV148" s="43"/>
      <c r="GDW148" s="43"/>
      <c r="GDX148" s="43"/>
      <c r="GDY148" s="43"/>
      <c r="GDZ148" s="43"/>
      <c r="GEA148" s="43"/>
      <c r="GEB148" s="43"/>
      <c r="GEC148" s="43"/>
      <c r="GED148" s="43"/>
      <c r="GEE148" s="43"/>
      <c r="GEF148" s="43"/>
      <c r="GEG148" s="43"/>
      <c r="GEH148" s="43"/>
      <c r="GEI148" s="43"/>
      <c r="GEJ148" s="43"/>
      <c r="GEK148" s="43"/>
      <c r="GEL148" s="43"/>
      <c r="GEM148" s="43"/>
      <c r="GEN148" s="43"/>
      <c r="GEO148" s="43"/>
      <c r="GEP148" s="43"/>
      <c r="GEQ148" s="43"/>
      <c r="GER148" s="43"/>
      <c r="GES148" s="43"/>
      <c r="GET148" s="43"/>
      <c r="GEU148" s="43"/>
      <c r="GEV148" s="43"/>
      <c r="GEW148" s="43"/>
      <c r="GEX148" s="43"/>
      <c r="GEY148" s="43"/>
      <c r="GEZ148" s="43"/>
      <c r="GFA148" s="43"/>
      <c r="GFB148" s="43"/>
      <c r="GFC148" s="43"/>
      <c r="GFD148" s="43"/>
      <c r="GFE148" s="43"/>
      <c r="GFF148" s="43"/>
      <c r="GFG148" s="43"/>
      <c r="GFH148" s="43"/>
      <c r="GFI148" s="43"/>
      <c r="GFJ148" s="43"/>
      <c r="GFK148" s="43"/>
      <c r="GFL148" s="43"/>
      <c r="GFM148" s="43"/>
      <c r="GFN148" s="43"/>
      <c r="GFO148" s="43"/>
      <c r="GFP148" s="43"/>
      <c r="GFQ148" s="43"/>
      <c r="GFR148" s="43"/>
      <c r="GFS148" s="43"/>
      <c r="GFT148" s="43"/>
      <c r="GFU148" s="43"/>
      <c r="GFV148" s="43"/>
      <c r="GFW148" s="43"/>
      <c r="GFX148" s="43"/>
      <c r="GFY148" s="43"/>
      <c r="GFZ148" s="43"/>
      <c r="GGA148" s="43"/>
      <c r="GGB148" s="43"/>
      <c r="GGC148" s="43"/>
      <c r="GGD148" s="43"/>
      <c r="GGE148" s="43"/>
      <c r="GGF148" s="43"/>
      <c r="GGG148" s="43"/>
      <c r="GGH148" s="43"/>
      <c r="GGI148" s="43"/>
      <c r="GGJ148" s="43"/>
      <c r="GGK148" s="43"/>
      <c r="GGL148" s="43"/>
      <c r="GGM148" s="43"/>
      <c r="GGN148" s="43"/>
      <c r="GGO148" s="43"/>
      <c r="GGP148" s="43"/>
      <c r="GGQ148" s="43"/>
      <c r="GGR148" s="43"/>
      <c r="GGS148" s="43"/>
      <c r="GGT148" s="43"/>
      <c r="GGU148" s="43"/>
      <c r="GGV148" s="43"/>
      <c r="GGW148" s="43"/>
      <c r="GGX148" s="43"/>
      <c r="GGY148" s="43"/>
      <c r="GGZ148" s="43"/>
      <c r="GHA148" s="43"/>
      <c r="GHB148" s="43"/>
      <c r="GHC148" s="43"/>
      <c r="GHD148" s="43"/>
      <c r="GHE148" s="43"/>
      <c r="GHF148" s="43"/>
      <c r="GHG148" s="43"/>
      <c r="GHH148" s="43"/>
      <c r="GHI148" s="43"/>
      <c r="GHJ148" s="43"/>
      <c r="GHK148" s="43"/>
      <c r="GHL148" s="43"/>
      <c r="GHM148" s="43"/>
      <c r="GHN148" s="43"/>
      <c r="GHO148" s="43"/>
      <c r="GHP148" s="43"/>
      <c r="GHQ148" s="43"/>
      <c r="GHR148" s="43"/>
      <c r="GHS148" s="43"/>
      <c r="GHT148" s="43"/>
      <c r="GHU148" s="43"/>
      <c r="GHV148" s="43"/>
      <c r="GHW148" s="43"/>
      <c r="GHX148" s="43"/>
      <c r="GHY148" s="43"/>
      <c r="GHZ148" s="43"/>
      <c r="GIA148" s="43"/>
      <c r="GIB148" s="43"/>
      <c r="GIC148" s="43"/>
      <c r="GID148" s="43"/>
      <c r="GIE148" s="43"/>
      <c r="GIF148" s="43"/>
      <c r="GIG148" s="43"/>
      <c r="GIH148" s="43"/>
      <c r="GII148" s="43"/>
      <c r="GIJ148" s="43"/>
      <c r="GIK148" s="43"/>
      <c r="GIL148" s="43"/>
      <c r="GIM148" s="43"/>
      <c r="GIN148" s="43"/>
      <c r="GIO148" s="43"/>
      <c r="GIP148" s="43"/>
      <c r="GIQ148" s="43"/>
      <c r="GIR148" s="43"/>
      <c r="GIS148" s="43"/>
      <c r="GIT148" s="43"/>
      <c r="GIU148" s="43"/>
      <c r="GIV148" s="43"/>
      <c r="GIW148" s="43"/>
      <c r="GIX148" s="43"/>
      <c r="GIY148" s="43"/>
      <c r="GIZ148" s="43"/>
      <c r="GJA148" s="43"/>
      <c r="GJB148" s="43"/>
      <c r="GJC148" s="43"/>
      <c r="GJD148" s="43"/>
      <c r="GJE148" s="43"/>
      <c r="GJF148" s="43"/>
      <c r="GJG148" s="43"/>
      <c r="GJH148" s="43"/>
      <c r="GJI148" s="43"/>
      <c r="GJJ148" s="43"/>
      <c r="GJK148" s="43"/>
      <c r="GJL148" s="43"/>
      <c r="GJM148" s="43"/>
      <c r="GJN148" s="43"/>
      <c r="GJO148" s="43"/>
      <c r="GJP148" s="43"/>
      <c r="GJQ148" s="43"/>
      <c r="GJR148" s="43"/>
      <c r="GJS148" s="43"/>
      <c r="GJT148" s="43"/>
      <c r="GJU148" s="43"/>
      <c r="GJV148" s="43"/>
      <c r="GJW148" s="43"/>
      <c r="GJX148" s="43"/>
      <c r="GJY148" s="43"/>
      <c r="GJZ148" s="43"/>
      <c r="GKA148" s="43"/>
      <c r="GKB148" s="43"/>
      <c r="GKC148" s="43"/>
      <c r="GKD148" s="43"/>
      <c r="GKE148" s="43"/>
      <c r="GKF148" s="43"/>
      <c r="GKG148" s="43"/>
      <c r="GKH148" s="43"/>
      <c r="GKI148" s="43"/>
      <c r="GKJ148" s="43"/>
      <c r="GKK148" s="43"/>
      <c r="GKL148" s="43"/>
      <c r="GKM148" s="43"/>
      <c r="GKN148" s="43"/>
      <c r="GKO148" s="43"/>
      <c r="GKP148" s="43"/>
      <c r="GKQ148" s="43"/>
      <c r="GKR148" s="43"/>
      <c r="GKS148" s="43"/>
      <c r="GKT148" s="43"/>
      <c r="GKU148" s="43"/>
      <c r="GKV148" s="43"/>
      <c r="GKW148" s="43"/>
      <c r="GKX148" s="43"/>
      <c r="GKY148" s="43"/>
      <c r="GKZ148" s="43"/>
      <c r="GLA148" s="43"/>
      <c r="GLB148" s="43"/>
      <c r="GLC148" s="43"/>
      <c r="GLD148" s="43"/>
      <c r="GLE148" s="43"/>
      <c r="GLF148" s="43"/>
      <c r="GLG148" s="43"/>
      <c r="GLH148" s="43"/>
      <c r="GLI148" s="43"/>
      <c r="GLJ148" s="43"/>
      <c r="GLK148" s="43"/>
      <c r="GLL148" s="43"/>
      <c r="GLM148" s="43"/>
      <c r="GLN148" s="43"/>
      <c r="GLO148" s="43"/>
      <c r="GLP148" s="43"/>
      <c r="GLQ148" s="43"/>
      <c r="GLR148" s="43"/>
      <c r="GLS148" s="43"/>
      <c r="GLT148" s="43"/>
      <c r="GLU148" s="43"/>
      <c r="GLV148" s="43"/>
      <c r="GLW148" s="43"/>
      <c r="GLX148" s="43"/>
      <c r="GLY148" s="43"/>
      <c r="GLZ148" s="43"/>
      <c r="GMA148" s="43"/>
      <c r="GMB148" s="43"/>
      <c r="GMC148" s="43"/>
      <c r="GMD148" s="43"/>
      <c r="GME148" s="43"/>
      <c r="GMF148" s="43"/>
      <c r="GMG148" s="43"/>
      <c r="GMH148" s="43"/>
      <c r="GMI148" s="43"/>
      <c r="GMJ148" s="43"/>
      <c r="GMK148" s="43"/>
      <c r="GML148" s="43"/>
      <c r="GMM148" s="43"/>
      <c r="GMN148" s="43"/>
      <c r="GMO148" s="43"/>
      <c r="GMP148" s="43"/>
      <c r="GMQ148" s="43"/>
      <c r="GMR148" s="43"/>
      <c r="GMS148" s="43"/>
      <c r="GMT148" s="43"/>
      <c r="GMU148" s="43"/>
      <c r="GMV148" s="43"/>
      <c r="GMW148" s="43"/>
      <c r="GMX148" s="43"/>
      <c r="GMY148" s="43"/>
      <c r="GMZ148" s="43"/>
      <c r="GNA148" s="43"/>
      <c r="GNB148" s="43"/>
      <c r="GNC148" s="43"/>
      <c r="GND148" s="43"/>
      <c r="GNE148" s="43"/>
      <c r="GNF148" s="43"/>
      <c r="GNG148" s="43"/>
      <c r="GNH148" s="43"/>
      <c r="GNI148" s="43"/>
      <c r="GNJ148" s="43"/>
      <c r="GNK148" s="43"/>
      <c r="GNL148" s="43"/>
      <c r="GNM148" s="43"/>
      <c r="GNN148" s="43"/>
      <c r="GNO148" s="43"/>
      <c r="GNP148" s="43"/>
      <c r="GNQ148" s="43"/>
      <c r="GNR148" s="43"/>
      <c r="GNS148" s="43"/>
      <c r="GNT148" s="43"/>
      <c r="GNU148" s="43"/>
      <c r="GNV148" s="43"/>
      <c r="GNW148" s="43"/>
      <c r="GNX148" s="43"/>
      <c r="GNY148" s="43"/>
      <c r="GNZ148" s="43"/>
      <c r="GOA148" s="43"/>
      <c r="GOB148" s="43"/>
      <c r="GOC148" s="43"/>
      <c r="GOD148" s="43"/>
      <c r="GOE148" s="43"/>
      <c r="GOF148" s="43"/>
      <c r="GOG148" s="43"/>
      <c r="GOH148" s="43"/>
      <c r="GOI148" s="43"/>
      <c r="GOJ148" s="43"/>
      <c r="GOK148" s="43"/>
      <c r="GOL148" s="43"/>
      <c r="GOM148" s="43"/>
      <c r="GON148" s="43"/>
      <c r="GOO148" s="43"/>
      <c r="GOP148" s="43"/>
      <c r="GOQ148" s="43"/>
      <c r="GOR148" s="43"/>
      <c r="GOS148" s="43"/>
      <c r="GOT148" s="43"/>
      <c r="GOU148" s="43"/>
      <c r="GOV148" s="43"/>
      <c r="GOW148" s="43"/>
      <c r="GOX148" s="43"/>
      <c r="GOY148" s="43"/>
      <c r="GOZ148" s="43"/>
      <c r="GPA148" s="43"/>
      <c r="GPB148" s="43"/>
      <c r="GPC148" s="43"/>
      <c r="GPD148" s="43"/>
      <c r="GPE148" s="43"/>
      <c r="GPF148" s="43"/>
      <c r="GPG148" s="43"/>
      <c r="GPH148" s="43"/>
      <c r="GPI148" s="43"/>
      <c r="GPJ148" s="43"/>
      <c r="GPK148" s="43"/>
      <c r="GPL148" s="43"/>
      <c r="GPM148" s="43"/>
      <c r="GPN148" s="43"/>
      <c r="GPO148" s="43"/>
      <c r="GPP148" s="43"/>
      <c r="GPQ148" s="43"/>
      <c r="GPR148" s="43"/>
      <c r="GPS148" s="43"/>
      <c r="GPT148" s="43"/>
      <c r="GPU148" s="43"/>
      <c r="GPV148" s="43"/>
      <c r="GPW148" s="43"/>
      <c r="GPX148" s="43"/>
      <c r="GPY148" s="43"/>
      <c r="GPZ148" s="43"/>
      <c r="GQA148" s="43"/>
      <c r="GQB148" s="43"/>
      <c r="GQC148" s="43"/>
      <c r="GQD148" s="43"/>
      <c r="GQE148" s="43"/>
      <c r="GQF148" s="43"/>
      <c r="GQG148" s="43"/>
      <c r="GQH148" s="43"/>
      <c r="GQI148" s="43"/>
      <c r="GQJ148" s="43"/>
      <c r="GQK148" s="43"/>
      <c r="GQL148" s="43"/>
      <c r="GQM148" s="43"/>
      <c r="GQN148" s="43"/>
      <c r="GQO148" s="43"/>
      <c r="GQP148" s="43"/>
      <c r="GQQ148" s="43"/>
      <c r="GQR148" s="43"/>
      <c r="GQS148" s="43"/>
      <c r="GQT148" s="43"/>
      <c r="GQU148" s="43"/>
      <c r="GQV148" s="43"/>
      <c r="GQW148" s="43"/>
      <c r="GQX148" s="43"/>
      <c r="GQY148" s="43"/>
      <c r="GQZ148" s="43"/>
      <c r="GRA148" s="43"/>
      <c r="GRB148" s="43"/>
      <c r="GRC148" s="43"/>
      <c r="GRD148" s="43"/>
      <c r="GRE148" s="43"/>
      <c r="GRF148" s="43"/>
      <c r="GRG148" s="43"/>
      <c r="GRH148" s="43"/>
      <c r="GRI148" s="43"/>
      <c r="GRJ148" s="43"/>
      <c r="GRK148" s="43"/>
      <c r="GRL148" s="43"/>
      <c r="GRM148" s="43"/>
      <c r="GRN148" s="43"/>
      <c r="GRO148" s="43"/>
      <c r="GRP148" s="43"/>
      <c r="GRQ148" s="43"/>
      <c r="GRR148" s="43"/>
      <c r="GRS148" s="43"/>
      <c r="GRT148" s="43"/>
      <c r="GRU148" s="43"/>
      <c r="GRV148" s="43"/>
      <c r="GRW148" s="43"/>
      <c r="GRX148" s="43"/>
      <c r="GRY148" s="43"/>
      <c r="GRZ148" s="43"/>
      <c r="GSA148" s="43"/>
      <c r="GSB148" s="43"/>
      <c r="GSC148" s="43"/>
      <c r="GSD148" s="43"/>
      <c r="GSE148" s="43"/>
      <c r="GSF148" s="43"/>
      <c r="GSG148" s="43"/>
      <c r="GSH148" s="43"/>
      <c r="GSI148" s="43"/>
      <c r="GSJ148" s="43"/>
      <c r="GSK148" s="43"/>
      <c r="GSL148" s="43"/>
      <c r="GSM148" s="43"/>
      <c r="GSN148" s="43"/>
      <c r="GSO148" s="43"/>
      <c r="GSP148" s="43"/>
      <c r="GSQ148" s="43"/>
      <c r="GSR148" s="43"/>
      <c r="GSS148" s="43"/>
      <c r="GST148" s="43"/>
      <c r="GSU148" s="43"/>
      <c r="GSV148" s="43"/>
      <c r="GSW148" s="43"/>
      <c r="GSX148" s="43"/>
      <c r="GSY148" s="43"/>
      <c r="GSZ148" s="43"/>
      <c r="GTA148" s="43"/>
      <c r="GTB148" s="43"/>
      <c r="GTC148" s="43"/>
      <c r="GTD148" s="43"/>
      <c r="GTE148" s="43"/>
      <c r="GTF148" s="43"/>
      <c r="GTG148" s="43"/>
      <c r="GTH148" s="43"/>
      <c r="GTI148" s="43"/>
      <c r="GTJ148" s="43"/>
      <c r="GTK148" s="43"/>
      <c r="GTL148" s="43"/>
      <c r="GTM148" s="43"/>
      <c r="GTN148" s="43"/>
      <c r="GTO148" s="43"/>
      <c r="GTP148" s="43"/>
      <c r="GTQ148" s="43"/>
      <c r="GTR148" s="43"/>
      <c r="GTS148" s="43"/>
      <c r="GTT148" s="43"/>
      <c r="GTU148" s="43"/>
      <c r="GTV148" s="43"/>
      <c r="GTW148" s="43"/>
      <c r="GTX148" s="43"/>
      <c r="GTY148" s="43"/>
      <c r="GTZ148" s="43"/>
      <c r="GUA148" s="43"/>
      <c r="GUB148" s="43"/>
      <c r="GUC148" s="43"/>
      <c r="GUD148" s="43"/>
      <c r="GUE148" s="43"/>
      <c r="GUF148" s="43"/>
      <c r="GUG148" s="43"/>
      <c r="GUH148" s="43"/>
      <c r="GUI148" s="43"/>
      <c r="GUJ148" s="43"/>
      <c r="GUK148" s="43"/>
      <c r="GUL148" s="43"/>
      <c r="GUM148" s="43"/>
      <c r="GUN148" s="43"/>
      <c r="GUO148" s="43"/>
      <c r="GUP148" s="43"/>
      <c r="GUQ148" s="43"/>
      <c r="GUR148" s="43"/>
      <c r="GUS148" s="43"/>
      <c r="GUT148" s="43"/>
      <c r="GUU148" s="43"/>
      <c r="GUV148" s="43"/>
      <c r="GUW148" s="43"/>
      <c r="GUX148" s="43"/>
      <c r="GUY148" s="43"/>
      <c r="GUZ148" s="43"/>
      <c r="GVA148" s="43"/>
      <c r="GVB148" s="43"/>
      <c r="GVC148" s="43"/>
      <c r="GVD148" s="43"/>
      <c r="GVE148" s="43"/>
      <c r="GVF148" s="43"/>
      <c r="GVG148" s="43"/>
      <c r="GVH148" s="43"/>
      <c r="GVI148" s="43"/>
      <c r="GVJ148" s="43"/>
      <c r="GVK148" s="43"/>
      <c r="GVL148" s="43"/>
      <c r="GVM148" s="43"/>
      <c r="GVN148" s="43"/>
      <c r="GVO148" s="43"/>
      <c r="GVP148" s="43"/>
      <c r="GVQ148" s="43"/>
      <c r="GVR148" s="43"/>
      <c r="GVS148" s="43"/>
      <c r="GVT148" s="43"/>
      <c r="GVU148" s="43"/>
      <c r="GVV148" s="43"/>
      <c r="GVW148" s="43"/>
      <c r="GVX148" s="43"/>
      <c r="GVY148" s="43"/>
      <c r="GVZ148" s="43"/>
      <c r="GWA148" s="43"/>
      <c r="GWB148" s="43"/>
      <c r="GWC148" s="43"/>
      <c r="GWD148" s="43"/>
      <c r="GWE148" s="43"/>
      <c r="GWF148" s="43"/>
      <c r="GWG148" s="43"/>
      <c r="GWH148" s="43"/>
      <c r="GWI148" s="43"/>
      <c r="GWJ148" s="43"/>
      <c r="GWK148" s="43"/>
      <c r="GWL148" s="43"/>
      <c r="GWM148" s="43"/>
      <c r="GWN148" s="43"/>
      <c r="GWO148" s="43"/>
      <c r="GWP148" s="43"/>
      <c r="GWQ148" s="43"/>
      <c r="GWR148" s="43"/>
      <c r="GWS148" s="43"/>
      <c r="GWT148" s="43"/>
      <c r="GWU148" s="43"/>
      <c r="GWV148" s="43"/>
      <c r="GWW148" s="43"/>
      <c r="GWX148" s="43"/>
      <c r="GWY148" s="43"/>
      <c r="GWZ148" s="43"/>
      <c r="GXA148" s="43"/>
      <c r="GXB148" s="43"/>
      <c r="GXC148" s="43"/>
      <c r="GXD148" s="43"/>
      <c r="GXE148" s="43"/>
      <c r="GXF148" s="43"/>
      <c r="GXG148" s="43"/>
      <c r="GXH148" s="43"/>
      <c r="GXI148" s="43"/>
      <c r="GXJ148" s="43"/>
      <c r="GXK148" s="43"/>
      <c r="GXL148" s="43"/>
      <c r="GXM148" s="43"/>
      <c r="GXN148" s="43"/>
      <c r="GXO148" s="43"/>
      <c r="GXP148" s="43"/>
      <c r="GXQ148" s="43"/>
      <c r="GXR148" s="43"/>
      <c r="GXS148" s="43"/>
      <c r="GXT148" s="43"/>
      <c r="GXU148" s="43"/>
      <c r="GXV148" s="43"/>
      <c r="GXW148" s="43"/>
      <c r="GXX148" s="43"/>
      <c r="GXY148" s="43"/>
      <c r="GXZ148" s="43"/>
      <c r="GYA148" s="43"/>
      <c r="GYB148" s="43"/>
      <c r="GYC148" s="43"/>
      <c r="GYD148" s="43"/>
      <c r="GYE148" s="43"/>
      <c r="GYF148" s="43"/>
      <c r="GYG148" s="43"/>
      <c r="GYH148" s="43"/>
      <c r="GYI148" s="43"/>
      <c r="GYJ148" s="43"/>
      <c r="GYK148" s="43"/>
      <c r="GYL148" s="43"/>
      <c r="GYM148" s="43"/>
      <c r="GYN148" s="43"/>
      <c r="GYO148" s="43"/>
      <c r="GYP148" s="43"/>
      <c r="GYQ148" s="43"/>
      <c r="GYR148" s="43"/>
      <c r="GYS148" s="43"/>
      <c r="GYT148" s="43"/>
      <c r="GYU148" s="43"/>
      <c r="GYV148" s="43"/>
      <c r="GYW148" s="43"/>
      <c r="GYX148" s="43"/>
      <c r="GYY148" s="43"/>
      <c r="GYZ148" s="43"/>
      <c r="GZA148" s="43"/>
      <c r="GZB148" s="43"/>
      <c r="GZC148" s="43"/>
      <c r="GZD148" s="43"/>
      <c r="GZE148" s="43"/>
      <c r="GZF148" s="43"/>
      <c r="GZG148" s="43"/>
      <c r="GZH148" s="43"/>
      <c r="GZI148" s="43"/>
      <c r="GZJ148" s="43"/>
      <c r="GZK148" s="43"/>
      <c r="GZL148" s="43"/>
      <c r="GZM148" s="43"/>
      <c r="GZN148" s="43"/>
      <c r="GZO148" s="43"/>
      <c r="GZP148" s="43"/>
      <c r="GZQ148" s="43"/>
      <c r="GZR148" s="43"/>
      <c r="GZS148" s="43"/>
      <c r="GZT148" s="43"/>
      <c r="GZU148" s="43"/>
      <c r="GZV148" s="43"/>
      <c r="GZW148" s="43"/>
      <c r="GZX148" s="43"/>
      <c r="GZY148" s="43"/>
      <c r="GZZ148" s="43"/>
      <c r="HAA148" s="43"/>
      <c r="HAB148" s="43"/>
      <c r="HAC148" s="43"/>
      <c r="HAD148" s="43"/>
      <c r="HAE148" s="43"/>
      <c r="HAF148" s="43"/>
      <c r="HAG148" s="43"/>
      <c r="HAH148" s="43"/>
      <c r="HAI148" s="43"/>
      <c r="HAJ148" s="43"/>
      <c r="HAK148" s="43"/>
      <c r="HAL148" s="43"/>
      <c r="HAM148" s="43"/>
      <c r="HAN148" s="43"/>
      <c r="HAO148" s="43"/>
      <c r="HAP148" s="43"/>
      <c r="HAQ148" s="43"/>
      <c r="HAR148" s="43"/>
      <c r="HAS148" s="43"/>
      <c r="HAT148" s="43"/>
      <c r="HAU148" s="43"/>
      <c r="HAV148" s="43"/>
      <c r="HAW148" s="43"/>
      <c r="HAX148" s="43"/>
      <c r="HAY148" s="43"/>
      <c r="HAZ148" s="43"/>
      <c r="HBA148" s="43"/>
      <c r="HBB148" s="43"/>
      <c r="HBC148" s="43"/>
      <c r="HBD148" s="43"/>
      <c r="HBE148" s="43"/>
      <c r="HBF148" s="43"/>
      <c r="HBG148" s="43"/>
      <c r="HBH148" s="43"/>
      <c r="HBI148" s="43"/>
      <c r="HBJ148" s="43"/>
      <c r="HBK148" s="43"/>
      <c r="HBL148" s="43"/>
      <c r="HBM148" s="43"/>
      <c r="HBN148" s="43"/>
      <c r="HBO148" s="43"/>
      <c r="HBP148" s="43"/>
      <c r="HBQ148" s="43"/>
      <c r="HBR148" s="43"/>
      <c r="HBS148" s="43"/>
      <c r="HBT148" s="43"/>
      <c r="HBU148" s="43"/>
      <c r="HBV148" s="43"/>
      <c r="HBW148" s="43"/>
      <c r="HBX148" s="43"/>
      <c r="HBY148" s="43"/>
      <c r="HBZ148" s="43"/>
      <c r="HCA148" s="43"/>
      <c r="HCB148" s="43"/>
      <c r="HCC148" s="43"/>
      <c r="HCD148" s="43"/>
      <c r="HCE148" s="43"/>
      <c r="HCF148" s="43"/>
      <c r="HCG148" s="43"/>
      <c r="HCH148" s="43"/>
      <c r="HCI148" s="43"/>
      <c r="HCJ148" s="43"/>
      <c r="HCK148" s="43"/>
      <c r="HCL148" s="43"/>
      <c r="HCM148" s="43"/>
      <c r="HCN148" s="43"/>
      <c r="HCO148" s="43"/>
      <c r="HCP148" s="43"/>
      <c r="HCQ148" s="43"/>
      <c r="HCR148" s="43"/>
      <c r="HCS148" s="43"/>
      <c r="HCT148" s="43"/>
      <c r="HCU148" s="43"/>
      <c r="HCV148" s="43"/>
      <c r="HCW148" s="43"/>
      <c r="HCX148" s="43"/>
      <c r="HCY148" s="43"/>
      <c r="HCZ148" s="43"/>
      <c r="HDA148" s="43"/>
      <c r="HDB148" s="43"/>
      <c r="HDC148" s="43"/>
      <c r="HDD148" s="43"/>
      <c r="HDE148" s="43"/>
      <c r="HDF148" s="43"/>
      <c r="HDG148" s="43"/>
      <c r="HDH148" s="43"/>
      <c r="HDI148" s="43"/>
      <c r="HDJ148" s="43"/>
      <c r="HDK148" s="43"/>
      <c r="HDL148" s="43"/>
      <c r="HDM148" s="43"/>
      <c r="HDN148" s="43"/>
      <c r="HDO148" s="43"/>
      <c r="HDP148" s="43"/>
      <c r="HDQ148" s="43"/>
      <c r="HDR148" s="43"/>
      <c r="HDS148" s="43"/>
      <c r="HDT148" s="43"/>
      <c r="HDU148" s="43"/>
      <c r="HDV148" s="43"/>
      <c r="HDW148" s="43"/>
      <c r="HDX148" s="43"/>
      <c r="HDY148" s="43"/>
      <c r="HDZ148" s="43"/>
      <c r="HEA148" s="43"/>
      <c r="HEB148" s="43"/>
      <c r="HEC148" s="43"/>
      <c r="HED148" s="43"/>
      <c r="HEE148" s="43"/>
      <c r="HEF148" s="43"/>
      <c r="HEG148" s="43"/>
      <c r="HEH148" s="43"/>
      <c r="HEI148" s="43"/>
      <c r="HEJ148" s="43"/>
      <c r="HEK148" s="43"/>
      <c r="HEL148" s="43"/>
      <c r="HEM148" s="43"/>
      <c r="HEN148" s="43"/>
      <c r="HEO148" s="43"/>
      <c r="HEP148" s="43"/>
      <c r="HEQ148" s="43"/>
      <c r="HER148" s="43"/>
      <c r="HES148" s="43"/>
      <c r="HET148" s="43"/>
      <c r="HEU148" s="43"/>
      <c r="HEV148" s="43"/>
      <c r="HEW148" s="43"/>
      <c r="HEX148" s="43"/>
      <c r="HEY148" s="43"/>
      <c r="HEZ148" s="43"/>
      <c r="HFA148" s="43"/>
      <c r="HFB148" s="43"/>
      <c r="HFC148" s="43"/>
      <c r="HFD148" s="43"/>
      <c r="HFE148" s="43"/>
      <c r="HFF148" s="43"/>
      <c r="HFG148" s="43"/>
      <c r="HFH148" s="43"/>
      <c r="HFI148" s="43"/>
      <c r="HFJ148" s="43"/>
      <c r="HFK148" s="43"/>
      <c r="HFL148" s="43"/>
      <c r="HFM148" s="43"/>
      <c r="HFN148" s="43"/>
      <c r="HFO148" s="43"/>
      <c r="HFP148" s="43"/>
      <c r="HFQ148" s="43"/>
      <c r="HFR148" s="43"/>
      <c r="HFS148" s="43"/>
      <c r="HFT148" s="43"/>
      <c r="HFU148" s="43"/>
      <c r="HFV148" s="43"/>
      <c r="HFW148" s="43"/>
      <c r="HFX148" s="43"/>
      <c r="HFY148" s="43"/>
      <c r="HFZ148" s="43"/>
      <c r="HGA148" s="43"/>
      <c r="HGB148" s="43"/>
      <c r="HGC148" s="43"/>
      <c r="HGD148" s="43"/>
      <c r="HGE148" s="43"/>
      <c r="HGF148" s="43"/>
      <c r="HGG148" s="43"/>
      <c r="HGH148" s="43"/>
      <c r="HGI148" s="43"/>
      <c r="HGJ148" s="43"/>
      <c r="HGK148" s="43"/>
      <c r="HGL148" s="43"/>
      <c r="HGM148" s="43"/>
      <c r="HGN148" s="43"/>
      <c r="HGO148" s="43"/>
      <c r="HGP148" s="43"/>
      <c r="HGQ148" s="43"/>
      <c r="HGR148" s="43"/>
      <c r="HGS148" s="43"/>
      <c r="HGT148" s="43"/>
      <c r="HGU148" s="43"/>
      <c r="HGV148" s="43"/>
      <c r="HGW148" s="43"/>
      <c r="HGX148" s="43"/>
      <c r="HGY148" s="43"/>
      <c r="HGZ148" s="43"/>
      <c r="HHA148" s="43"/>
      <c r="HHB148" s="43"/>
      <c r="HHC148" s="43"/>
      <c r="HHD148" s="43"/>
      <c r="HHE148" s="43"/>
      <c r="HHF148" s="43"/>
      <c r="HHG148" s="43"/>
      <c r="HHH148" s="43"/>
      <c r="HHI148" s="43"/>
      <c r="HHJ148" s="43"/>
      <c r="HHK148" s="43"/>
      <c r="HHL148" s="43"/>
      <c r="HHM148" s="43"/>
      <c r="HHN148" s="43"/>
      <c r="HHO148" s="43"/>
      <c r="HHP148" s="43"/>
      <c r="HHQ148" s="43"/>
      <c r="HHR148" s="43"/>
      <c r="HHS148" s="43"/>
      <c r="HHT148" s="43"/>
      <c r="HHU148" s="43"/>
      <c r="HHV148" s="43"/>
      <c r="HHW148" s="43"/>
      <c r="HHX148" s="43"/>
      <c r="HHY148" s="43"/>
      <c r="HHZ148" s="43"/>
      <c r="HIA148" s="43"/>
      <c r="HIB148" s="43"/>
      <c r="HIC148" s="43"/>
      <c r="HID148" s="43"/>
      <c r="HIE148" s="43"/>
      <c r="HIF148" s="43"/>
      <c r="HIG148" s="43"/>
      <c r="HIH148" s="43"/>
      <c r="HII148" s="43"/>
      <c r="HIJ148" s="43"/>
      <c r="HIK148" s="43"/>
      <c r="HIL148" s="43"/>
      <c r="HIM148" s="43"/>
      <c r="HIN148" s="43"/>
      <c r="HIO148" s="43"/>
      <c r="HIP148" s="43"/>
      <c r="HIQ148" s="43"/>
      <c r="HIR148" s="43"/>
      <c r="HIS148" s="43"/>
      <c r="HIT148" s="43"/>
      <c r="HIU148" s="43"/>
      <c r="HIV148" s="43"/>
      <c r="HIW148" s="43"/>
      <c r="HIX148" s="43"/>
      <c r="HIY148" s="43"/>
      <c r="HIZ148" s="43"/>
      <c r="HJA148" s="43"/>
      <c r="HJB148" s="43"/>
      <c r="HJC148" s="43"/>
      <c r="HJD148" s="43"/>
      <c r="HJE148" s="43"/>
      <c r="HJF148" s="43"/>
      <c r="HJG148" s="43"/>
      <c r="HJH148" s="43"/>
      <c r="HJI148" s="43"/>
      <c r="HJJ148" s="43"/>
      <c r="HJK148" s="43"/>
      <c r="HJL148" s="43"/>
      <c r="HJM148" s="43"/>
      <c r="HJN148" s="43"/>
      <c r="HJO148" s="43"/>
      <c r="HJP148" s="43"/>
      <c r="HJQ148" s="43"/>
      <c r="HJR148" s="43"/>
      <c r="HJS148" s="43"/>
      <c r="HJT148" s="43"/>
      <c r="HJU148" s="43"/>
      <c r="HJV148" s="43"/>
      <c r="HJW148" s="43"/>
      <c r="HJX148" s="43"/>
      <c r="HJY148" s="43"/>
      <c r="HJZ148" s="43"/>
      <c r="HKA148" s="43"/>
      <c r="HKB148" s="43"/>
      <c r="HKC148" s="43"/>
      <c r="HKD148" s="43"/>
      <c r="HKE148" s="43"/>
      <c r="HKF148" s="43"/>
      <c r="HKG148" s="43"/>
      <c r="HKH148" s="43"/>
      <c r="HKI148" s="43"/>
      <c r="HKJ148" s="43"/>
      <c r="HKK148" s="43"/>
      <c r="HKL148" s="43"/>
      <c r="HKM148" s="43"/>
      <c r="HKN148" s="43"/>
      <c r="HKO148" s="43"/>
      <c r="HKP148" s="43"/>
      <c r="HKQ148" s="43"/>
      <c r="HKR148" s="43"/>
      <c r="HKS148" s="43"/>
      <c r="HKT148" s="43"/>
      <c r="HKU148" s="43"/>
      <c r="HKV148" s="43"/>
      <c r="HKW148" s="43"/>
      <c r="HKX148" s="43"/>
      <c r="HKY148" s="43"/>
      <c r="HKZ148" s="43"/>
      <c r="HLA148" s="43"/>
      <c r="HLB148" s="43"/>
      <c r="HLC148" s="43"/>
      <c r="HLD148" s="43"/>
      <c r="HLE148" s="43"/>
      <c r="HLF148" s="43"/>
      <c r="HLG148" s="43"/>
      <c r="HLH148" s="43"/>
      <c r="HLI148" s="43"/>
      <c r="HLJ148" s="43"/>
      <c r="HLK148" s="43"/>
      <c r="HLL148" s="43"/>
      <c r="HLM148" s="43"/>
      <c r="HLN148" s="43"/>
      <c r="HLO148" s="43"/>
      <c r="HLP148" s="43"/>
      <c r="HLQ148" s="43"/>
      <c r="HLR148" s="43"/>
      <c r="HLS148" s="43"/>
      <c r="HLT148" s="43"/>
      <c r="HLU148" s="43"/>
      <c r="HLV148" s="43"/>
      <c r="HLW148" s="43"/>
      <c r="HLX148" s="43"/>
      <c r="HLY148" s="43"/>
      <c r="HLZ148" s="43"/>
      <c r="HMA148" s="43"/>
      <c r="HMB148" s="43"/>
      <c r="HMC148" s="43"/>
      <c r="HMD148" s="43"/>
      <c r="HME148" s="43"/>
      <c r="HMF148" s="43"/>
      <c r="HMG148" s="43"/>
      <c r="HMH148" s="43"/>
      <c r="HMI148" s="43"/>
      <c r="HMJ148" s="43"/>
      <c r="HMK148" s="43"/>
      <c r="HML148" s="43"/>
      <c r="HMM148" s="43"/>
      <c r="HMN148" s="43"/>
      <c r="HMO148" s="43"/>
      <c r="HMP148" s="43"/>
      <c r="HMQ148" s="43"/>
      <c r="HMR148" s="43"/>
      <c r="HMS148" s="43"/>
      <c r="HMT148" s="43"/>
      <c r="HMU148" s="43"/>
      <c r="HMV148" s="43"/>
      <c r="HMW148" s="43"/>
      <c r="HMX148" s="43"/>
      <c r="HMY148" s="43"/>
      <c r="HMZ148" s="43"/>
      <c r="HNA148" s="43"/>
      <c r="HNB148" s="43"/>
      <c r="HNC148" s="43"/>
      <c r="HND148" s="43"/>
      <c r="HNE148" s="43"/>
      <c r="HNF148" s="43"/>
      <c r="HNG148" s="43"/>
      <c r="HNH148" s="43"/>
      <c r="HNI148" s="43"/>
      <c r="HNJ148" s="43"/>
      <c r="HNK148" s="43"/>
      <c r="HNL148" s="43"/>
      <c r="HNM148" s="43"/>
      <c r="HNN148" s="43"/>
      <c r="HNO148" s="43"/>
      <c r="HNP148" s="43"/>
      <c r="HNQ148" s="43"/>
      <c r="HNR148" s="43"/>
      <c r="HNS148" s="43"/>
      <c r="HNT148" s="43"/>
      <c r="HNU148" s="43"/>
      <c r="HNV148" s="43"/>
      <c r="HNW148" s="43"/>
      <c r="HNX148" s="43"/>
      <c r="HNY148" s="43"/>
      <c r="HNZ148" s="43"/>
      <c r="HOA148" s="43"/>
      <c r="HOB148" s="43"/>
      <c r="HOC148" s="43"/>
      <c r="HOD148" s="43"/>
      <c r="HOE148" s="43"/>
      <c r="HOF148" s="43"/>
      <c r="HOG148" s="43"/>
      <c r="HOH148" s="43"/>
      <c r="HOI148" s="43"/>
      <c r="HOJ148" s="43"/>
      <c r="HOK148" s="43"/>
      <c r="HOL148" s="43"/>
      <c r="HOM148" s="43"/>
      <c r="HON148" s="43"/>
      <c r="HOO148" s="43"/>
      <c r="HOP148" s="43"/>
      <c r="HOQ148" s="43"/>
      <c r="HOR148" s="43"/>
      <c r="HOS148" s="43"/>
      <c r="HOT148" s="43"/>
      <c r="HOU148" s="43"/>
      <c r="HOV148" s="43"/>
      <c r="HOW148" s="43"/>
      <c r="HOX148" s="43"/>
      <c r="HOY148" s="43"/>
      <c r="HOZ148" s="43"/>
      <c r="HPA148" s="43"/>
      <c r="HPB148" s="43"/>
      <c r="HPC148" s="43"/>
      <c r="HPD148" s="43"/>
      <c r="HPE148" s="43"/>
      <c r="HPF148" s="43"/>
      <c r="HPG148" s="43"/>
      <c r="HPH148" s="43"/>
      <c r="HPI148" s="43"/>
      <c r="HPJ148" s="43"/>
      <c r="HPK148" s="43"/>
      <c r="HPL148" s="43"/>
      <c r="HPM148" s="43"/>
      <c r="HPN148" s="43"/>
      <c r="HPO148" s="43"/>
      <c r="HPP148" s="43"/>
      <c r="HPQ148" s="43"/>
      <c r="HPR148" s="43"/>
      <c r="HPS148" s="43"/>
      <c r="HPT148" s="43"/>
      <c r="HPU148" s="43"/>
      <c r="HPV148" s="43"/>
      <c r="HPW148" s="43"/>
      <c r="HPX148" s="43"/>
      <c r="HPY148" s="43"/>
      <c r="HPZ148" s="43"/>
      <c r="HQA148" s="43"/>
      <c r="HQB148" s="43"/>
      <c r="HQC148" s="43"/>
      <c r="HQD148" s="43"/>
      <c r="HQE148" s="43"/>
      <c r="HQF148" s="43"/>
      <c r="HQG148" s="43"/>
      <c r="HQH148" s="43"/>
      <c r="HQI148" s="43"/>
      <c r="HQJ148" s="43"/>
      <c r="HQK148" s="43"/>
      <c r="HQL148" s="43"/>
      <c r="HQM148" s="43"/>
      <c r="HQN148" s="43"/>
      <c r="HQO148" s="43"/>
      <c r="HQP148" s="43"/>
      <c r="HQQ148" s="43"/>
      <c r="HQR148" s="43"/>
      <c r="HQS148" s="43"/>
      <c r="HQT148" s="43"/>
      <c r="HQU148" s="43"/>
      <c r="HQV148" s="43"/>
      <c r="HQW148" s="43"/>
      <c r="HQX148" s="43"/>
      <c r="HQY148" s="43"/>
      <c r="HQZ148" s="43"/>
      <c r="HRA148" s="43"/>
      <c r="HRB148" s="43"/>
      <c r="HRC148" s="43"/>
      <c r="HRD148" s="43"/>
      <c r="HRE148" s="43"/>
      <c r="HRF148" s="43"/>
      <c r="HRG148" s="43"/>
      <c r="HRH148" s="43"/>
      <c r="HRI148" s="43"/>
      <c r="HRJ148" s="43"/>
      <c r="HRK148" s="43"/>
      <c r="HRL148" s="43"/>
      <c r="HRM148" s="43"/>
      <c r="HRN148" s="43"/>
      <c r="HRO148" s="43"/>
      <c r="HRP148" s="43"/>
      <c r="HRQ148" s="43"/>
      <c r="HRR148" s="43"/>
      <c r="HRS148" s="43"/>
      <c r="HRT148" s="43"/>
      <c r="HRU148" s="43"/>
      <c r="HRV148" s="43"/>
      <c r="HRW148" s="43"/>
      <c r="HRX148" s="43"/>
      <c r="HRY148" s="43"/>
      <c r="HRZ148" s="43"/>
      <c r="HSA148" s="43"/>
      <c r="HSB148" s="43"/>
      <c r="HSC148" s="43"/>
      <c r="HSD148" s="43"/>
      <c r="HSE148" s="43"/>
      <c r="HSF148" s="43"/>
      <c r="HSG148" s="43"/>
      <c r="HSH148" s="43"/>
      <c r="HSI148" s="43"/>
      <c r="HSJ148" s="43"/>
      <c r="HSK148" s="43"/>
      <c r="HSL148" s="43"/>
      <c r="HSM148" s="43"/>
      <c r="HSN148" s="43"/>
      <c r="HSO148" s="43"/>
      <c r="HSP148" s="43"/>
      <c r="HSQ148" s="43"/>
      <c r="HSR148" s="43"/>
      <c r="HSS148" s="43"/>
      <c r="HST148" s="43"/>
      <c r="HSU148" s="43"/>
      <c r="HSV148" s="43"/>
      <c r="HSW148" s="43"/>
      <c r="HSX148" s="43"/>
      <c r="HSY148" s="43"/>
      <c r="HSZ148" s="43"/>
      <c r="HTA148" s="43"/>
      <c r="HTB148" s="43"/>
      <c r="HTC148" s="43"/>
      <c r="HTD148" s="43"/>
      <c r="HTE148" s="43"/>
      <c r="HTF148" s="43"/>
      <c r="HTG148" s="43"/>
      <c r="HTH148" s="43"/>
      <c r="HTI148" s="43"/>
      <c r="HTJ148" s="43"/>
      <c r="HTK148" s="43"/>
      <c r="HTL148" s="43"/>
      <c r="HTM148" s="43"/>
      <c r="HTN148" s="43"/>
      <c r="HTO148" s="43"/>
      <c r="HTP148" s="43"/>
      <c r="HTQ148" s="43"/>
      <c r="HTR148" s="43"/>
      <c r="HTS148" s="43"/>
      <c r="HTT148" s="43"/>
      <c r="HTU148" s="43"/>
      <c r="HTV148" s="43"/>
      <c r="HTW148" s="43"/>
      <c r="HTX148" s="43"/>
      <c r="HTY148" s="43"/>
      <c r="HTZ148" s="43"/>
      <c r="HUA148" s="43"/>
      <c r="HUB148" s="43"/>
      <c r="HUC148" s="43"/>
      <c r="HUD148" s="43"/>
      <c r="HUE148" s="43"/>
      <c r="HUF148" s="43"/>
      <c r="HUG148" s="43"/>
      <c r="HUH148" s="43"/>
      <c r="HUI148" s="43"/>
      <c r="HUJ148" s="43"/>
      <c r="HUK148" s="43"/>
      <c r="HUL148" s="43"/>
      <c r="HUM148" s="43"/>
      <c r="HUN148" s="43"/>
      <c r="HUO148" s="43"/>
      <c r="HUP148" s="43"/>
      <c r="HUQ148" s="43"/>
      <c r="HUR148" s="43"/>
      <c r="HUS148" s="43"/>
      <c r="HUT148" s="43"/>
      <c r="HUU148" s="43"/>
      <c r="HUV148" s="43"/>
      <c r="HUW148" s="43"/>
      <c r="HUX148" s="43"/>
      <c r="HUY148" s="43"/>
      <c r="HUZ148" s="43"/>
      <c r="HVA148" s="43"/>
      <c r="HVB148" s="43"/>
      <c r="HVC148" s="43"/>
      <c r="HVD148" s="43"/>
      <c r="HVE148" s="43"/>
      <c r="HVF148" s="43"/>
      <c r="HVG148" s="43"/>
      <c r="HVH148" s="43"/>
      <c r="HVI148" s="43"/>
      <c r="HVJ148" s="43"/>
      <c r="HVK148" s="43"/>
      <c r="HVL148" s="43"/>
      <c r="HVM148" s="43"/>
      <c r="HVN148" s="43"/>
      <c r="HVO148" s="43"/>
      <c r="HVP148" s="43"/>
      <c r="HVQ148" s="43"/>
      <c r="HVR148" s="43"/>
      <c r="HVS148" s="43"/>
      <c r="HVT148" s="43"/>
      <c r="HVU148" s="43"/>
      <c r="HVV148" s="43"/>
      <c r="HVW148" s="43"/>
      <c r="HVX148" s="43"/>
      <c r="HVY148" s="43"/>
      <c r="HVZ148" s="43"/>
      <c r="HWA148" s="43"/>
      <c r="HWB148" s="43"/>
      <c r="HWC148" s="43"/>
      <c r="HWD148" s="43"/>
      <c r="HWE148" s="43"/>
      <c r="HWF148" s="43"/>
      <c r="HWG148" s="43"/>
      <c r="HWH148" s="43"/>
      <c r="HWI148" s="43"/>
      <c r="HWJ148" s="43"/>
      <c r="HWK148" s="43"/>
      <c r="HWL148" s="43"/>
      <c r="HWM148" s="43"/>
      <c r="HWN148" s="43"/>
      <c r="HWO148" s="43"/>
      <c r="HWP148" s="43"/>
      <c r="HWQ148" s="43"/>
      <c r="HWR148" s="43"/>
      <c r="HWS148" s="43"/>
      <c r="HWT148" s="43"/>
      <c r="HWU148" s="43"/>
      <c r="HWV148" s="43"/>
      <c r="HWW148" s="43"/>
      <c r="HWX148" s="43"/>
      <c r="HWY148" s="43"/>
      <c r="HWZ148" s="43"/>
      <c r="HXA148" s="43"/>
      <c r="HXB148" s="43"/>
      <c r="HXC148" s="43"/>
      <c r="HXD148" s="43"/>
      <c r="HXE148" s="43"/>
      <c r="HXF148" s="43"/>
      <c r="HXG148" s="43"/>
      <c r="HXH148" s="43"/>
      <c r="HXI148" s="43"/>
      <c r="HXJ148" s="43"/>
      <c r="HXK148" s="43"/>
      <c r="HXL148" s="43"/>
      <c r="HXM148" s="43"/>
      <c r="HXN148" s="43"/>
      <c r="HXO148" s="43"/>
      <c r="HXP148" s="43"/>
      <c r="HXQ148" s="43"/>
      <c r="HXR148" s="43"/>
      <c r="HXS148" s="43"/>
      <c r="HXT148" s="43"/>
      <c r="HXU148" s="43"/>
      <c r="HXV148" s="43"/>
      <c r="HXW148" s="43"/>
      <c r="HXX148" s="43"/>
      <c r="HXY148" s="43"/>
      <c r="HXZ148" s="43"/>
      <c r="HYA148" s="43"/>
      <c r="HYB148" s="43"/>
      <c r="HYC148" s="43"/>
      <c r="HYD148" s="43"/>
      <c r="HYE148" s="43"/>
      <c r="HYF148" s="43"/>
      <c r="HYG148" s="43"/>
      <c r="HYH148" s="43"/>
      <c r="HYI148" s="43"/>
      <c r="HYJ148" s="43"/>
      <c r="HYK148" s="43"/>
      <c r="HYL148" s="43"/>
      <c r="HYM148" s="43"/>
      <c r="HYN148" s="43"/>
      <c r="HYO148" s="43"/>
      <c r="HYP148" s="43"/>
      <c r="HYQ148" s="43"/>
      <c r="HYR148" s="43"/>
      <c r="HYS148" s="43"/>
      <c r="HYT148" s="43"/>
      <c r="HYU148" s="43"/>
      <c r="HYV148" s="43"/>
      <c r="HYW148" s="43"/>
      <c r="HYX148" s="43"/>
      <c r="HYY148" s="43"/>
      <c r="HYZ148" s="43"/>
      <c r="HZA148" s="43"/>
      <c r="HZB148" s="43"/>
      <c r="HZC148" s="43"/>
      <c r="HZD148" s="43"/>
      <c r="HZE148" s="43"/>
      <c r="HZF148" s="43"/>
      <c r="HZG148" s="43"/>
      <c r="HZH148" s="43"/>
      <c r="HZI148" s="43"/>
      <c r="HZJ148" s="43"/>
      <c r="HZK148" s="43"/>
      <c r="HZL148" s="43"/>
      <c r="HZM148" s="43"/>
      <c r="HZN148" s="43"/>
      <c r="HZO148" s="43"/>
      <c r="HZP148" s="43"/>
      <c r="HZQ148" s="43"/>
      <c r="HZR148" s="43"/>
      <c r="HZS148" s="43"/>
      <c r="HZT148" s="43"/>
      <c r="HZU148" s="43"/>
      <c r="HZV148" s="43"/>
      <c r="HZW148" s="43"/>
      <c r="HZX148" s="43"/>
      <c r="HZY148" s="43"/>
      <c r="HZZ148" s="43"/>
      <c r="IAA148" s="43"/>
      <c r="IAB148" s="43"/>
      <c r="IAC148" s="43"/>
      <c r="IAD148" s="43"/>
      <c r="IAE148" s="43"/>
      <c r="IAF148" s="43"/>
      <c r="IAG148" s="43"/>
      <c r="IAH148" s="43"/>
      <c r="IAI148" s="43"/>
      <c r="IAJ148" s="43"/>
      <c r="IAK148" s="43"/>
      <c r="IAL148" s="43"/>
      <c r="IAM148" s="43"/>
      <c r="IAN148" s="43"/>
      <c r="IAO148" s="43"/>
      <c r="IAP148" s="43"/>
      <c r="IAQ148" s="43"/>
      <c r="IAR148" s="43"/>
      <c r="IAS148" s="43"/>
      <c r="IAT148" s="43"/>
      <c r="IAU148" s="43"/>
      <c r="IAV148" s="43"/>
      <c r="IAW148" s="43"/>
      <c r="IAX148" s="43"/>
      <c r="IAY148" s="43"/>
      <c r="IAZ148" s="43"/>
      <c r="IBA148" s="43"/>
      <c r="IBB148" s="43"/>
      <c r="IBC148" s="43"/>
      <c r="IBD148" s="43"/>
      <c r="IBE148" s="43"/>
      <c r="IBF148" s="43"/>
      <c r="IBG148" s="43"/>
      <c r="IBH148" s="43"/>
      <c r="IBI148" s="43"/>
      <c r="IBJ148" s="43"/>
      <c r="IBK148" s="43"/>
      <c r="IBL148" s="43"/>
      <c r="IBM148" s="43"/>
      <c r="IBN148" s="43"/>
      <c r="IBO148" s="43"/>
      <c r="IBP148" s="43"/>
      <c r="IBQ148" s="43"/>
      <c r="IBR148" s="43"/>
      <c r="IBS148" s="43"/>
      <c r="IBT148" s="43"/>
      <c r="IBU148" s="43"/>
      <c r="IBV148" s="43"/>
      <c r="IBW148" s="43"/>
      <c r="IBX148" s="43"/>
      <c r="IBY148" s="43"/>
      <c r="IBZ148" s="43"/>
      <c r="ICA148" s="43"/>
      <c r="ICB148" s="43"/>
      <c r="ICC148" s="43"/>
      <c r="ICD148" s="43"/>
      <c r="ICE148" s="43"/>
      <c r="ICF148" s="43"/>
      <c r="ICG148" s="43"/>
      <c r="ICH148" s="43"/>
      <c r="ICI148" s="43"/>
      <c r="ICJ148" s="43"/>
      <c r="ICK148" s="43"/>
      <c r="ICL148" s="43"/>
      <c r="ICM148" s="43"/>
      <c r="ICN148" s="43"/>
      <c r="ICO148" s="43"/>
      <c r="ICP148" s="43"/>
      <c r="ICQ148" s="43"/>
      <c r="ICR148" s="43"/>
      <c r="ICS148" s="43"/>
      <c r="ICT148" s="43"/>
      <c r="ICU148" s="43"/>
      <c r="ICV148" s="43"/>
      <c r="ICW148" s="43"/>
      <c r="ICX148" s="43"/>
      <c r="ICY148" s="43"/>
      <c r="ICZ148" s="43"/>
      <c r="IDA148" s="43"/>
      <c r="IDB148" s="43"/>
      <c r="IDC148" s="43"/>
      <c r="IDD148" s="43"/>
      <c r="IDE148" s="43"/>
      <c r="IDF148" s="43"/>
      <c r="IDG148" s="43"/>
      <c r="IDH148" s="43"/>
      <c r="IDI148" s="43"/>
      <c r="IDJ148" s="43"/>
      <c r="IDK148" s="43"/>
      <c r="IDL148" s="43"/>
      <c r="IDM148" s="43"/>
      <c r="IDN148" s="43"/>
      <c r="IDO148" s="43"/>
      <c r="IDP148" s="43"/>
      <c r="IDQ148" s="43"/>
      <c r="IDR148" s="43"/>
      <c r="IDS148" s="43"/>
      <c r="IDT148" s="43"/>
      <c r="IDU148" s="43"/>
      <c r="IDV148" s="43"/>
      <c r="IDW148" s="43"/>
      <c r="IDX148" s="43"/>
      <c r="IDY148" s="43"/>
      <c r="IDZ148" s="43"/>
      <c r="IEA148" s="43"/>
      <c r="IEB148" s="43"/>
      <c r="IEC148" s="43"/>
      <c r="IED148" s="43"/>
      <c r="IEE148" s="43"/>
      <c r="IEF148" s="43"/>
      <c r="IEG148" s="43"/>
      <c r="IEH148" s="43"/>
      <c r="IEI148" s="43"/>
      <c r="IEJ148" s="43"/>
      <c r="IEK148" s="43"/>
      <c r="IEL148" s="43"/>
      <c r="IEM148" s="43"/>
      <c r="IEN148" s="43"/>
      <c r="IEO148" s="43"/>
      <c r="IEP148" s="43"/>
      <c r="IEQ148" s="43"/>
      <c r="IER148" s="43"/>
      <c r="IES148" s="43"/>
      <c r="IET148" s="43"/>
      <c r="IEU148" s="43"/>
      <c r="IEV148" s="43"/>
      <c r="IEW148" s="43"/>
      <c r="IEX148" s="43"/>
      <c r="IEY148" s="43"/>
      <c r="IEZ148" s="43"/>
      <c r="IFA148" s="43"/>
      <c r="IFB148" s="43"/>
      <c r="IFC148" s="43"/>
      <c r="IFD148" s="43"/>
      <c r="IFE148" s="43"/>
      <c r="IFF148" s="43"/>
      <c r="IFG148" s="43"/>
      <c r="IFH148" s="43"/>
      <c r="IFI148" s="43"/>
      <c r="IFJ148" s="43"/>
      <c r="IFK148" s="43"/>
      <c r="IFL148" s="43"/>
      <c r="IFM148" s="43"/>
      <c r="IFN148" s="43"/>
      <c r="IFO148" s="43"/>
      <c r="IFP148" s="43"/>
      <c r="IFQ148" s="43"/>
      <c r="IFR148" s="43"/>
      <c r="IFS148" s="43"/>
      <c r="IFT148" s="43"/>
      <c r="IFU148" s="43"/>
      <c r="IFV148" s="43"/>
      <c r="IFW148" s="43"/>
      <c r="IFX148" s="43"/>
      <c r="IFY148" s="43"/>
      <c r="IFZ148" s="43"/>
      <c r="IGA148" s="43"/>
      <c r="IGB148" s="43"/>
      <c r="IGC148" s="43"/>
      <c r="IGD148" s="43"/>
      <c r="IGE148" s="43"/>
      <c r="IGF148" s="43"/>
      <c r="IGG148" s="43"/>
      <c r="IGH148" s="43"/>
      <c r="IGI148" s="43"/>
      <c r="IGJ148" s="43"/>
      <c r="IGK148" s="43"/>
      <c r="IGL148" s="43"/>
      <c r="IGM148" s="43"/>
      <c r="IGN148" s="43"/>
      <c r="IGO148" s="43"/>
      <c r="IGP148" s="43"/>
      <c r="IGQ148" s="43"/>
      <c r="IGR148" s="43"/>
      <c r="IGS148" s="43"/>
      <c r="IGT148" s="43"/>
      <c r="IGU148" s="43"/>
      <c r="IGV148" s="43"/>
      <c r="IGW148" s="43"/>
      <c r="IGX148" s="43"/>
      <c r="IGY148" s="43"/>
      <c r="IGZ148" s="43"/>
      <c r="IHA148" s="43"/>
      <c r="IHB148" s="43"/>
      <c r="IHC148" s="43"/>
      <c r="IHD148" s="43"/>
      <c r="IHE148" s="43"/>
      <c r="IHF148" s="43"/>
      <c r="IHG148" s="43"/>
      <c r="IHH148" s="43"/>
      <c r="IHI148" s="43"/>
      <c r="IHJ148" s="43"/>
      <c r="IHK148" s="43"/>
      <c r="IHL148" s="43"/>
      <c r="IHM148" s="43"/>
      <c r="IHN148" s="43"/>
      <c r="IHO148" s="43"/>
      <c r="IHP148" s="43"/>
      <c r="IHQ148" s="43"/>
      <c r="IHR148" s="43"/>
      <c r="IHS148" s="43"/>
      <c r="IHT148" s="43"/>
      <c r="IHU148" s="43"/>
      <c r="IHV148" s="43"/>
      <c r="IHW148" s="43"/>
      <c r="IHX148" s="43"/>
      <c r="IHY148" s="43"/>
      <c r="IHZ148" s="43"/>
      <c r="IIA148" s="43"/>
      <c r="IIB148" s="43"/>
      <c r="IIC148" s="43"/>
      <c r="IID148" s="43"/>
      <c r="IIE148" s="43"/>
      <c r="IIF148" s="43"/>
      <c r="IIG148" s="43"/>
      <c r="IIH148" s="43"/>
      <c r="III148" s="43"/>
      <c r="IIJ148" s="43"/>
      <c r="IIK148" s="43"/>
      <c r="IIL148" s="43"/>
      <c r="IIM148" s="43"/>
      <c r="IIN148" s="43"/>
      <c r="IIO148" s="43"/>
      <c r="IIP148" s="43"/>
      <c r="IIQ148" s="43"/>
      <c r="IIR148" s="43"/>
      <c r="IIS148" s="43"/>
      <c r="IIT148" s="43"/>
      <c r="IIU148" s="43"/>
      <c r="IIV148" s="43"/>
      <c r="IIW148" s="43"/>
      <c r="IIX148" s="43"/>
      <c r="IIY148" s="43"/>
      <c r="IIZ148" s="43"/>
      <c r="IJA148" s="43"/>
      <c r="IJB148" s="43"/>
      <c r="IJC148" s="43"/>
      <c r="IJD148" s="43"/>
      <c r="IJE148" s="43"/>
      <c r="IJF148" s="43"/>
      <c r="IJG148" s="43"/>
      <c r="IJH148" s="43"/>
      <c r="IJI148" s="43"/>
      <c r="IJJ148" s="43"/>
      <c r="IJK148" s="43"/>
      <c r="IJL148" s="43"/>
      <c r="IJM148" s="43"/>
      <c r="IJN148" s="43"/>
      <c r="IJO148" s="43"/>
      <c r="IJP148" s="43"/>
      <c r="IJQ148" s="43"/>
      <c r="IJR148" s="43"/>
      <c r="IJS148" s="43"/>
      <c r="IJT148" s="43"/>
      <c r="IJU148" s="43"/>
      <c r="IJV148" s="43"/>
      <c r="IJW148" s="43"/>
      <c r="IJX148" s="43"/>
      <c r="IJY148" s="43"/>
      <c r="IJZ148" s="43"/>
      <c r="IKA148" s="43"/>
      <c r="IKB148" s="43"/>
      <c r="IKC148" s="43"/>
      <c r="IKD148" s="43"/>
      <c r="IKE148" s="43"/>
      <c r="IKF148" s="43"/>
      <c r="IKG148" s="43"/>
      <c r="IKH148" s="43"/>
      <c r="IKI148" s="43"/>
      <c r="IKJ148" s="43"/>
      <c r="IKK148" s="43"/>
      <c r="IKL148" s="43"/>
      <c r="IKM148" s="43"/>
      <c r="IKN148" s="43"/>
      <c r="IKO148" s="43"/>
      <c r="IKP148" s="43"/>
      <c r="IKQ148" s="43"/>
      <c r="IKR148" s="43"/>
      <c r="IKS148" s="43"/>
      <c r="IKT148" s="43"/>
      <c r="IKU148" s="43"/>
      <c r="IKV148" s="43"/>
      <c r="IKW148" s="43"/>
      <c r="IKX148" s="43"/>
      <c r="IKY148" s="43"/>
      <c r="IKZ148" s="43"/>
      <c r="ILA148" s="43"/>
      <c r="ILB148" s="43"/>
      <c r="ILC148" s="43"/>
      <c r="ILD148" s="43"/>
      <c r="ILE148" s="43"/>
      <c r="ILF148" s="43"/>
      <c r="ILG148" s="43"/>
      <c r="ILH148" s="43"/>
      <c r="ILI148" s="43"/>
      <c r="ILJ148" s="43"/>
      <c r="ILK148" s="43"/>
      <c r="ILL148" s="43"/>
      <c r="ILM148" s="43"/>
      <c r="ILN148" s="43"/>
      <c r="ILO148" s="43"/>
      <c r="ILP148" s="43"/>
      <c r="ILQ148" s="43"/>
      <c r="ILR148" s="43"/>
      <c r="ILS148" s="43"/>
      <c r="ILT148" s="43"/>
      <c r="ILU148" s="43"/>
      <c r="ILV148" s="43"/>
      <c r="ILW148" s="43"/>
      <c r="ILX148" s="43"/>
      <c r="ILY148" s="43"/>
      <c r="ILZ148" s="43"/>
      <c r="IMA148" s="43"/>
      <c r="IMB148" s="43"/>
      <c r="IMC148" s="43"/>
      <c r="IMD148" s="43"/>
      <c r="IME148" s="43"/>
      <c r="IMF148" s="43"/>
      <c r="IMG148" s="43"/>
      <c r="IMH148" s="43"/>
      <c r="IMI148" s="43"/>
      <c r="IMJ148" s="43"/>
      <c r="IMK148" s="43"/>
      <c r="IML148" s="43"/>
      <c r="IMM148" s="43"/>
      <c r="IMN148" s="43"/>
      <c r="IMO148" s="43"/>
      <c r="IMP148" s="43"/>
      <c r="IMQ148" s="43"/>
      <c r="IMR148" s="43"/>
      <c r="IMS148" s="43"/>
      <c r="IMT148" s="43"/>
      <c r="IMU148" s="43"/>
      <c r="IMV148" s="43"/>
      <c r="IMW148" s="43"/>
      <c r="IMX148" s="43"/>
      <c r="IMY148" s="43"/>
      <c r="IMZ148" s="43"/>
      <c r="INA148" s="43"/>
      <c r="INB148" s="43"/>
      <c r="INC148" s="43"/>
      <c r="IND148" s="43"/>
      <c r="INE148" s="43"/>
      <c r="INF148" s="43"/>
      <c r="ING148" s="43"/>
      <c r="INH148" s="43"/>
      <c r="INI148" s="43"/>
      <c r="INJ148" s="43"/>
      <c r="INK148" s="43"/>
      <c r="INL148" s="43"/>
      <c r="INM148" s="43"/>
      <c r="INN148" s="43"/>
      <c r="INO148" s="43"/>
      <c r="INP148" s="43"/>
      <c r="INQ148" s="43"/>
      <c r="INR148" s="43"/>
      <c r="INS148" s="43"/>
      <c r="INT148" s="43"/>
      <c r="INU148" s="43"/>
      <c r="INV148" s="43"/>
      <c r="INW148" s="43"/>
      <c r="INX148" s="43"/>
      <c r="INY148" s="43"/>
      <c r="INZ148" s="43"/>
      <c r="IOA148" s="43"/>
      <c r="IOB148" s="43"/>
      <c r="IOC148" s="43"/>
      <c r="IOD148" s="43"/>
      <c r="IOE148" s="43"/>
      <c r="IOF148" s="43"/>
      <c r="IOG148" s="43"/>
      <c r="IOH148" s="43"/>
      <c r="IOI148" s="43"/>
      <c r="IOJ148" s="43"/>
      <c r="IOK148" s="43"/>
      <c r="IOL148" s="43"/>
      <c r="IOM148" s="43"/>
      <c r="ION148" s="43"/>
      <c r="IOO148" s="43"/>
      <c r="IOP148" s="43"/>
      <c r="IOQ148" s="43"/>
      <c r="IOR148" s="43"/>
      <c r="IOS148" s="43"/>
      <c r="IOT148" s="43"/>
      <c r="IOU148" s="43"/>
      <c r="IOV148" s="43"/>
      <c r="IOW148" s="43"/>
      <c r="IOX148" s="43"/>
      <c r="IOY148" s="43"/>
      <c r="IOZ148" s="43"/>
      <c r="IPA148" s="43"/>
      <c r="IPB148" s="43"/>
      <c r="IPC148" s="43"/>
      <c r="IPD148" s="43"/>
      <c r="IPE148" s="43"/>
      <c r="IPF148" s="43"/>
      <c r="IPG148" s="43"/>
      <c r="IPH148" s="43"/>
      <c r="IPI148" s="43"/>
      <c r="IPJ148" s="43"/>
      <c r="IPK148" s="43"/>
      <c r="IPL148" s="43"/>
      <c r="IPM148" s="43"/>
      <c r="IPN148" s="43"/>
      <c r="IPO148" s="43"/>
      <c r="IPP148" s="43"/>
      <c r="IPQ148" s="43"/>
      <c r="IPR148" s="43"/>
      <c r="IPS148" s="43"/>
      <c r="IPT148" s="43"/>
      <c r="IPU148" s="43"/>
      <c r="IPV148" s="43"/>
      <c r="IPW148" s="43"/>
      <c r="IPX148" s="43"/>
      <c r="IPY148" s="43"/>
      <c r="IPZ148" s="43"/>
      <c r="IQA148" s="43"/>
      <c r="IQB148" s="43"/>
      <c r="IQC148" s="43"/>
      <c r="IQD148" s="43"/>
      <c r="IQE148" s="43"/>
      <c r="IQF148" s="43"/>
      <c r="IQG148" s="43"/>
      <c r="IQH148" s="43"/>
      <c r="IQI148" s="43"/>
      <c r="IQJ148" s="43"/>
      <c r="IQK148" s="43"/>
      <c r="IQL148" s="43"/>
      <c r="IQM148" s="43"/>
      <c r="IQN148" s="43"/>
      <c r="IQO148" s="43"/>
      <c r="IQP148" s="43"/>
      <c r="IQQ148" s="43"/>
      <c r="IQR148" s="43"/>
      <c r="IQS148" s="43"/>
      <c r="IQT148" s="43"/>
      <c r="IQU148" s="43"/>
      <c r="IQV148" s="43"/>
      <c r="IQW148" s="43"/>
      <c r="IQX148" s="43"/>
      <c r="IQY148" s="43"/>
      <c r="IQZ148" s="43"/>
      <c r="IRA148" s="43"/>
      <c r="IRB148" s="43"/>
      <c r="IRC148" s="43"/>
      <c r="IRD148" s="43"/>
      <c r="IRE148" s="43"/>
      <c r="IRF148" s="43"/>
      <c r="IRG148" s="43"/>
      <c r="IRH148" s="43"/>
      <c r="IRI148" s="43"/>
      <c r="IRJ148" s="43"/>
      <c r="IRK148" s="43"/>
      <c r="IRL148" s="43"/>
      <c r="IRM148" s="43"/>
      <c r="IRN148" s="43"/>
      <c r="IRO148" s="43"/>
      <c r="IRP148" s="43"/>
      <c r="IRQ148" s="43"/>
      <c r="IRR148" s="43"/>
      <c r="IRS148" s="43"/>
      <c r="IRT148" s="43"/>
      <c r="IRU148" s="43"/>
      <c r="IRV148" s="43"/>
      <c r="IRW148" s="43"/>
      <c r="IRX148" s="43"/>
      <c r="IRY148" s="43"/>
      <c r="IRZ148" s="43"/>
      <c r="ISA148" s="43"/>
      <c r="ISB148" s="43"/>
      <c r="ISC148" s="43"/>
      <c r="ISD148" s="43"/>
      <c r="ISE148" s="43"/>
      <c r="ISF148" s="43"/>
      <c r="ISG148" s="43"/>
      <c r="ISH148" s="43"/>
      <c r="ISI148" s="43"/>
      <c r="ISJ148" s="43"/>
      <c r="ISK148" s="43"/>
      <c r="ISL148" s="43"/>
      <c r="ISM148" s="43"/>
      <c r="ISN148" s="43"/>
      <c r="ISO148" s="43"/>
      <c r="ISP148" s="43"/>
      <c r="ISQ148" s="43"/>
      <c r="ISR148" s="43"/>
      <c r="ISS148" s="43"/>
      <c r="IST148" s="43"/>
      <c r="ISU148" s="43"/>
      <c r="ISV148" s="43"/>
      <c r="ISW148" s="43"/>
      <c r="ISX148" s="43"/>
      <c r="ISY148" s="43"/>
      <c r="ISZ148" s="43"/>
      <c r="ITA148" s="43"/>
      <c r="ITB148" s="43"/>
      <c r="ITC148" s="43"/>
      <c r="ITD148" s="43"/>
      <c r="ITE148" s="43"/>
      <c r="ITF148" s="43"/>
      <c r="ITG148" s="43"/>
      <c r="ITH148" s="43"/>
      <c r="ITI148" s="43"/>
      <c r="ITJ148" s="43"/>
      <c r="ITK148" s="43"/>
      <c r="ITL148" s="43"/>
      <c r="ITM148" s="43"/>
      <c r="ITN148" s="43"/>
      <c r="ITO148" s="43"/>
      <c r="ITP148" s="43"/>
      <c r="ITQ148" s="43"/>
      <c r="ITR148" s="43"/>
      <c r="ITS148" s="43"/>
      <c r="ITT148" s="43"/>
      <c r="ITU148" s="43"/>
      <c r="ITV148" s="43"/>
      <c r="ITW148" s="43"/>
      <c r="ITX148" s="43"/>
      <c r="ITY148" s="43"/>
      <c r="ITZ148" s="43"/>
      <c r="IUA148" s="43"/>
      <c r="IUB148" s="43"/>
      <c r="IUC148" s="43"/>
      <c r="IUD148" s="43"/>
      <c r="IUE148" s="43"/>
      <c r="IUF148" s="43"/>
      <c r="IUG148" s="43"/>
      <c r="IUH148" s="43"/>
      <c r="IUI148" s="43"/>
      <c r="IUJ148" s="43"/>
      <c r="IUK148" s="43"/>
      <c r="IUL148" s="43"/>
      <c r="IUM148" s="43"/>
      <c r="IUN148" s="43"/>
      <c r="IUO148" s="43"/>
      <c r="IUP148" s="43"/>
      <c r="IUQ148" s="43"/>
      <c r="IUR148" s="43"/>
      <c r="IUS148" s="43"/>
      <c r="IUT148" s="43"/>
      <c r="IUU148" s="43"/>
      <c r="IUV148" s="43"/>
      <c r="IUW148" s="43"/>
      <c r="IUX148" s="43"/>
      <c r="IUY148" s="43"/>
      <c r="IUZ148" s="43"/>
      <c r="IVA148" s="43"/>
      <c r="IVB148" s="43"/>
      <c r="IVC148" s="43"/>
      <c r="IVD148" s="43"/>
      <c r="IVE148" s="43"/>
      <c r="IVF148" s="43"/>
      <c r="IVG148" s="43"/>
      <c r="IVH148" s="43"/>
      <c r="IVI148" s="43"/>
      <c r="IVJ148" s="43"/>
      <c r="IVK148" s="43"/>
      <c r="IVL148" s="43"/>
      <c r="IVM148" s="43"/>
      <c r="IVN148" s="43"/>
      <c r="IVO148" s="43"/>
      <c r="IVP148" s="43"/>
      <c r="IVQ148" s="43"/>
      <c r="IVR148" s="43"/>
      <c r="IVS148" s="43"/>
      <c r="IVT148" s="43"/>
      <c r="IVU148" s="43"/>
      <c r="IVV148" s="43"/>
      <c r="IVW148" s="43"/>
      <c r="IVX148" s="43"/>
      <c r="IVY148" s="43"/>
      <c r="IVZ148" s="43"/>
      <c r="IWA148" s="43"/>
      <c r="IWB148" s="43"/>
      <c r="IWC148" s="43"/>
      <c r="IWD148" s="43"/>
      <c r="IWE148" s="43"/>
      <c r="IWF148" s="43"/>
      <c r="IWG148" s="43"/>
      <c r="IWH148" s="43"/>
      <c r="IWI148" s="43"/>
      <c r="IWJ148" s="43"/>
      <c r="IWK148" s="43"/>
      <c r="IWL148" s="43"/>
      <c r="IWM148" s="43"/>
      <c r="IWN148" s="43"/>
      <c r="IWO148" s="43"/>
      <c r="IWP148" s="43"/>
      <c r="IWQ148" s="43"/>
      <c r="IWR148" s="43"/>
      <c r="IWS148" s="43"/>
      <c r="IWT148" s="43"/>
      <c r="IWU148" s="43"/>
      <c r="IWV148" s="43"/>
      <c r="IWW148" s="43"/>
      <c r="IWX148" s="43"/>
      <c r="IWY148" s="43"/>
      <c r="IWZ148" s="43"/>
      <c r="IXA148" s="43"/>
      <c r="IXB148" s="43"/>
      <c r="IXC148" s="43"/>
      <c r="IXD148" s="43"/>
      <c r="IXE148" s="43"/>
      <c r="IXF148" s="43"/>
      <c r="IXG148" s="43"/>
      <c r="IXH148" s="43"/>
      <c r="IXI148" s="43"/>
      <c r="IXJ148" s="43"/>
      <c r="IXK148" s="43"/>
      <c r="IXL148" s="43"/>
      <c r="IXM148" s="43"/>
      <c r="IXN148" s="43"/>
      <c r="IXO148" s="43"/>
      <c r="IXP148" s="43"/>
      <c r="IXQ148" s="43"/>
      <c r="IXR148" s="43"/>
      <c r="IXS148" s="43"/>
      <c r="IXT148" s="43"/>
      <c r="IXU148" s="43"/>
      <c r="IXV148" s="43"/>
      <c r="IXW148" s="43"/>
      <c r="IXX148" s="43"/>
      <c r="IXY148" s="43"/>
      <c r="IXZ148" s="43"/>
      <c r="IYA148" s="43"/>
      <c r="IYB148" s="43"/>
      <c r="IYC148" s="43"/>
      <c r="IYD148" s="43"/>
      <c r="IYE148" s="43"/>
      <c r="IYF148" s="43"/>
      <c r="IYG148" s="43"/>
      <c r="IYH148" s="43"/>
      <c r="IYI148" s="43"/>
      <c r="IYJ148" s="43"/>
      <c r="IYK148" s="43"/>
      <c r="IYL148" s="43"/>
      <c r="IYM148" s="43"/>
      <c r="IYN148" s="43"/>
      <c r="IYO148" s="43"/>
      <c r="IYP148" s="43"/>
      <c r="IYQ148" s="43"/>
      <c r="IYR148" s="43"/>
      <c r="IYS148" s="43"/>
      <c r="IYT148" s="43"/>
      <c r="IYU148" s="43"/>
      <c r="IYV148" s="43"/>
      <c r="IYW148" s="43"/>
      <c r="IYX148" s="43"/>
      <c r="IYY148" s="43"/>
      <c r="IYZ148" s="43"/>
      <c r="IZA148" s="43"/>
      <c r="IZB148" s="43"/>
      <c r="IZC148" s="43"/>
      <c r="IZD148" s="43"/>
      <c r="IZE148" s="43"/>
      <c r="IZF148" s="43"/>
      <c r="IZG148" s="43"/>
      <c r="IZH148" s="43"/>
      <c r="IZI148" s="43"/>
      <c r="IZJ148" s="43"/>
      <c r="IZK148" s="43"/>
      <c r="IZL148" s="43"/>
      <c r="IZM148" s="43"/>
      <c r="IZN148" s="43"/>
      <c r="IZO148" s="43"/>
      <c r="IZP148" s="43"/>
      <c r="IZQ148" s="43"/>
      <c r="IZR148" s="43"/>
      <c r="IZS148" s="43"/>
      <c r="IZT148" s="43"/>
      <c r="IZU148" s="43"/>
      <c r="IZV148" s="43"/>
      <c r="IZW148" s="43"/>
      <c r="IZX148" s="43"/>
      <c r="IZY148" s="43"/>
      <c r="IZZ148" s="43"/>
      <c r="JAA148" s="43"/>
      <c r="JAB148" s="43"/>
      <c r="JAC148" s="43"/>
      <c r="JAD148" s="43"/>
      <c r="JAE148" s="43"/>
      <c r="JAF148" s="43"/>
      <c r="JAG148" s="43"/>
      <c r="JAH148" s="43"/>
      <c r="JAI148" s="43"/>
      <c r="JAJ148" s="43"/>
      <c r="JAK148" s="43"/>
      <c r="JAL148" s="43"/>
      <c r="JAM148" s="43"/>
      <c r="JAN148" s="43"/>
      <c r="JAO148" s="43"/>
      <c r="JAP148" s="43"/>
      <c r="JAQ148" s="43"/>
      <c r="JAR148" s="43"/>
      <c r="JAS148" s="43"/>
      <c r="JAT148" s="43"/>
      <c r="JAU148" s="43"/>
      <c r="JAV148" s="43"/>
      <c r="JAW148" s="43"/>
      <c r="JAX148" s="43"/>
      <c r="JAY148" s="43"/>
      <c r="JAZ148" s="43"/>
      <c r="JBA148" s="43"/>
      <c r="JBB148" s="43"/>
      <c r="JBC148" s="43"/>
      <c r="JBD148" s="43"/>
      <c r="JBE148" s="43"/>
      <c r="JBF148" s="43"/>
      <c r="JBG148" s="43"/>
      <c r="JBH148" s="43"/>
      <c r="JBI148" s="43"/>
      <c r="JBJ148" s="43"/>
      <c r="JBK148" s="43"/>
      <c r="JBL148" s="43"/>
      <c r="JBM148" s="43"/>
      <c r="JBN148" s="43"/>
      <c r="JBO148" s="43"/>
      <c r="JBP148" s="43"/>
      <c r="JBQ148" s="43"/>
      <c r="JBR148" s="43"/>
      <c r="JBS148" s="43"/>
      <c r="JBT148" s="43"/>
      <c r="JBU148" s="43"/>
      <c r="JBV148" s="43"/>
      <c r="JBW148" s="43"/>
      <c r="JBX148" s="43"/>
      <c r="JBY148" s="43"/>
      <c r="JBZ148" s="43"/>
      <c r="JCA148" s="43"/>
      <c r="JCB148" s="43"/>
      <c r="JCC148" s="43"/>
      <c r="JCD148" s="43"/>
      <c r="JCE148" s="43"/>
      <c r="JCF148" s="43"/>
      <c r="JCG148" s="43"/>
      <c r="JCH148" s="43"/>
      <c r="JCI148" s="43"/>
      <c r="JCJ148" s="43"/>
      <c r="JCK148" s="43"/>
      <c r="JCL148" s="43"/>
      <c r="JCM148" s="43"/>
      <c r="JCN148" s="43"/>
      <c r="JCO148" s="43"/>
      <c r="JCP148" s="43"/>
      <c r="JCQ148" s="43"/>
      <c r="JCR148" s="43"/>
      <c r="JCS148" s="43"/>
      <c r="JCT148" s="43"/>
      <c r="JCU148" s="43"/>
      <c r="JCV148" s="43"/>
      <c r="JCW148" s="43"/>
      <c r="JCX148" s="43"/>
      <c r="JCY148" s="43"/>
      <c r="JCZ148" s="43"/>
      <c r="JDA148" s="43"/>
      <c r="JDB148" s="43"/>
      <c r="JDC148" s="43"/>
      <c r="JDD148" s="43"/>
      <c r="JDE148" s="43"/>
      <c r="JDF148" s="43"/>
      <c r="JDG148" s="43"/>
      <c r="JDH148" s="43"/>
      <c r="JDI148" s="43"/>
      <c r="JDJ148" s="43"/>
      <c r="JDK148" s="43"/>
      <c r="JDL148" s="43"/>
      <c r="JDM148" s="43"/>
      <c r="JDN148" s="43"/>
      <c r="JDO148" s="43"/>
      <c r="JDP148" s="43"/>
      <c r="JDQ148" s="43"/>
      <c r="JDR148" s="43"/>
      <c r="JDS148" s="43"/>
      <c r="JDT148" s="43"/>
      <c r="JDU148" s="43"/>
      <c r="JDV148" s="43"/>
      <c r="JDW148" s="43"/>
      <c r="JDX148" s="43"/>
      <c r="JDY148" s="43"/>
      <c r="JDZ148" s="43"/>
      <c r="JEA148" s="43"/>
      <c r="JEB148" s="43"/>
      <c r="JEC148" s="43"/>
      <c r="JED148" s="43"/>
      <c r="JEE148" s="43"/>
      <c r="JEF148" s="43"/>
      <c r="JEG148" s="43"/>
      <c r="JEH148" s="43"/>
      <c r="JEI148" s="43"/>
      <c r="JEJ148" s="43"/>
      <c r="JEK148" s="43"/>
      <c r="JEL148" s="43"/>
      <c r="JEM148" s="43"/>
      <c r="JEN148" s="43"/>
      <c r="JEO148" s="43"/>
      <c r="JEP148" s="43"/>
      <c r="JEQ148" s="43"/>
      <c r="JER148" s="43"/>
      <c r="JES148" s="43"/>
      <c r="JET148" s="43"/>
      <c r="JEU148" s="43"/>
      <c r="JEV148" s="43"/>
      <c r="JEW148" s="43"/>
      <c r="JEX148" s="43"/>
      <c r="JEY148" s="43"/>
      <c r="JEZ148" s="43"/>
      <c r="JFA148" s="43"/>
      <c r="JFB148" s="43"/>
      <c r="JFC148" s="43"/>
      <c r="JFD148" s="43"/>
      <c r="JFE148" s="43"/>
      <c r="JFF148" s="43"/>
      <c r="JFG148" s="43"/>
      <c r="JFH148" s="43"/>
      <c r="JFI148" s="43"/>
      <c r="JFJ148" s="43"/>
      <c r="JFK148" s="43"/>
      <c r="JFL148" s="43"/>
      <c r="JFM148" s="43"/>
      <c r="JFN148" s="43"/>
      <c r="JFO148" s="43"/>
      <c r="JFP148" s="43"/>
      <c r="JFQ148" s="43"/>
      <c r="JFR148" s="43"/>
      <c r="JFS148" s="43"/>
      <c r="JFT148" s="43"/>
      <c r="JFU148" s="43"/>
      <c r="JFV148" s="43"/>
      <c r="JFW148" s="43"/>
      <c r="JFX148" s="43"/>
      <c r="JFY148" s="43"/>
      <c r="JFZ148" s="43"/>
      <c r="JGA148" s="43"/>
      <c r="JGB148" s="43"/>
      <c r="JGC148" s="43"/>
      <c r="JGD148" s="43"/>
      <c r="JGE148" s="43"/>
      <c r="JGF148" s="43"/>
      <c r="JGG148" s="43"/>
      <c r="JGH148" s="43"/>
      <c r="JGI148" s="43"/>
      <c r="JGJ148" s="43"/>
      <c r="JGK148" s="43"/>
      <c r="JGL148" s="43"/>
      <c r="JGM148" s="43"/>
      <c r="JGN148" s="43"/>
      <c r="JGO148" s="43"/>
      <c r="JGP148" s="43"/>
      <c r="JGQ148" s="43"/>
      <c r="JGR148" s="43"/>
      <c r="JGS148" s="43"/>
      <c r="JGT148" s="43"/>
      <c r="JGU148" s="43"/>
      <c r="JGV148" s="43"/>
      <c r="JGW148" s="43"/>
      <c r="JGX148" s="43"/>
      <c r="JGY148" s="43"/>
      <c r="JGZ148" s="43"/>
      <c r="JHA148" s="43"/>
      <c r="JHB148" s="43"/>
      <c r="JHC148" s="43"/>
      <c r="JHD148" s="43"/>
      <c r="JHE148" s="43"/>
      <c r="JHF148" s="43"/>
      <c r="JHG148" s="43"/>
      <c r="JHH148" s="43"/>
      <c r="JHI148" s="43"/>
      <c r="JHJ148" s="43"/>
      <c r="JHK148" s="43"/>
      <c r="JHL148" s="43"/>
      <c r="JHM148" s="43"/>
      <c r="JHN148" s="43"/>
      <c r="JHO148" s="43"/>
      <c r="JHP148" s="43"/>
      <c r="JHQ148" s="43"/>
      <c r="JHR148" s="43"/>
      <c r="JHS148" s="43"/>
      <c r="JHT148" s="43"/>
      <c r="JHU148" s="43"/>
      <c r="JHV148" s="43"/>
      <c r="JHW148" s="43"/>
      <c r="JHX148" s="43"/>
      <c r="JHY148" s="43"/>
      <c r="JHZ148" s="43"/>
      <c r="JIA148" s="43"/>
      <c r="JIB148" s="43"/>
      <c r="JIC148" s="43"/>
      <c r="JID148" s="43"/>
      <c r="JIE148" s="43"/>
      <c r="JIF148" s="43"/>
      <c r="JIG148" s="43"/>
      <c r="JIH148" s="43"/>
      <c r="JII148" s="43"/>
      <c r="JIJ148" s="43"/>
      <c r="JIK148" s="43"/>
      <c r="JIL148" s="43"/>
      <c r="JIM148" s="43"/>
      <c r="JIN148" s="43"/>
      <c r="JIO148" s="43"/>
      <c r="JIP148" s="43"/>
      <c r="JIQ148" s="43"/>
      <c r="JIR148" s="43"/>
      <c r="JIS148" s="43"/>
      <c r="JIT148" s="43"/>
      <c r="JIU148" s="43"/>
      <c r="JIV148" s="43"/>
      <c r="JIW148" s="43"/>
      <c r="JIX148" s="43"/>
      <c r="JIY148" s="43"/>
      <c r="JIZ148" s="43"/>
      <c r="JJA148" s="43"/>
      <c r="JJB148" s="43"/>
      <c r="JJC148" s="43"/>
      <c r="JJD148" s="43"/>
      <c r="JJE148" s="43"/>
      <c r="JJF148" s="43"/>
      <c r="JJG148" s="43"/>
      <c r="JJH148" s="43"/>
      <c r="JJI148" s="43"/>
      <c r="JJJ148" s="43"/>
      <c r="JJK148" s="43"/>
      <c r="JJL148" s="43"/>
      <c r="JJM148" s="43"/>
      <c r="JJN148" s="43"/>
      <c r="JJO148" s="43"/>
      <c r="JJP148" s="43"/>
      <c r="JJQ148" s="43"/>
      <c r="JJR148" s="43"/>
      <c r="JJS148" s="43"/>
      <c r="JJT148" s="43"/>
      <c r="JJU148" s="43"/>
      <c r="JJV148" s="43"/>
      <c r="JJW148" s="43"/>
      <c r="JJX148" s="43"/>
      <c r="JJY148" s="43"/>
      <c r="JJZ148" s="43"/>
      <c r="JKA148" s="43"/>
      <c r="JKB148" s="43"/>
      <c r="JKC148" s="43"/>
      <c r="JKD148" s="43"/>
      <c r="JKE148" s="43"/>
      <c r="JKF148" s="43"/>
      <c r="JKG148" s="43"/>
      <c r="JKH148" s="43"/>
      <c r="JKI148" s="43"/>
      <c r="JKJ148" s="43"/>
      <c r="JKK148" s="43"/>
      <c r="JKL148" s="43"/>
      <c r="JKM148" s="43"/>
      <c r="JKN148" s="43"/>
      <c r="JKO148" s="43"/>
      <c r="JKP148" s="43"/>
      <c r="JKQ148" s="43"/>
      <c r="JKR148" s="43"/>
      <c r="JKS148" s="43"/>
      <c r="JKT148" s="43"/>
      <c r="JKU148" s="43"/>
      <c r="JKV148" s="43"/>
      <c r="JKW148" s="43"/>
      <c r="JKX148" s="43"/>
      <c r="JKY148" s="43"/>
      <c r="JKZ148" s="43"/>
      <c r="JLA148" s="43"/>
      <c r="JLB148" s="43"/>
      <c r="JLC148" s="43"/>
      <c r="JLD148" s="43"/>
      <c r="JLE148" s="43"/>
      <c r="JLF148" s="43"/>
      <c r="JLG148" s="43"/>
      <c r="JLH148" s="43"/>
      <c r="JLI148" s="43"/>
      <c r="JLJ148" s="43"/>
      <c r="JLK148" s="43"/>
      <c r="JLL148" s="43"/>
      <c r="JLM148" s="43"/>
      <c r="JLN148" s="43"/>
      <c r="JLO148" s="43"/>
      <c r="JLP148" s="43"/>
      <c r="JLQ148" s="43"/>
      <c r="JLR148" s="43"/>
      <c r="JLS148" s="43"/>
      <c r="JLT148" s="43"/>
      <c r="JLU148" s="43"/>
      <c r="JLV148" s="43"/>
      <c r="JLW148" s="43"/>
      <c r="JLX148" s="43"/>
      <c r="JLY148" s="43"/>
      <c r="JLZ148" s="43"/>
      <c r="JMA148" s="43"/>
      <c r="JMB148" s="43"/>
      <c r="JMC148" s="43"/>
      <c r="JMD148" s="43"/>
      <c r="JME148" s="43"/>
      <c r="JMF148" s="43"/>
      <c r="JMG148" s="43"/>
      <c r="JMH148" s="43"/>
      <c r="JMI148" s="43"/>
      <c r="JMJ148" s="43"/>
      <c r="JMK148" s="43"/>
      <c r="JML148" s="43"/>
      <c r="JMM148" s="43"/>
      <c r="JMN148" s="43"/>
      <c r="JMO148" s="43"/>
      <c r="JMP148" s="43"/>
      <c r="JMQ148" s="43"/>
      <c r="JMR148" s="43"/>
      <c r="JMS148" s="43"/>
      <c r="JMT148" s="43"/>
      <c r="JMU148" s="43"/>
      <c r="JMV148" s="43"/>
      <c r="JMW148" s="43"/>
      <c r="JMX148" s="43"/>
      <c r="JMY148" s="43"/>
      <c r="JMZ148" s="43"/>
      <c r="JNA148" s="43"/>
      <c r="JNB148" s="43"/>
      <c r="JNC148" s="43"/>
      <c r="JND148" s="43"/>
      <c r="JNE148" s="43"/>
      <c r="JNF148" s="43"/>
      <c r="JNG148" s="43"/>
      <c r="JNH148" s="43"/>
      <c r="JNI148" s="43"/>
      <c r="JNJ148" s="43"/>
      <c r="JNK148" s="43"/>
      <c r="JNL148" s="43"/>
      <c r="JNM148" s="43"/>
      <c r="JNN148" s="43"/>
      <c r="JNO148" s="43"/>
      <c r="JNP148" s="43"/>
      <c r="JNQ148" s="43"/>
      <c r="JNR148" s="43"/>
      <c r="JNS148" s="43"/>
      <c r="JNT148" s="43"/>
      <c r="JNU148" s="43"/>
      <c r="JNV148" s="43"/>
      <c r="JNW148" s="43"/>
      <c r="JNX148" s="43"/>
      <c r="JNY148" s="43"/>
      <c r="JNZ148" s="43"/>
      <c r="JOA148" s="43"/>
      <c r="JOB148" s="43"/>
      <c r="JOC148" s="43"/>
      <c r="JOD148" s="43"/>
      <c r="JOE148" s="43"/>
      <c r="JOF148" s="43"/>
      <c r="JOG148" s="43"/>
      <c r="JOH148" s="43"/>
      <c r="JOI148" s="43"/>
      <c r="JOJ148" s="43"/>
      <c r="JOK148" s="43"/>
      <c r="JOL148" s="43"/>
      <c r="JOM148" s="43"/>
      <c r="JON148" s="43"/>
      <c r="JOO148" s="43"/>
      <c r="JOP148" s="43"/>
      <c r="JOQ148" s="43"/>
      <c r="JOR148" s="43"/>
      <c r="JOS148" s="43"/>
      <c r="JOT148" s="43"/>
      <c r="JOU148" s="43"/>
      <c r="JOV148" s="43"/>
      <c r="JOW148" s="43"/>
      <c r="JOX148" s="43"/>
      <c r="JOY148" s="43"/>
      <c r="JOZ148" s="43"/>
      <c r="JPA148" s="43"/>
      <c r="JPB148" s="43"/>
      <c r="JPC148" s="43"/>
      <c r="JPD148" s="43"/>
      <c r="JPE148" s="43"/>
      <c r="JPF148" s="43"/>
      <c r="JPG148" s="43"/>
      <c r="JPH148" s="43"/>
      <c r="JPI148" s="43"/>
      <c r="JPJ148" s="43"/>
      <c r="JPK148" s="43"/>
      <c r="JPL148" s="43"/>
      <c r="JPM148" s="43"/>
      <c r="JPN148" s="43"/>
      <c r="JPO148" s="43"/>
      <c r="JPP148" s="43"/>
      <c r="JPQ148" s="43"/>
      <c r="JPR148" s="43"/>
      <c r="JPS148" s="43"/>
      <c r="JPT148" s="43"/>
      <c r="JPU148" s="43"/>
      <c r="JPV148" s="43"/>
      <c r="JPW148" s="43"/>
      <c r="JPX148" s="43"/>
      <c r="JPY148" s="43"/>
      <c r="JPZ148" s="43"/>
      <c r="JQA148" s="43"/>
      <c r="JQB148" s="43"/>
      <c r="JQC148" s="43"/>
      <c r="JQD148" s="43"/>
      <c r="JQE148" s="43"/>
      <c r="JQF148" s="43"/>
      <c r="JQG148" s="43"/>
      <c r="JQH148" s="43"/>
      <c r="JQI148" s="43"/>
      <c r="JQJ148" s="43"/>
      <c r="JQK148" s="43"/>
      <c r="JQL148" s="43"/>
      <c r="JQM148" s="43"/>
      <c r="JQN148" s="43"/>
      <c r="JQO148" s="43"/>
      <c r="JQP148" s="43"/>
      <c r="JQQ148" s="43"/>
      <c r="JQR148" s="43"/>
      <c r="JQS148" s="43"/>
      <c r="JQT148" s="43"/>
      <c r="JQU148" s="43"/>
      <c r="JQV148" s="43"/>
      <c r="JQW148" s="43"/>
      <c r="JQX148" s="43"/>
      <c r="JQY148" s="43"/>
      <c r="JQZ148" s="43"/>
      <c r="JRA148" s="43"/>
      <c r="JRB148" s="43"/>
      <c r="JRC148" s="43"/>
      <c r="JRD148" s="43"/>
      <c r="JRE148" s="43"/>
      <c r="JRF148" s="43"/>
      <c r="JRG148" s="43"/>
      <c r="JRH148" s="43"/>
      <c r="JRI148" s="43"/>
      <c r="JRJ148" s="43"/>
      <c r="JRK148" s="43"/>
      <c r="JRL148" s="43"/>
      <c r="JRM148" s="43"/>
      <c r="JRN148" s="43"/>
      <c r="JRO148" s="43"/>
      <c r="JRP148" s="43"/>
      <c r="JRQ148" s="43"/>
      <c r="JRR148" s="43"/>
      <c r="JRS148" s="43"/>
      <c r="JRT148" s="43"/>
      <c r="JRU148" s="43"/>
      <c r="JRV148" s="43"/>
      <c r="JRW148" s="43"/>
      <c r="JRX148" s="43"/>
      <c r="JRY148" s="43"/>
      <c r="JRZ148" s="43"/>
      <c r="JSA148" s="43"/>
      <c r="JSB148" s="43"/>
      <c r="JSC148" s="43"/>
      <c r="JSD148" s="43"/>
      <c r="JSE148" s="43"/>
      <c r="JSF148" s="43"/>
      <c r="JSG148" s="43"/>
      <c r="JSH148" s="43"/>
      <c r="JSI148" s="43"/>
      <c r="JSJ148" s="43"/>
      <c r="JSK148" s="43"/>
      <c r="JSL148" s="43"/>
      <c r="JSM148" s="43"/>
      <c r="JSN148" s="43"/>
      <c r="JSO148" s="43"/>
      <c r="JSP148" s="43"/>
      <c r="JSQ148" s="43"/>
      <c r="JSR148" s="43"/>
      <c r="JSS148" s="43"/>
      <c r="JST148" s="43"/>
      <c r="JSU148" s="43"/>
      <c r="JSV148" s="43"/>
      <c r="JSW148" s="43"/>
      <c r="JSX148" s="43"/>
      <c r="JSY148" s="43"/>
      <c r="JSZ148" s="43"/>
      <c r="JTA148" s="43"/>
      <c r="JTB148" s="43"/>
      <c r="JTC148" s="43"/>
      <c r="JTD148" s="43"/>
      <c r="JTE148" s="43"/>
      <c r="JTF148" s="43"/>
      <c r="JTG148" s="43"/>
      <c r="JTH148" s="43"/>
      <c r="JTI148" s="43"/>
      <c r="JTJ148" s="43"/>
      <c r="JTK148" s="43"/>
      <c r="JTL148" s="43"/>
      <c r="JTM148" s="43"/>
      <c r="JTN148" s="43"/>
      <c r="JTO148" s="43"/>
      <c r="JTP148" s="43"/>
      <c r="JTQ148" s="43"/>
      <c r="JTR148" s="43"/>
      <c r="JTS148" s="43"/>
      <c r="JTT148" s="43"/>
      <c r="JTU148" s="43"/>
      <c r="JTV148" s="43"/>
      <c r="JTW148" s="43"/>
      <c r="JTX148" s="43"/>
      <c r="JTY148" s="43"/>
      <c r="JTZ148" s="43"/>
      <c r="JUA148" s="43"/>
      <c r="JUB148" s="43"/>
      <c r="JUC148" s="43"/>
      <c r="JUD148" s="43"/>
      <c r="JUE148" s="43"/>
      <c r="JUF148" s="43"/>
      <c r="JUG148" s="43"/>
      <c r="JUH148" s="43"/>
      <c r="JUI148" s="43"/>
      <c r="JUJ148" s="43"/>
      <c r="JUK148" s="43"/>
      <c r="JUL148" s="43"/>
      <c r="JUM148" s="43"/>
      <c r="JUN148" s="43"/>
      <c r="JUO148" s="43"/>
      <c r="JUP148" s="43"/>
      <c r="JUQ148" s="43"/>
      <c r="JUR148" s="43"/>
      <c r="JUS148" s="43"/>
      <c r="JUT148" s="43"/>
      <c r="JUU148" s="43"/>
      <c r="JUV148" s="43"/>
      <c r="JUW148" s="43"/>
      <c r="JUX148" s="43"/>
      <c r="JUY148" s="43"/>
      <c r="JUZ148" s="43"/>
      <c r="JVA148" s="43"/>
      <c r="JVB148" s="43"/>
      <c r="JVC148" s="43"/>
      <c r="JVD148" s="43"/>
      <c r="JVE148" s="43"/>
      <c r="JVF148" s="43"/>
      <c r="JVG148" s="43"/>
      <c r="JVH148" s="43"/>
      <c r="JVI148" s="43"/>
      <c r="JVJ148" s="43"/>
      <c r="JVK148" s="43"/>
      <c r="JVL148" s="43"/>
      <c r="JVM148" s="43"/>
      <c r="JVN148" s="43"/>
      <c r="JVO148" s="43"/>
      <c r="JVP148" s="43"/>
      <c r="JVQ148" s="43"/>
      <c r="JVR148" s="43"/>
      <c r="JVS148" s="43"/>
      <c r="JVT148" s="43"/>
      <c r="JVU148" s="43"/>
      <c r="JVV148" s="43"/>
      <c r="JVW148" s="43"/>
      <c r="JVX148" s="43"/>
      <c r="JVY148" s="43"/>
      <c r="JVZ148" s="43"/>
      <c r="JWA148" s="43"/>
      <c r="JWB148" s="43"/>
      <c r="JWC148" s="43"/>
      <c r="JWD148" s="43"/>
      <c r="JWE148" s="43"/>
      <c r="JWF148" s="43"/>
      <c r="JWG148" s="43"/>
      <c r="JWH148" s="43"/>
      <c r="JWI148" s="43"/>
      <c r="JWJ148" s="43"/>
      <c r="JWK148" s="43"/>
      <c r="JWL148" s="43"/>
      <c r="JWM148" s="43"/>
      <c r="JWN148" s="43"/>
      <c r="JWO148" s="43"/>
      <c r="JWP148" s="43"/>
      <c r="JWQ148" s="43"/>
      <c r="JWR148" s="43"/>
      <c r="JWS148" s="43"/>
      <c r="JWT148" s="43"/>
      <c r="JWU148" s="43"/>
      <c r="JWV148" s="43"/>
      <c r="JWW148" s="43"/>
      <c r="JWX148" s="43"/>
      <c r="JWY148" s="43"/>
      <c r="JWZ148" s="43"/>
      <c r="JXA148" s="43"/>
      <c r="JXB148" s="43"/>
      <c r="JXC148" s="43"/>
      <c r="JXD148" s="43"/>
      <c r="JXE148" s="43"/>
      <c r="JXF148" s="43"/>
      <c r="JXG148" s="43"/>
      <c r="JXH148" s="43"/>
      <c r="JXI148" s="43"/>
      <c r="JXJ148" s="43"/>
      <c r="JXK148" s="43"/>
      <c r="JXL148" s="43"/>
      <c r="JXM148" s="43"/>
      <c r="JXN148" s="43"/>
      <c r="JXO148" s="43"/>
      <c r="JXP148" s="43"/>
      <c r="JXQ148" s="43"/>
      <c r="JXR148" s="43"/>
      <c r="JXS148" s="43"/>
      <c r="JXT148" s="43"/>
      <c r="JXU148" s="43"/>
      <c r="JXV148" s="43"/>
      <c r="JXW148" s="43"/>
      <c r="JXX148" s="43"/>
      <c r="JXY148" s="43"/>
      <c r="JXZ148" s="43"/>
      <c r="JYA148" s="43"/>
      <c r="JYB148" s="43"/>
      <c r="JYC148" s="43"/>
      <c r="JYD148" s="43"/>
      <c r="JYE148" s="43"/>
      <c r="JYF148" s="43"/>
      <c r="JYG148" s="43"/>
      <c r="JYH148" s="43"/>
      <c r="JYI148" s="43"/>
      <c r="JYJ148" s="43"/>
      <c r="JYK148" s="43"/>
      <c r="JYL148" s="43"/>
      <c r="JYM148" s="43"/>
      <c r="JYN148" s="43"/>
      <c r="JYO148" s="43"/>
      <c r="JYP148" s="43"/>
      <c r="JYQ148" s="43"/>
      <c r="JYR148" s="43"/>
      <c r="JYS148" s="43"/>
      <c r="JYT148" s="43"/>
      <c r="JYU148" s="43"/>
      <c r="JYV148" s="43"/>
      <c r="JYW148" s="43"/>
      <c r="JYX148" s="43"/>
      <c r="JYY148" s="43"/>
      <c r="JYZ148" s="43"/>
      <c r="JZA148" s="43"/>
      <c r="JZB148" s="43"/>
      <c r="JZC148" s="43"/>
      <c r="JZD148" s="43"/>
      <c r="JZE148" s="43"/>
      <c r="JZF148" s="43"/>
      <c r="JZG148" s="43"/>
      <c r="JZH148" s="43"/>
      <c r="JZI148" s="43"/>
      <c r="JZJ148" s="43"/>
      <c r="JZK148" s="43"/>
      <c r="JZL148" s="43"/>
      <c r="JZM148" s="43"/>
      <c r="JZN148" s="43"/>
      <c r="JZO148" s="43"/>
      <c r="JZP148" s="43"/>
      <c r="JZQ148" s="43"/>
      <c r="JZR148" s="43"/>
      <c r="JZS148" s="43"/>
      <c r="JZT148" s="43"/>
      <c r="JZU148" s="43"/>
      <c r="JZV148" s="43"/>
      <c r="JZW148" s="43"/>
      <c r="JZX148" s="43"/>
      <c r="JZY148" s="43"/>
      <c r="JZZ148" s="43"/>
      <c r="KAA148" s="43"/>
      <c r="KAB148" s="43"/>
      <c r="KAC148" s="43"/>
      <c r="KAD148" s="43"/>
      <c r="KAE148" s="43"/>
      <c r="KAF148" s="43"/>
      <c r="KAG148" s="43"/>
      <c r="KAH148" s="43"/>
      <c r="KAI148" s="43"/>
      <c r="KAJ148" s="43"/>
      <c r="KAK148" s="43"/>
      <c r="KAL148" s="43"/>
      <c r="KAM148" s="43"/>
      <c r="KAN148" s="43"/>
      <c r="KAO148" s="43"/>
      <c r="KAP148" s="43"/>
      <c r="KAQ148" s="43"/>
      <c r="KAR148" s="43"/>
      <c r="KAS148" s="43"/>
      <c r="KAT148" s="43"/>
      <c r="KAU148" s="43"/>
      <c r="KAV148" s="43"/>
      <c r="KAW148" s="43"/>
      <c r="KAX148" s="43"/>
      <c r="KAY148" s="43"/>
      <c r="KAZ148" s="43"/>
      <c r="KBA148" s="43"/>
      <c r="KBB148" s="43"/>
      <c r="KBC148" s="43"/>
      <c r="KBD148" s="43"/>
      <c r="KBE148" s="43"/>
      <c r="KBF148" s="43"/>
      <c r="KBG148" s="43"/>
      <c r="KBH148" s="43"/>
      <c r="KBI148" s="43"/>
      <c r="KBJ148" s="43"/>
      <c r="KBK148" s="43"/>
      <c r="KBL148" s="43"/>
      <c r="KBM148" s="43"/>
      <c r="KBN148" s="43"/>
      <c r="KBO148" s="43"/>
      <c r="KBP148" s="43"/>
      <c r="KBQ148" s="43"/>
      <c r="KBR148" s="43"/>
      <c r="KBS148" s="43"/>
      <c r="KBT148" s="43"/>
      <c r="KBU148" s="43"/>
      <c r="KBV148" s="43"/>
      <c r="KBW148" s="43"/>
      <c r="KBX148" s="43"/>
      <c r="KBY148" s="43"/>
      <c r="KBZ148" s="43"/>
      <c r="KCA148" s="43"/>
      <c r="KCB148" s="43"/>
      <c r="KCC148" s="43"/>
      <c r="KCD148" s="43"/>
      <c r="KCE148" s="43"/>
      <c r="KCF148" s="43"/>
      <c r="KCG148" s="43"/>
      <c r="KCH148" s="43"/>
      <c r="KCI148" s="43"/>
      <c r="KCJ148" s="43"/>
      <c r="KCK148" s="43"/>
      <c r="KCL148" s="43"/>
      <c r="KCM148" s="43"/>
      <c r="KCN148" s="43"/>
      <c r="KCO148" s="43"/>
      <c r="KCP148" s="43"/>
      <c r="KCQ148" s="43"/>
      <c r="KCR148" s="43"/>
      <c r="KCS148" s="43"/>
      <c r="KCT148" s="43"/>
      <c r="KCU148" s="43"/>
      <c r="KCV148" s="43"/>
      <c r="KCW148" s="43"/>
      <c r="KCX148" s="43"/>
      <c r="KCY148" s="43"/>
      <c r="KCZ148" s="43"/>
      <c r="KDA148" s="43"/>
      <c r="KDB148" s="43"/>
      <c r="KDC148" s="43"/>
      <c r="KDD148" s="43"/>
      <c r="KDE148" s="43"/>
      <c r="KDF148" s="43"/>
      <c r="KDG148" s="43"/>
      <c r="KDH148" s="43"/>
      <c r="KDI148" s="43"/>
      <c r="KDJ148" s="43"/>
      <c r="KDK148" s="43"/>
      <c r="KDL148" s="43"/>
      <c r="KDM148" s="43"/>
      <c r="KDN148" s="43"/>
      <c r="KDO148" s="43"/>
      <c r="KDP148" s="43"/>
      <c r="KDQ148" s="43"/>
      <c r="KDR148" s="43"/>
      <c r="KDS148" s="43"/>
      <c r="KDT148" s="43"/>
      <c r="KDU148" s="43"/>
      <c r="KDV148" s="43"/>
      <c r="KDW148" s="43"/>
      <c r="KDX148" s="43"/>
      <c r="KDY148" s="43"/>
      <c r="KDZ148" s="43"/>
      <c r="KEA148" s="43"/>
      <c r="KEB148" s="43"/>
      <c r="KEC148" s="43"/>
      <c r="KED148" s="43"/>
      <c r="KEE148" s="43"/>
      <c r="KEF148" s="43"/>
      <c r="KEG148" s="43"/>
      <c r="KEH148" s="43"/>
      <c r="KEI148" s="43"/>
      <c r="KEJ148" s="43"/>
      <c r="KEK148" s="43"/>
      <c r="KEL148" s="43"/>
      <c r="KEM148" s="43"/>
      <c r="KEN148" s="43"/>
      <c r="KEO148" s="43"/>
      <c r="KEP148" s="43"/>
      <c r="KEQ148" s="43"/>
      <c r="KER148" s="43"/>
      <c r="KES148" s="43"/>
      <c r="KET148" s="43"/>
      <c r="KEU148" s="43"/>
      <c r="KEV148" s="43"/>
      <c r="KEW148" s="43"/>
      <c r="KEX148" s="43"/>
      <c r="KEY148" s="43"/>
      <c r="KEZ148" s="43"/>
      <c r="KFA148" s="43"/>
      <c r="KFB148" s="43"/>
      <c r="KFC148" s="43"/>
      <c r="KFD148" s="43"/>
      <c r="KFE148" s="43"/>
      <c r="KFF148" s="43"/>
      <c r="KFG148" s="43"/>
      <c r="KFH148" s="43"/>
      <c r="KFI148" s="43"/>
      <c r="KFJ148" s="43"/>
      <c r="KFK148" s="43"/>
      <c r="KFL148" s="43"/>
      <c r="KFM148" s="43"/>
      <c r="KFN148" s="43"/>
      <c r="KFO148" s="43"/>
      <c r="KFP148" s="43"/>
      <c r="KFQ148" s="43"/>
      <c r="KFR148" s="43"/>
      <c r="KFS148" s="43"/>
      <c r="KFT148" s="43"/>
      <c r="KFU148" s="43"/>
      <c r="KFV148" s="43"/>
      <c r="KFW148" s="43"/>
      <c r="KFX148" s="43"/>
      <c r="KFY148" s="43"/>
      <c r="KFZ148" s="43"/>
      <c r="KGA148" s="43"/>
      <c r="KGB148" s="43"/>
      <c r="KGC148" s="43"/>
      <c r="KGD148" s="43"/>
      <c r="KGE148" s="43"/>
      <c r="KGF148" s="43"/>
      <c r="KGG148" s="43"/>
      <c r="KGH148" s="43"/>
      <c r="KGI148" s="43"/>
      <c r="KGJ148" s="43"/>
      <c r="KGK148" s="43"/>
      <c r="KGL148" s="43"/>
      <c r="KGM148" s="43"/>
      <c r="KGN148" s="43"/>
      <c r="KGO148" s="43"/>
      <c r="KGP148" s="43"/>
      <c r="KGQ148" s="43"/>
      <c r="KGR148" s="43"/>
      <c r="KGS148" s="43"/>
      <c r="KGT148" s="43"/>
      <c r="KGU148" s="43"/>
      <c r="KGV148" s="43"/>
      <c r="KGW148" s="43"/>
      <c r="KGX148" s="43"/>
      <c r="KGY148" s="43"/>
      <c r="KGZ148" s="43"/>
      <c r="KHA148" s="43"/>
      <c r="KHB148" s="43"/>
      <c r="KHC148" s="43"/>
      <c r="KHD148" s="43"/>
      <c r="KHE148" s="43"/>
      <c r="KHF148" s="43"/>
      <c r="KHG148" s="43"/>
      <c r="KHH148" s="43"/>
      <c r="KHI148" s="43"/>
      <c r="KHJ148" s="43"/>
      <c r="KHK148" s="43"/>
      <c r="KHL148" s="43"/>
      <c r="KHM148" s="43"/>
      <c r="KHN148" s="43"/>
      <c r="KHO148" s="43"/>
      <c r="KHP148" s="43"/>
      <c r="KHQ148" s="43"/>
      <c r="KHR148" s="43"/>
      <c r="KHS148" s="43"/>
      <c r="KHT148" s="43"/>
      <c r="KHU148" s="43"/>
      <c r="KHV148" s="43"/>
      <c r="KHW148" s="43"/>
      <c r="KHX148" s="43"/>
      <c r="KHY148" s="43"/>
      <c r="KHZ148" s="43"/>
      <c r="KIA148" s="43"/>
      <c r="KIB148" s="43"/>
      <c r="KIC148" s="43"/>
      <c r="KID148" s="43"/>
      <c r="KIE148" s="43"/>
      <c r="KIF148" s="43"/>
      <c r="KIG148" s="43"/>
      <c r="KIH148" s="43"/>
      <c r="KII148" s="43"/>
      <c r="KIJ148" s="43"/>
      <c r="KIK148" s="43"/>
      <c r="KIL148" s="43"/>
      <c r="KIM148" s="43"/>
      <c r="KIN148" s="43"/>
      <c r="KIO148" s="43"/>
      <c r="KIP148" s="43"/>
      <c r="KIQ148" s="43"/>
      <c r="KIR148" s="43"/>
      <c r="KIS148" s="43"/>
      <c r="KIT148" s="43"/>
      <c r="KIU148" s="43"/>
      <c r="KIV148" s="43"/>
      <c r="KIW148" s="43"/>
      <c r="KIX148" s="43"/>
      <c r="KIY148" s="43"/>
      <c r="KIZ148" s="43"/>
      <c r="KJA148" s="43"/>
      <c r="KJB148" s="43"/>
      <c r="KJC148" s="43"/>
      <c r="KJD148" s="43"/>
      <c r="KJE148" s="43"/>
      <c r="KJF148" s="43"/>
      <c r="KJG148" s="43"/>
      <c r="KJH148" s="43"/>
      <c r="KJI148" s="43"/>
      <c r="KJJ148" s="43"/>
      <c r="KJK148" s="43"/>
      <c r="KJL148" s="43"/>
      <c r="KJM148" s="43"/>
      <c r="KJN148" s="43"/>
      <c r="KJO148" s="43"/>
      <c r="KJP148" s="43"/>
      <c r="KJQ148" s="43"/>
      <c r="KJR148" s="43"/>
      <c r="KJS148" s="43"/>
      <c r="KJT148" s="43"/>
      <c r="KJU148" s="43"/>
      <c r="KJV148" s="43"/>
      <c r="KJW148" s="43"/>
      <c r="KJX148" s="43"/>
      <c r="KJY148" s="43"/>
      <c r="KJZ148" s="43"/>
      <c r="KKA148" s="43"/>
      <c r="KKB148" s="43"/>
      <c r="KKC148" s="43"/>
      <c r="KKD148" s="43"/>
      <c r="KKE148" s="43"/>
      <c r="KKF148" s="43"/>
      <c r="KKG148" s="43"/>
      <c r="KKH148" s="43"/>
      <c r="KKI148" s="43"/>
      <c r="KKJ148" s="43"/>
      <c r="KKK148" s="43"/>
      <c r="KKL148" s="43"/>
      <c r="KKM148" s="43"/>
      <c r="KKN148" s="43"/>
      <c r="KKO148" s="43"/>
      <c r="KKP148" s="43"/>
      <c r="KKQ148" s="43"/>
      <c r="KKR148" s="43"/>
      <c r="KKS148" s="43"/>
      <c r="KKT148" s="43"/>
      <c r="KKU148" s="43"/>
      <c r="KKV148" s="43"/>
      <c r="KKW148" s="43"/>
      <c r="KKX148" s="43"/>
      <c r="KKY148" s="43"/>
      <c r="KKZ148" s="43"/>
      <c r="KLA148" s="43"/>
      <c r="KLB148" s="43"/>
      <c r="KLC148" s="43"/>
      <c r="KLD148" s="43"/>
      <c r="KLE148" s="43"/>
      <c r="KLF148" s="43"/>
      <c r="KLG148" s="43"/>
      <c r="KLH148" s="43"/>
      <c r="KLI148" s="43"/>
      <c r="KLJ148" s="43"/>
      <c r="KLK148" s="43"/>
      <c r="KLL148" s="43"/>
      <c r="KLM148" s="43"/>
      <c r="KLN148" s="43"/>
      <c r="KLO148" s="43"/>
      <c r="KLP148" s="43"/>
      <c r="KLQ148" s="43"/>
      <c r="KLR148" s="43"/>
      <c r="KLS148" s="43"/>
      <c r="KLT148" s="43"/>
      <c r="KLU148" s="43"/>
      <c r="KLV148" s="43"/>
      <c r="KLW148" s="43"/>
      <c r="KLX148" s="43"/>
      <c r="KLY148" s="43"/>
      <c r="KLZ148" s="43"/>
      <c r="KMA148" s="43"/>
      <c r="KMB148" s="43"/>
      <c r="KMC148" s="43"/>
      <c r="KMD148" s="43"/>
      <c r="KME148" s="43"/>
      <c r="KMF148" s="43"/>
      <c r="KMG148" s="43"/>
      <c r="KMH148" s="43"/>
      <c r="KMI148" s="43"/>
      <c r="KMJ148" s="43"/>
      <c r="KMK148" s="43"/>
      <c r="KML148" s="43"/>
      <c r="KMM148" s="43"/>
      <c r="KMN148" s="43"/>
      <c r="KMO148" s="43"/>
      <c r="KMP148" s="43"/>
      <c r="KMQ148" s="43"/>
      <c r="KMR148" s="43"/>
      <c r="KMS148" s="43"/>
      <c r="KMT148" s="43"/>
      <c r="KMU148" s="43"/>
      <c r="KMV148" s="43"/>
      <c r="KMW148" s="43"/>
      <c r="KMX148" s="43"/>
      <c r="KMY148" s="43"/>
      <c r="KMZ148" s="43"/>
      <c r="KNA148" s="43"/>
      <c r="KNB148" s="43"/>
      <c r="KNC148" s="43"/>
      <c r="KND148" s="43"/>
      <c r="KNE148" s="43"/>
      <c r="KNF148" s="43"/>
      <c r="KNG148" s="43"/>
      <c r="KNH148" s="43"/>
      <c r="KNI148" s="43"/>
      <c r="KNJ148" s="43"/>
      <c r="KNK148" s="43"/>
      <c r="KNL148" s="43"/>
      <c r="KNM148" s="43"/>
      <c r="KNN148" s="43"/>
      <c r="KNO148" s="43"/>
      <c r="KNP148" s="43"/>
      <c r="KNQ148" s="43"/>
      <c r="KNR148" s="43"/>
      <c r="KNS148" s="43"/>
      <c r="KNT148" s="43"/>
      <c r="KNU148" s="43"/>
      <c r="KNV148" s="43"/>
      <c r="KNW148" s="43"/>
      <c r="KNX148" s="43"/>
      <c r="KNY148" s="43"/>
      <c r="KNZ148" s="43"/>
      <c r="KOA148" s="43"/>
      <c r="KOB148" s="43"/>
      <c r="KOC148" s="43"/>
      <c r="KOD148" s="43"/>
      <c r="KOE148" s="43"/>
      <c r="KOF148" s="43"/>
      <c r="KOG148" s="43"/>
      <c r="KOH148" s="43"/>
      <c r="KOI148" s="43"/>
      <c r="KOJ148" s="43"/>
      <c r="KOK148" s="43"/>
      <c r="KOL148" s="43"/>
      <c r="KOM148" s="43"/>
      <c r="KON148" s="43"/>
      <c r="KOO148" s="43"/>
      <c r="KOP148" s="43"/>
      <c r="KOQ148" s="43"/>
      <c r="KOR148" s="43"/>
      <c r="KOS148" s="43"/>
      <c r="KOT148" s="43"/>
      <c r="KOU148" s="43"/>
      <c r="KOV148" s="43"/>
      <c r="KOW148" s="43"/>
      <c r="KOX148" s="43"/>
      <c r="KOY148" s="43"/>
      <c r="KOZ148" s="43"/>
      <c r="KPA148" s="43"/>
      <c r="KPB148" s="43"/>
      <c r="KPC148" s="43"/>
      <c r="KPD148" s="43"/>
      <c r="KPE148" s="43"/>
      <c r="KPF148" s="43"/>
      <c r="KPG148" s="43"/>
      <c r="KPH148" s="43"/>
      <c r="KPI148" s="43"/>
      <c r="KPJ148" s="43"/>
      <c r="KPK148" s="43"/>
      <c r="KPL148" s="43"/>
      <c r="KPM148" s="43"/>
      <c r="KPN148" s="43"/>
      <c r="KPO148" s="43"/>
      <c r="KPP148" s="43"/>
      <c r="KPQ148" s="43"/>
      <c r="KPR148" s="43"/>
      <c r="KPS148" s="43"/>
      <c r="KPT148" s="43"/>
      <c r="KPU148" s="43"/>
      <c r="KPV148" s="43"/>
      <c r="KPW148" s="43"/>
      <c r="KPX148" s="43"/>
      <c r="KPY148" s="43"/>
      <c r="KPZ148" s="43"/>
      <c r="KQA148" s="43"/>
      <c r="KQB148" s="43"/>
      <c r="KQC148" s="43"/>
      <c r="KQD148" s="43"/>
      <c r="KQE148" s="43"/>
      <c r="KQF148" s="43"/>
      <c r="KQG148" s="43"/>
      <c r="KQH148" s="43"/>
      <c r="KQI148" s="43"/>
      <c r="KQJ148" s="43"/>
      <c r="KQK148" s="43"/>
      <c r="KQL148" s="43"/>
      <c r="KQM148" s="43"/>
      <c r="KQN148" s="43"/>
      <c r="KQO148" s="43"/>
      <c r="KQP148" s="43"/>
      <c r="KQQ148" s="43"/>
      <c r="KQR148" s="43"/>
      <c r="KQS148" s="43"/>
      <c r="KQT148" s="43"/>
      <c r="KQU148" s="43"/>
      <c r="KQV148" s="43"/>
      <c r="KQW148" s="43"/>
      <c r="KQX148" s="43"/>
      <c r="KQY148" s="43"/>
      <c r="KQZ148" s="43"/>
      <c r="KRA148" s="43"/>
      <c r="KRB148" s="43"/>
      <c r="KRC148" s="43"/>
      <c r="KRD148" s="43"/>
      <c r="KRE148" s="43"/>
      <c r="KRF148" s="43"/>
      <c r="KRG148" s="43"/>
      <c r="KRH148" s="43"/>
      <c r="KRI148" s="43"/>
      <c r="KRJ148" s="43"/>
      <c r="KRK148" s="43"/>
      <c r="KRL148" s="43"/>
      <c r="KRM148" s="43"/>
      <c r="KRN148" s="43"/>
      <c r="KRO148" s="43"/>
      <c r="KRP148" s="43"/>
      <c r="KRQ148" s="43"/>
      <c r="KRR148" s="43"/>
      <c r="KRS148" s="43"/>
      <c r="KRT148" s="43"/>
      <c r="KRU148" s="43"/>
      <c r="KRV148" s="43"/>
      <c r="KRW148" s="43"/>
      <c r="KRX148" s="43"/>
      <c r="KRY148" s="43"/>
      <c r="KRZ148" s="43"/>
      <c r="KSA148" s="43"/>
      <c r="KSB148" s="43"/>
      <c r="KSC148" s="43"/>
      <c r="KSD148" s="43"/>
      <c r="KSE148" s="43"/>
      <c r="KSF148" s="43"/>
      <c r="KSG148" s="43"/>
      <c r="KSH148" s="43"/>
      <c r="KSI148" s="43"/>
      <c r="KSJ148" s="43"/>
      <c r="KSK148" s="43"/>
      <c r="KSL148" s="43"/>
      <c r="KSM148" s="43"/>
      <c r="KSN148" s="43"/>
      <c r="KSO148" s="43"/>
      <c r="KSP148" s="43"/>
      <c r="KSQ148" s="43"/>
      <c r="KSR148" s="43"/>
      <c r="KSS148" s="43"/>
      <c r="KST148" s="43"/>
      <c r="KSU148" s="43"/>
      <c r="KSV148" s="43"/>
      <c r="KSW148" s="43"/>
      <c r="KSX148" s="43"/>
      <c r="KSY148" s="43"/>
      <c r="KSZ148" s="43"/>
      <c r="KTA148" s="43"/>
      <c r="KTB148" s="43"/>
      <c r="KTC148" s="43"/>
      <c r="KTD148" s="43"/>
      <c r="KTE148" s="43"/>
      <c r="KTF148" s="43"/>
      <c r="KTG148" s="43"/>
      <c r="KTH148" s="43"/>
      <c r="KTI148" s="43"/>
      <c r="KTJ148" s="43"/>
      <c r="KTK148" s="43"/>
      <c r="KTL148" s="43"/>
      <c r="KTM148" s="43"/>
      <c r="KTN148" s="43"/>
      <c r="KTO148" s="43"/>
      <c r="KTP148" s="43"/>
      <c r="KTQ148" s="43"/>
      <c r="KTR148" s="43"/>
      <c r="KTS148" s="43"/>
      <c r="KTT148" s="43"/>
      <c r="KTU148" s="43"/>
      <c r="KTV148" s="43"/>
      <c r="KTW148" s="43"/>
      <c r="KTX148" s="43"/>
      <c r="KTY148" s="43"/>
      <c r="KTZ148" s="43"/>
      <c r="KUA148" s="43"/>
      <c r="KUB148" s="43"/>
      <c r="KUC148" s="43"/>
      <c r="KUD148" s="43"/>
      <c r="KUE148" s="43"/>
      <c r="KUF148" s="43"/>
      <c r="KUG148" s="43"/>
      <c r="KUH148" s="43"/>
      <c r="KUI148" s="43"/>
      <c r="KUJ148" s="43"/>
      <c r="KUK148" s="43"/>
      <c r="KUL148" s="43"/>
      <c r="KUM148" s="43"/>
      <c r="KUN148" s="43"/>
      <c r="KUO148" s="43"/>
      <c r="KUP148" s="43"/>
      <c r="KUQ148" s="43"/>
      <c r="KUR148" s="43"/>
      <c r="KUS148" s="43"/>
      <c r="KUT148" s="43"/>
      <c r="KUU148" s="43"/>
      <c r="KUV148" s="43"/>
      <c r="KUW148" s="43"/>
      <c r="KUX148" s="43"/>
      <c r="KUY148" s="43"/>
      <c r="KUZ148" s="43"/>
      <c r="KVA148" s="43"/>
      <c r="KVB148" s="43"/>
      <c r="KVC148" s="43"/>
      <c r="KVD148" s="43"/>
      <c r="KVE148" s="43"/>
      <c r="KVF148" s="43"/>
      <c r="KVG148" s="43"/>
      <c r="KVH148" s="43"/>
      <c r="KVI148" s="43"/>
      <c r="KVJ148" s="43"/>
      <c r="KVK148" s="43"/>
      <c r="KVL148" s="43"/>
      <c r="KVM148" s="43"/>
      <c r="KVN148" s="43"/>
      <c r="KVO148" s="43"/>
      <c r="KVP148" s="43"/>
      <c r="KVQ148" s="43"/>
      <c r="KVR148" s="43"/>
      <c r="KVS148" s="43"/>
      <c r="KVT148" s="43"/>
      <c r="KVU148" s="43"/>
      <c r="KVV148" s="43"/>
      <c r="KVW148" s="43"/>
      <c r="KVX148" s="43"/>
      <c r="KVY148" s="43"/>
      <c r="KVZ148" s="43"/>
      <c r="KWA148" s="43"/>
      <c r="KWB148" s="43"/>
      <c r="KWC148" s="43"/>
      <c r="KWD148" s="43"/>
      <c r="KWE148" s="43"/>
      <c r="KWF148" s="43"/>
      <c r="KWG148" s="43"/>
      <c r="KWH148" s="43"/>
      <c r="KWI148" s="43"/>
      <c r="KWJ148" s="43"/>
      <c r="KWK148" s="43"/>
      <c r="KWL148" s="43"/>
      <c r="KWM148" s="43"/>
      <c r="KWN148" s="43"/>
      <c r="KWO148" s="43"/>
      <c r="KWP148" s="43"/>
      <c r="KWQ148" s="43"/>
      <c r="KWR148" s="43"/>
      <c r="KWS148" s="43"/>
      <c r="KWT148" s="43"/>
      <c r="KWU148" s="43"/>
      <c r="KWV148" s="43"/>
      <c r="KWW148" s="43"/>
      <c r="KWX148" s="43"/>
      <c r="KWY148" s="43"/>
      <c r="KWZ148" s="43"/>
      <c r="KXA148" s="43"/>
      <c r="KXB148" s="43"/>
      <c r="KXC148" s="43"/>
      <c r="KXD148" s="43"/>
      <c r="KXE148" s="43"/>
      <c r="KXF148" s="43"/>
      <c r="KXG148" s="43"/>
      <c r="KXH148" s="43"/>
      <c r="KXI148" s="43"/>
      <c r="KXJ148" s="43"/>
      <c r="KXK148" s="43"/>
      <c r="KXL148" s="43"/>
      <c r="KXM148" s="43"/>
      <c r="KXN148" s="43"/>
      <c r="KXO148" s="43"/>
      <c r="KXP148" s="43"/>
      <c r="KXQ148" s="43"/>
      <c r="KXR148" s="43"/>
      <c r="KXS148" s="43"/>
      <c r="KXT148" s="43"/>
      <c r="KXU148" s="43"/>
      <c r="KXV148" s="43"/>
      <c r="KXW148" s="43"/>
      <c r="KXX148" s="43"/>
      <c r="KXY148" s="43"/>
      <c r="KXZ148" s="43"/>
      <c r="KYA148" s="43"/>
      <c r="KYB148" s="43"/>
      <c r="KYC148" s="43"/>
      <c r="KYD148" s="43"/>
      <c r="KYE148" s="43"/>
      <c r="KYF148" s="43"/>
      <c r="KYG148" s="43"/>
      <c r="KYH148" s="43"/>
      <c r="KYI148" s="43"/>
      <c r="KYJ148" s="43"/>
      <c r="KYK148" s="43"/>
      <c r="KYL148" s="43"/>
      <c r="KYM148" s="43"/>
      <c r="KYN148" s="43"/>
      <c r="KYO148" s="43"/>
      <c r="KYP148" s="43"/>
      <c r="KYQ148" s="43"/>
      <c r="KYR148" s="43"/>
      <c r="KYS148" s="43"/>
      <c r="KYT148" s="43"/>
      <c r="KYU148" s="43"/>
      <c r="KYV148" s="43"/>
      <c r="KYW148" s="43"/>
      <c r="KYX148" s="43"/>
      <c r="KYY148" s="43"/>
      <c r="KYZ148" s="43"/>
      <c r="KZA148" s="43"/>
      <c r="KZB148" s="43"/>
      <c r="KZC148" s="43"/>
      <c r="KZD148" s="43"/>
      <c r="KZE148" s="43"/>
      <c r="KZF148" s="43"/>
      <c r="KZG148" s="43"/>
      <c r="KZH148" s="43"/>
      <c r="KZI148" s="43"/>
      <c r="KZJ148" s="43"/>
      <c r="KZK148" s="43"/>
      <c r="KZL148" s="43"/>
      <c r="KZM148" s="43"/>
      <c r="KZN148" s="43"/>
      <c r="KZO148" s="43"/>
      <c r="KZP148" s="43"/>
      <c r="KZQ148" s="43"/>
      <c r="KZR148" s="43"/>
      <c r="KZS148" s="43"/>
      <c r="KZT148" s="43"/>
      <c r="KZU148" s="43"/>
      <c r="KZV148" s="43"/>
      <c r="KZW148" s="43"/>
      <c r="KZX148" s="43"/>
      <c r="KZY148" s="43"/>
      <c r="KZZ148" s="43"/>
      <c r="LAA148" s="43"/>
      <c r="LAB148" s="43"/>
      <c r="LAC148" s="43"/>
      <c r="LAD148" s="43"/>
      <c r="LAE148" s="43"/>
      <c r="LAF148" s="43"/>
      <c r="LAG148" s="43"/>
      <c r="LAH148" s="43"/>
      <c r="LAI148" s="43"/>
      <c r="LAJ148" s="43"/>
      <c r="LAK148" s="43"/>
      <c r="LAL148" s="43"/>
      <c r="LAM148" s="43"/>
      <c r="LAN148" s="43"/>
      <c r="LAO148" s="43"/>
      <c r="LAP148" s="43"/>
      <c r="LAQ148" s="43"/>
      <c r="LAR148" s="43"/>
      <c r="LAS148" s="43"/>
      <c r="LAT148" s="43"/>
      <c r="LAU148" s="43"/>
      <c r="LAV148" s="43"/>
      <c r="LAW148" s="43"/>
      <c r="LAX148" s="43"/>
      <c r="LAY148" s="43"/>
      <c r="LAZ148" s="43"/>
      <c r="LBA148" s="43"/>
      <c r="LBB148" s="43"/>
      <c r="LBC148" s="43"/>
      <c r="LBD148" s="43"/>
      <c r="LBE148" s="43"/>
      <c r="LBF148" s="43"/>
      <c r="LBG148" s="43"/>
      <c r="LBH148" s="43"/>
      <c r="LBI148" s="43"/>
      <c r="LBJ148" s="43"/>
      <c r="LBK148" s="43"/>
      <c r="LBL148" s="43"/>
      <c r="LBM148" s="43"/>
      <c r="LBN148" s="43"/>
      <c r="LBO148" s="43"/>
      <c r="LBP148" s="43"/>
      <c r="LBQ148" s="43"/>
      <c r="LBR148" s="43"/>
      <c r="LBS148" s="43"/>
      <c r="LBT148" s="43"/>
      <c r="LBU148" s="43"/>
      <c r="LBV148" s="43"/>
      <c r="LBW148" s="43"/>
      <c r="LBX148" s="43"/>
      <c r="LBY148" s="43"/>
      <c r="LBZ148" s="43"/>
      <c r="LCA148" s="43"/>
      <c r="LCB148" s="43"/>
      <c r="LCC148" s="43"/>
      <c r="LCD148" s="43"/>
      <c r="LCE148" s="43"/>
      <c r="LCF148" s="43"/>
      <c r="LCG148" s="43"/>
      <c r="LCH148" s="43"/>
      <c r="LCI148" s="43"/>
      <c r="LCJ148" s="43"/>
      <c r="LCK148" s="43"/>
      <c r="LCL148" s="43"/>
      <c r="LCM148" s="43"/>
      <c r="LCN148" s="43"/>
      <c r="LCO148" s="43"/>
      <c r="LCP148" s="43"/>
      <c r="LCQ148" s="43"/>
      <c r="LCR148" s="43"/>
      <c r="LCS148" s="43"/>
      <c r="LCT148" s="43"/>
      <c r="LCU148" s="43"/>
      <c r="LCV148" s="43"/>
      <c r="LCW148" s="43"/>
      <c r="LCX148" s="43"/>
      <c r="LCY148" s="43"/>
      <c r="LCZ148" s="43"/>
      <c r="LDA148" s="43"/>
      <c r="LDB148" s="43"/>
      <c r="LDC148" s="43"/>
      <c r="LDD148" s="43"/>
      <c r="LDE148" s="43"/>
      <c r="LDF148" s="43"/>
      <c r="LDG148" s="43"/>
      <c r="LDH148" s="43"/>
      <c r="LDI148" s="43"/>
      <c r="LDJ148" s="43"/>
      <c r="LDK148" s="43"/>
      <c r="LDL148" s="43"/>
      <c r="LDM148" s="43"/>
      <c r="LDN148" s="43"/>
      <c r="LDO148" s="43"/>
      <c r="LDP148" s="43"/>
      <c r="LDQ148" s="43"/>
      <c r="LDR148" s="43"/>
      <c r="LDS148" s="43"/>
      <c r="LDT148" s="43"/>
      <c r="LDU148" s="43"/>
      <c r="LDV148" s="43"/>
      <c r="LDW148" s="43"/>
      <c r="LDX148" s="43"/>
      <c r="LDY148" s="43"/>
      <c r="LDZ148" s="43"/>
      <c r="LEA148" s="43"/>
      <c r="LEB148" s="43"/>
      <c r="LEC148" s="43"/>
      <c r="LED148" s="43"/>
      <c r="LEE148" s="43"/>
      <c r="LEF148" s="43"/>
      <c r="LEG148" s="43"/>
      <c r="LEH148" s="43"/>
      <c r="LEI148" s="43"/>
      <c r="LEJ148" s="43"/>
      <c r="LEK148" s="43"/>
      <c r="LEL148" s="43"/>
      <c r="LEM148" s="43"/>
      <c r="LEN148" s="43"/>
      <c r="LEO148" s="43"/>
      <c r="LEP148" s="43"/>
      <c r="LEQ148" s="43"/>
      <c r="LER148" s="43"/>
      <c r="LES148" s="43"/>
      <c r="LET148" s="43"/>
      <c r="LEU148" s="43"/>
      <c r="LEV148" s="43"/>
      <c r="LEW148" s="43"/>
      <c r="LEX148" s="43"/>
      <c r="LEY148" s="43"/>
      <c r="LEZ148" s="43"/>
      <c r="LFA148" s="43"/>
      <c r="LFB148" s="43"/>
      <c r="LFC148" s="43"/>
      <c r="LFD148" s="43"/>
      <c r="LFE148" s="43"/>
      <c r="LFF148" s="43"/>
      <c r="LFG148" s="43"/>
      <c r="LFH148" s="43"/>
      <c r="LFI148" s="43"/>
      <c r="LFJ148" s="43"/>
      <c r="LFK148" s="43"/>
      <c r="LFL148" s="43"/>
      <c r="LFM148" s="43"/>
      <c r="LFN148" s="43"/>
      <c r="LFO148" s="43"/>
      <c r="LFP148" s="43"/>
      <c r="LFQ148" s="43"/>
      <c r="LFR148" s="43"/>
      <c r="LFS148" s="43"/>
      <c r="LFT148" s="43"/>
      <c r="LFU148" s="43"/>
      <c r="LFV148" s="43"/>
      <c r="LFW148" s="43"/>
      <c r="LFX148" s="43"/>
      <c r="LFY148" s="43"/>
      <c r="LFZ148" s="43"/>
      <c r="LGA148" s="43"/>
      <c r="LGB148" s="43"/>
      <c r="LGC148" s="43"/>
      <c r="LGD148" s="43"/>
      <c r="LGE148" s="43"/>
      <c r="LGF148" s="43"/>
      <c r="LGG148" s="43"/>
      <c r="LGH148" s="43"/>
      <c r="LGI148" s="43"/>
      <c r="LGJ148" s="43"/>
      <c r="LGK148" s="43"/>
      <c r="LGL148" s="43"/>
      <c r="LGM148" s="43"/>
      <c r="LGN148" s="43"/>
      <c r="LGO148" s="43"/>
      <c r="LGP148" s="43"/>
      <c r="LGQ148" s="43"/>
      <c r="LGR148" s="43"/>
      <c r="LGS148" s="43"/>
      <c r="LGT148" s="43"/>
      <c r="LGU148" s="43"/>
      <c r="LGV148" s="43"/>
      <c r="LGW148" s="43"/>
      <c r="LGX148" s="43"/>
      <c r="LGY148" s="43"/>
      <c r="LGZ148" s="43"/>
      <c r="LHA148" s="43"/>
      <c r="LHB148" s="43"/>
      <c r="LHC148" s="43"/>
      <c r="LHD148" s="43"/>
      <c r="LHE148" s="43"/>
      <c r="LHF148" s="43"/>
      <c r="LHG148" s="43"/>
      <c r="LHH148" s="43"/>
      <c r="LHI148" s="43"/>
      <c r="LHJ148" s="43"/>
      <c r="LHK148" s="43"/>
      <c r="LHL148" s="43"/>
      <c r="LHM148" s="43"/>
      <c r="LHN148" s="43"/>
      <c r="LHO148" s="43"/>
      <c r="LHP148" s="43"/>
      <c r="LHQ148" s="43"/>
      <c r="LHR148" s="43"/>
      <c r="LHS148" s="43"/>
      <c r="LHT148" s="43"/>
      <c r="LHU148" s="43"/>
      <c r="LHV148" s="43"/>
      <c r="LHW148" s="43"/>
      <c r="LHX148" s="43"/>
      <c r="LHY148" s="43"/>
      <c r="LHZ148" s="43"/>
      <c r="LIA148" s="43"/>
      <c r="LIB148" s="43"/>
      <c r="LIC148" s="43"/>
      <c r="LID148" s="43"/>
      <c r="LIE148" s="43"/>
      <c r="LIF148" s="43"/>
      <c r="LIG148" s="43"/>
      <c r="LIH148" s="43"/>
      <c r="LII148" s="43"/>
      <c r="LIJ148" s="43"/>
      <c r="LIK148" s="43"/>
      <c r="LIL148" s="43"/>
      <c r="LIM148" s="43"/>
      <c r="LIN148" s="43"/>
      <c r="LIO148" s="43"/>
      <c r="LIP148" s="43"/>
      <c r="LIQ148" s="43"/>
      <c r="LIR148" s="43"/>
      <c r="LIS148" s="43"/>
      <c r="LIT148" s="43"/>
      <c r="LIU148" s="43"/>
      <c r="LIV148" s="43"/>
      <c r="LIW148" s="43"/>
      <c r="LIX148" s="43"/>
      <c r="LIY148" s="43"/>
      <c r="LIZ148" s="43"/>
      <c r="LJA148" s="43"/>
      <c r="LJB148" s="43"/>
      <c r="LJC148" s="43"/>
      <c r="LJD148" s="43"/>
      <c r="LJE148" s="43"/>
      <c r="LJF148" s="43"/>
      <c r="LJG148" s="43"/>
      <c r="LJH148" s="43"/>
      <c r="LJI148" s="43"/>
      <c r="LJJ148" s="43"/>
      <c r="LJK148" s="43"/>
      <c r="LJL148" s="43"/>
      <c r="LJM148" s="43"/>
      <c r="LJN148" s="43"/>
      <c r="LJO148" s="43"/>
      <c r="LJP148" s="43"/>
      <c r="LJQ148" s="43"/>
      <c r="LJR148" s="43"/>
      <c r="LJS148" s="43"/>
      <c r="LJT148" s="43"/>
      <c r="LJU148" s="43"/>
      <c r="LJV148" s="43"/>
      <c r="LJW148" s="43"/>
      <c r="LJX148" s="43"/>
      <c r="LJY148" s="43"/>
      <c r="LJZ148" s="43"/>
      <c r="LKA148" s="43"/>
      <c r="LKB148" s="43"/>
      <c r="LKC148" s="43"/>
      <c r="LKD148" s="43"/>
      <c r="LKE148" s="43"/>
      <c r="LKF148" s="43"/>
      <c r="LKG148" s="43"/>
      <c r="LKH148" s="43"/>
      <c r="LKI148" s="43"/>
      <c r="LKJ148" s="43"/>
      <c r="LKK148" s="43"/>
      <c r="LKL148" s="43"/>
      <c r="LKM148" s="43"/>
      <c r="LKN148" s="43"/>
      <c r="LKO148" s="43"/>
      <c r="LKP148" s="43"/>
      <c r="LKQ148" s="43"/>
      <c r="LKR148" s="43"/>
      <c r="LKS148" s="43"/>
      <c r="LKT148" s="43"/>
      <c r="LKU148" s="43"/>
      <c r="LKV148" s="43"/>
      <c r="LKW148" s="43"/>
      <c r="LKX148" s="43"/>
      <c r="LKY148" s="43"/>
      <c r="LKZ148" s="43"/>
      <c r="LLA148" s="43"/>
      <c r="LLB148" s="43"/>
      <c r="LLC148" s="43"/>
      <c r="LLD148" s="43"/>
      <c r="LLE148" s="43"/>
      <c r="LLF148" s="43"/>
      <c r="LLG148" s="43"/>
      <c r="LLH148" s="43"/>
      <c r="LLI148" s="43"/>
      <c r="LLJ148" s="43"/>
      <c r="LLK148" s="43"/>
      <c r="LLL148" s="43"/>
      <c r="LLM148" s="43"/>
      <c r="LLN148" s="43"/>
      <c r="LLO148" s="43"/>
      <c r="LLP148" s="43"/>
      <c r="LLQ148" s="43"/>
      <c r="LLR148" s="43"/>
      <c r="LLS148" s="43"/>
      <c r="LLT148" s="43"/>
      <c r="LLU148" s="43"/>
      <c r="LLV148" s="43"/>
      <c r="LLW148" s="43"/>
      <c r="LLX148" s="43"/>
      <c r="LLY148" s="43"/>
      <c r="LLZ148" s="43"/>
      <c r="LMA148" s="43"/>
      <c r="LMB148" s="43"/>
      <c r="LMC148" s="43"/>
      <c r="LMD148" s="43"/>
      <c r="LME148" s="43"/>
      <c r="LMF148" s="43"/>
      <c r="LMG148" s="43"/>
      <c r="LMH148" s="43"/>
      <c r="LMI148" s="43"/>
      <c r="LMJ148" s="43"/>
      <c r="LMK148" s="43"/>
      <c r="LML148" s="43"/>
      <c r="LMM148" s="43"/>
      <c r="LMN148" s="43"/>
      <c r="LMO148" s="43"/>
      <c r="LMP148" s="43"/>
      <c r="LMQ148" s="43"/>
      <c r="LMR148" s="43"/>
      <c r="LMS148" s="43"/>
      <c r="LMT148" s="43"/>
      <c r="LMU148" s="43"/>
      <c r="LMV148" s="43"/>
      <c r="LMW148" s="43"/>
      <c r="LMX148" s="43"/>
      <c r="LMY148" s="43"/>
      <c r="LMZ148" s="43"/>
      <c r="LNA148" s="43"/>
      <c r="LNB148" s="43"/>
      <c r="LNC148" s="43"/>
      <c r="LND148" s="43"/>
      <c r="LNE148" s="43"/>
      <c r="LNF148" s="43"/>
      <c r="LNG148" s="43"/>
      <c r="LNH148" s="43"/>
      <c r="LNI148" s="43"/>
      <c r="LNJ148" s="43"/>
      <c r="LNK148" s="43"/>
      <c r="LNL148" s="43"/>
      <c r="LNM148" s="43"/>
      <c r="LNN148" s="43"/>
      <c r="LNO148" s="43"/>
      <c r="LNP148" s="43"/>
      <c r="LNQ148" s="43"/>
      <c r="LNR148" s="43"/>
      <c r="LNS148" s="43"/>
      <c r="LNT148" s="43"/>
      <c r="LNU148" s="43"/>
      <c r="LNV148" s="43"/>
      <c r="LNW148" s="43"/>
      <c r="LNX148" s="43"/>
      <c r="LNY148" s="43"/>
      <c r="LNZ148" s="43"/>
      <c r="LOA148" s="43"/>
      <c r="LOB148" s="43"/>
      <c r="LOC148" s="43"/>
      <c r="LOD148" s="43"/>
      <c r="LOE148" s="43"/>
      <c r="LOF148" s="43"/>
      <c r="LOG148" s="43"/>
      <c r="LOH148" s="43"/>
      <c r="LOI148" s="43"/>
      <c r="LOJ148" s="43"/>
      <c r="LOK148" s="43"/>
      <c r="LOL148" s="43"/>
      <c r="LOM148" s="43"/>
      <c r="LON148" s="43"/>
      <c r="LOO148" s="43"/>
      <c r="LOP148" s="43"/>
      <c r="LOQ148" s="43"/>
      <c r="LOR148" s="43"/>
      <c r="LOS148" s="43"/>
      <c r="LOT148" s="43"/>
      <c r="LOU148" s="43"/>
      <c r="LOV148" s="43"/>
      <c r="LOW148" s="43"/>
      <c r="LOX148" s="43"/>
      <c r="LOY148" s="43"/>
      <c r="LOZ148" s="43"/>
      <c r="LPA148" s="43"/>
      <c r="LPB148" s="43"/>
      <c r="LPC148" s="43"/>
      <c r="LPD148" s="43"/>
      <c r="LPE148" s="43"/>
      <c r="LPF148" s="43"/>
      <c r="LPG148" s="43"/>
      <c r="LPH148" s="43"/>
      <c r="LPI148" s="43"/>
      <c r="LPJ148" s="43"/>
      <c r="LPK148" s="43"/>
      <c r="LPL148" s="43"/>
      <c r="LPM148" s="43"/>
      <c r="LPN148" s="43"/>
      <c r="LPO148" s="43"/>
      <c r="LPP148" s="43"/>
      <c r="LPQ148" s="43"/>
      <c r="LPR148" s="43"/>
      <c r="LPS148" s="43"/>
      <c r="LPT148" s="43"/>
      <c r="LPU148" s="43"/>
      <c r="LPV148" s="43"/>
      <c r="LPW148" s="43"/>
      <c r="LPX148" s="43"/>
      <c r="LPY148" s="43"/>
      <c r="LPZ148" s="43"/>
      <c r="LQA148" s="43"/>
      <c r="LQB148" s="43"/>
      <c r="LQC148" s="43"/>
      <c r="LQD148" s="43"/>
      <c r="LQE148" s="43"/>
      <c r="LQF148" s="43"/>
      <c r="LQG148" s="43"/>
      <c r="LQH148" s="43"/>
      <c r="LQI148" s="43"/>
      <c r="LQJ148" s="43"/>
      <c r="LQK148" s="43"/>
      <c r="LQL148" s="43"/>
      <c r="LQM148" s="43"/>
      <c r="LQN148" s="43"/>
      <c r="LQO148" s="43"/>
      <c r="LQP148" s="43"/>
      <c r="LQQ148" s="43"/>
      <c r="LQR148" s="43"/>
      <c r="LQS148" s="43"/>
      <c r="LQT148" s="43"/>
      <c r="LQU148" s="43"/>
      <c r="LQV148" s="43"/>
      <c r="LQW148" s="43"/>
      <c r="LQX148" s="43"/>
      <c r="LQY148" s="43"/>
      <c r="LQZ148" s="43"/>
      <c r="LRA148" s="43"/>
      <c r="LRB148" s="43"/>
      <c r="LRC148" s="43"/>
      <c r="LRD148" s="43"/>
      <c r="LRE148" s="43"/>
      <c r="LRF148" s="43"/>
      <c r="LRG148" s="43"/>
      <c r="LRH148" s="43"/>
      <c r="LRI148" s="43"/>
      <c r="LRJ148" s="43"/>
      <c r="LRK148" s="43"/>
      <c r="LRL148" s="43"/>
      <c r="LRM148" s="43"/>
      <c r="LRN148" s="43"/>
      <c r="LRO148" s="43"/>
      <c r="LRP148" s="43"/>
      <c r="LRQ148" s="43"/>
      <c r="LRR148" s="43"/>
      <c r="LRS148" s="43"/>
      <c r="LRT148" s="43"/>
      <c r="LRU148" s="43"/>
      <c r="LRV148" s="43"/>
      <c r="LRW148" s="43"/>
      <c r="LRX148" s="43"/>
      <c r="LRY148" s="43"/>
      <c r="LRZ148" s="43"/>
      <c r="LSA148" s="43"/>
      <c r="LSB148" s="43"/>
      <c r="LSC148" s="43"/>
      <c r="LSD148" s="43"/>
      <c r="LSE148" s="43"/>
      <c r="LSF148" s="43"/>
      <c r="LSG148" s="43"/>
      <c r="LSH148" s="43"/>
      <c r="LSI148" s="43"/>
      <c r="LSJ148" s="43"/>
      <c r="LSK148" s="43"/>
      <c r="LSL148" s="43"/>
      <c r="LSM148" s="43"/>
      <c r="LSN148" s="43"/>
      <c r="LSO148" s="43"/>
      <c r="LSP148" s="43"/>
      <c r="LSQ148" s="43"/>
      <c r="LSR148" s="43"/>
      <c r="LSS148" s="43"/>
      <c r="LST148" s="43"/>
      <c r="LSU148" s="43"/>
      <c r="LSV148" s="43"/>
      <c r="LSW148" s="43"/>
      <c r="LSX148" s="43"/>
      <c r="LSY148" s="43"/>
      <c r="LSZ148" s="43"/>
      <c r="LTA148" s="43"/>
      <c r="LTB148" s="43"/>
      <c r="LTC148" s="43"/>
      <c r="LTD148" s="43"/>
      <c r="LTE148" s="43"/>
      <c r="LTF148" s="43"/>
      <c r="LTG148" s="43"/>
      <c r="LTH148" s="43"/>
      <c r="LTI148" s="43"/>
      <c r="LTJ148" s="43"/>
      <c r="LTK148" s="43"/>
      <c r="LTL148" s="43"/>
      <c r="LTM148" s="43"/>
      <c r="LTN148" s="43"/>
      <c r="LTO148" s="43"/>
      <c r="LTP148" s="43"/>
      <c r="LTQ148" s="43"/>
      <c r="LTR148" s="43"/>
      <c r="LTS148" s="43"/>
      <c r="LTT148" s="43"/>
      <c r="LTU148" s="43"/>
      <c r="LTV148" s="43"/>
      <c r="LTW148" s="43"/>
      <c r="LTX148" s="43"/>
      <c r="LTY148" s="43"/>
      <c r="LTZ148" s="43"/>
      <c r="LUA148" s="43"/>
      <c r="LUB148" s="43"/>
      <c r="LUC148" s="43"/>
      <c r="LUD148" s="43"/>
      <c r="LUE148" s="43"/>
      <c r="LUF148" s="43"/>
      <c r="LUG148" s="43"/>
      <c r="LUH148" s="43"/>
      <c r="LUI148" s="43"/>
      <c r="LUJ148" s="43"/>
      <c r="LUK148" s="43"/>
      <c r="LUL148" s="43"/>
      <c r="LUM148" s="43"/>
      <c r="LUN148" s="43"/>
      <c r="LUO148" s="43"/>
      <c r="LUP148" s="43"/>
      <c r="LUQ148" s="43"/>
      <c r="LUR148" s="43"/>
      <c r="LUS148" s="43"/>
      <c r="LUT148" s="43"/>
      <c r="LUU148" s="43"/>
      <c r="LUV148" s="43"/>
      <c r="LUW148" s="43"/>
      <c r="LUX148" s="43"/>
      <c r="LUY148" s="43"/>
      <c r="LUZ148" s="43"/>
      <c r="LVA148" s="43"/>
      <c r="LVB148" s="43"/>
      <c r="LVC148" s="43"/>
      <c r="LVD148" s="43"/>
      <c r="LVE148" s="43"/>
      <c r="LVF148" s="43"/>
      <c r="LVG148" s="43"/>
      <c r="LVH148" s="43"/>
      <c r="LVI148" s="43"/>
      <c r="LVJ148" s="43"/>
      <c r="LVK148" s="43"/>
      <c r="LVL148" s="43"/>
      <c r="LVM148" s="43"/>
      <c r="LVN148" s="43"/>
      <c r="LVO148" s="43"/>
      <c r="LVP148" s="43"/>
      <c r="LVQ148" s="43"/>
      <c r="LVR148" s="43"/>
      <c r="LVS148" s="43"/>
      <c r="LVT148" s="43"/>
      <c r="LVU148" s="43"/>
      <c r="LVV148" s="43"/>
      <c r="LVW148" s="43"/>
      <c r="LVX148" s="43"/>
      <c r="LVY148" s="43"/>
      <c r="LVZ148" s="43"/>
      <c r="LWA148" s="43"/>
      <c r="LWB148" s="43"/>
      <c r="LWC148" s="43"/>
      <c r="LWD148" s="43"/>
      <c r="LWE148" s="43"/>
      <c r="LWF148" s="43"/>
      <c r="LWG148" s="43"/>
      <c r="LWH148" s="43"/>
      <c r="LWI148" s="43"/>
      <c r="LWJ148" s="43"/>
      <c r="LWK148" s="43"/>
      <c r="LWL148" s="43"/>
      <c r="LWM148" s="43"/>
      <c r="LWN148" s="43"/>
      <c r="LWO148" s="43"/>
      <c r="LWP148" s="43"/>
      <c r="LWQ148" s="43"/>
      <c r="LWR148" s="43"/>
      <c r="LWS148" s="43"/>
      <c r="LWT148" s="43"/>
      <c r="LWU148" s="43"/>
      <c r="LWV148" s="43"/>
      <c r="LWW148" s="43"/>
      <c r="LWX148" s="43"/>
      <c r="LWY148" s="43"/>
      <c r="LWZ148" s="43"/>
      <c r="LXA148" s="43"/>
      <c r="LXB148" s="43"/>
      <c r="LXC148" s="43"/>
      <c r="LXD148" s="43"/>
      <c r="LXE148" s="43"/>
      <c r="LXF148" s="43"/>
      <c r="LXG148" s="43"/>
      <c r="LXH148" s="43"/>
      <c r="LXI148" s="43"/>
      <c r="LXJ148" s="43"/>
      <c r="LXK148" s="43"/>
      <c r="LXL148" s="43"/>
      <c r="LXM148" s="43"/>
      <c r="LXN148" s="43"/>
      <c r="LXO148" s="43"/>
      <c r="LXP148" s="43"/>
      <c r="LXQ148" s="43"/>
      <c r="LXR148" s="43"/>
      <c r="LXS148" s="43"/>
      <c r="LXT148" s="43"/>
      <c r="LXU148" s="43"/>
      <c r="LXV148" s="43"/>
      <c r="LXW148" s="43"/>
      <c r="LXX148" s="43"/>
      <c r="LXY148" s="43"/>
      <c r="LXZ148" s="43"/>
      <c r="LYA148" s="43"/>
      <c r="LYB148" s="43"/>
      <c r="LYC148" s="43"/>
      <c r="LYD148" s="43"/>
      <c r="LYE148" s="43"/>
      <c r="LYF148" s="43"/>
      <c r="LYG148" s="43"/>
      <c r="LYH148" s="43"/>
      <c r="LYI148" s="43"/>
      <c r="LYJ148" s="43"/>
      <c r="LYK148" s="43"/>
      <c r="LYL148" s="43"/>
      <c r="LYM148" s="43"/>
      <c r="LYN148" s="43"/>
      <c r="LYO148" s="43"/>
      <c r="LYP148" s="43"/>
      <c r="LYQ148" s="43"/>
      <c r="LYR148" s="43"/>
      <c r="LYS148" s="43"/>
      <c r="LYT148" s="43"/>
      <c r="LYU148" s="43"/>
      <c r="LYV148" s="43"/>
      <c r="LYW148" s="43"/>
      <c r="LYX148" s="43"/>
      <c r="LYY148" s="43"/>
      <c r="LYZ148" s="43"/>
      <c r="LZA148" s="43"/>
      <c r="LZB148" s="43"/>
      <c r="LZC148" s="43"/>
      <c r="LZD148" s="43"/>
      <c r="LZE148" s="43"/>
      <c r="LZF148" s="43"/>
      <c r="LZG148" s="43"/>
      <c r="LZH148" s="43"/>
      <c r="LZI148" s="43"/>
      <c r="LZJ148" s="43"/>
      <c r="LZK148" s="43"/>
      <c r="LZL148" s="43"/>
      <c r="LZM148" s="43"/>
      <c r="LZN148" s="43"/>
      <c r="LZO148" s="43"/>
      <c r="LZP148" s="43"/>
      <c r="LZQ148" s="43"/>
      <c r="LZR148" s="43"/>
      <c r="LZS148" s="43"/>
      <c r="LZT148" s="43"/>
      <c r="LZU148" s="43"/>
      <c r="LZV148" s="43"/>
      <c r="LZW148" s="43"/>
      <c r="LZX148" s="43"/>
      <c r="LZY148" s="43"/>
      <c r="LZZ148" s="43"/>
      <c r="MAA148" s="43"/>
      <c r="MAB148" s="43"/>
      <c r="MAC148" s="43"/>
      <c r="MAD148" s="43"/>
      <c r="MAE148" s="43"/>
      <c r="MAF148" s="43"/>
      <c r="MAG148" s="43"/>
      <c r="MAH148" s="43"/>
      <c r="MAI148" s="43"/>
      <c r="MAJ148" s="43"/>
      <c r="MAK148" s="43"/>
      <c r="MAL148" s="43"/>
      <c r="MAM148" s="43"/>
      <c r="MAN148" s="43"/>
      <c r="MAO148" s="43"/>
      <c r="MAP148" s="43"/>
      <c r="MAQ148" s="43"/>
      <c r="MAR148" s="43"/>
      <c r="MAS148" s="43"/>
      <c r="MAT148" s="43"/>
      <c r="MAU148" s="43"/>
      <c r="MAV148" s="43"/>
      <c r="MAW148" s="43"/>
      <c r="MAX148" s="43"/>
      <c r="MAY148" s="43"/>
      <c r="MAZ148" s="43"/>
      <c r="MBA148" s="43"/>
      <c r="MBB148" s="43"/>
      <c r="MBC148" s="43"/>
      <c r="MBD148" s="43"/>
      <c r="MBE148" s="43"/>
      <c r="MBF148" s="43"/>
      <c r="MBG148" s="43"/>
      <c r="MBH148" s="43"/>
      <c r="MBI148" s="43"/>
      <c r="MBJ148" s="43"/>
      <c r="MBK148" s="43"/>
      <c r="MBL148" s="43"/>
      <c r="MBM148" s="43"/>
      <c r="MBN148" s="43"/>
      <c r="MBO148" s="43"/>
      <c r="MBP148" s="43"/>
      <c r="MBQ148" s="43"/>
      <c r="MBR148" s="43"/>
      <c r="MBS148" s="43"/>
      <c r="MBT148" s="43"/>
      <c r="MBU148" s="43"/>
      <c r="MBV148" s="43"/>
      <c r="MBW148" s="43"/>
      <c r="MBX148" s="43"/>
      <c r="MBY148" s="43"/>
      <c r="MBZ148" s="43"/>
      <c r="MCA148" s="43"/>
      <c r="MCB148" s="43"/>
      <c r="MCC148" s="43"/>
      <c r="MCD148" s="43"/>
      <c r="MCE148" s="43"/>
      <c r="MCF148" s="43"/>
      <c r="MCG148" s="43"/>
      <c r="MCH148" s="43"/>
      <c r="MCI148" s="43"/>
      <c r="MCJ148" s="43"/>
      <c r="MCK148" s="43"/>
      <c r="MCL148" s="43"/>
      <c r="MCM148" s="43"/>
      <c r="MCN148" s="43"/>
      <c r="MCO148" s="43"/>
      <c r="MCP148" s="43"/>
      <c r="MCQ148" s="43"/>
      <c r="MCR148" s="43"/>
      <c r="MCS148" s="43"/>
      <c r="MCT148" s="43"/>
      <c r="MCU148" s="43"/>
      <c r="MCV148" s="43"/>
      <c r="MCW148" s="43"/>
      <c r="MCX148" s="43"/>
      <c r="MCY148" s="43"/>
      <c r="MCZ148" s="43"/>
      <c r="MDA148" s="43"/>
      <c r="MDB148" s="43"/>
      <c r="MDC148" s="43"/>
      <c r="MDD148" s="43"/>
      <c r="MDE148" s="43"/>
      <c r="MDF148" s="43"/>
      <c r="MDG148" s="43"/>
      <c r="MDH148" s="43"/>
      <c r="MDI148" s="43"/>
      <c r="MDJ148" s="43"/>
      <c r="MDK148" s="43"/>
      <c r="MDL148" s="43"/>
      <c r="MDM148" s="43"/>
      <c r="MDN148" s="43"/>
      <c r="MDO148" s="43"/>
      <c r="MDP148" s="43"/>
      <c r="MDQ148" s="43"/>
      <c r="MDR148" s="43"/>
      <c r="MDS148" s="43"/>
      <c r="MDT148" s="43"/>
      <c r="MDU148" s="43"/>
      <c r="MDV148" s="43"/>
      <c r="MDW148" s="43"/>
      <c r="MDX148" s="43"/>
      <c r="MDY148" s="43"/>
      <c r="MDZ148" s="43"/>
      <c r="MEA148" s="43"/>
      <c r="MEB148" s="43"/>
      <c r="MEC148" s="43"/>
      <c r="MED148" s="43"/>
      <c r="MEE148" s="43"/>
      <c r="MEF148" s="43"/>
      <c r="MEG148" s="43"/>
      <c r="MEH148" s="43"/>
      <c r="MEI148" s="43"/>
      <c r="MEJ148" s="43"/>
      <c r="MEK148" s="43"/>
      <c r="MEL148" s="43"/>
      <c r="MEM148" s="43"/>
      <c r="MEN148" s="43"/>
      <c r="MEO148" s="43"/>
      <c r="MEP148" s="43"/>
      <c r="MEQ148" s="43"/>
      <c r="MER148" s="43"/>
      <c r="MES148" s="43"/>
      <c r="MET148" s="43"/>
      <c r="MEU148" s="43"/>
      <c r="MEV148" s="43"/>
      <c r="MEW148" s="43"/>
      <c r="MEX148" s="43"/>
      <c r="MEY148" s="43"/>
      <c r="MEZ148" s="43"/>
      <c r="MFA148" s="43"/>
      <c r="MFB148" s="43"/>
      <c r="MFC148" s="43"/>
      <c r="MFD148" s="43"/>
      <c r="MFE148" s="43"/>
      <c r="MFF148" s="43"/>
      <c r="MFG148" s="43"/>
      <c r="MFH148" s="43"/>
      <c r="MFI148" s="43"/>
      <c r="MFJ148" s="43"/>
      <c r="MFK148" s="43"/>
      <c r="MFL148" s="43"/>
      <c r="MFM148" s="43"/>
      <c r="MFN148" s="43"/>
      <c r="MFO148" s="43"/>
      <c r="MFP148" s="43"/>
      <c r="MFQ148" s="43"/>
      <c r="MFR148" s="43"/>
      <c r="MFS148" s="43"/>
      <c r="MFT148" s="43"/>
      <c r="MFU148" s="43"/>
      <c r="MFV148" s="43"/>
      <c r="MFW148" s="43"/>
      <c r="MFX148" s="43"/>
      <c r="MFY148" s="43"/>
      <c r="MFZ148" s="43"/>
      <c r="MGA148" s="43"/>
      <c r="MGB148" s="43"/>
      <c r="MGC148" s="43"/>
      <c r="MGD148" s="43"/>
      <c r="MGE148" s="43"/>
      <c r="MGF148" s="43"/>
      <c r="MGG148" s="43"/>
      <c r="MGH148" s="43"/>
      <c r="MGI148" s="43"/>
      <c r="MGJ148" s="43"/>
      <c r="MGK148" s="43"/>
      <c r="MGL148" s="43"/>
      <c r="MGM148" s="43"/>
      <c r="MGN148" s="43"/>
      <c r="MGO148" s="43"/>
      <c r="MGP148" s="43"/>
      <c r="MGQ148" s="43"/>
      <c r="MGR148" s="43"/>
      <c r="MGS148" s="43"/>
      <c r="MGT148" s="43"/>
      <c r="MGU148" s="43"/>
      <c r="MGV148" s="43"/>
      <c r="MGW148" s="43"/>
      <c r="MGX148" s="43"/>
      <c r="MGY148" s="43"/>
      <c r="MGZ148" s="43"/>
      <c r="MHA148" s="43"/>
      <c r="MHB148" s="43"/>
      <c r="MHC148" s="43"/>
      <c r="MHD148" s="43"/>
      <c r="MHE148" s="43"/>
      <c r="MHF148" s="43"/>
      <c r="MHG148" s="43"/>
      <c r="MHH148" s="43"/>
      <c r="MHI148" s="43"/>
      <c r="MHJ148" s="43"/>
      <c r="MHK148" s="43"/>
      <c r="MHL148" s="43"/>
      <c r="MHM148" s="43"/>
      <c r="MHN148" s="43"/>
      <c r="MHO148" s="43"/>
      <c r="MHP148" s="43"/>
      <c r="MHQ148" s="43"/>
      <c r="MHR148" s="43"/>
      <c r="MHS148" s="43"/>
      <c r="MHT148" s="43"/>
      <c r="MHU148" s="43"/>
      <c r="MHV148" s="43"/>
      <c r="MHW148" s="43"/>
      <c r="MHX148" s="43"/>
      <c r="MHY148" s="43"/>
      <c r="MHZ148" s="43"/>
      <c r="MIA148" s="43"/>
      <c r="MIB148" s="43"/>
      <c r="MIC148" s="43"/>
      <c r="MID148" s="43"/>
      <c r="MIE148" s="43"/>
      <c r="MIF148" s="43"/>
      <c r="MIG148" s="43"/>
      <c r="MIH148" s="43"/>
      <c r="MII148" s="43"/>
      <c r="MIJ148" s="43"/>
      <c r="MIK148" s="43"/>
      <c r="MIL148" s="43"/>
      <c r="MIM148" s="43"/>
      <c r="MIN148" s="43"/>
      <c r="MIO148" s="43"/>
      <c r="MIP148" s="43"/>
      <c r="MIQ148" s="43"/>
      <c r="MIR148" s="43"/>
      <c r="MIS148" s="43"/>
      <c r="MIT148" s="43"/>
      <c r="MIU148" s="43"/>
      <c r="MIV148" s="43"/>
      <c r="MIW148" s="43"/>
      <c r="MIX148" s="43"/>
      <c r="MIY148" s="43"/>
      <c r="MIZ148" s="43"/>
      <c r="MJA148" s="43"/>
      <c r="MJB148" s="43"/>
      <c r="MJC148" s="43"/>
      <c r="MJD148" s="43"/>
      <c r="MJE148" s="43"/>
      <c r="MJF148" s="43"/>
      <c r="MJG148" s="43"/>
      <c r="MJH148" s="43"/>
      <c r="MJI148" s="43"/>
      <c r="MJJ148" s="43"/>
      <c r="MJK148" s="43"/>
      <c r="MJL148" s="43"/>
      <c r="MJM148" s="43"/>
      <c r="MJN148" s="43"/>
      <c r="MJO148" s="43"/>
      <c r="MJP148" s="43"/>
      <c r="MJQ148" s="43"/>
      <c r="MJR148" s="43"/>
      <c r="MJS148" s="43"/>
      <c r="MJT148" s="43"/>
      <c r="MJU148" s="43"/>
      <c r="MJV148" s="43"/>
      <c r="MJW148" s="43"/>
      <c r="MJX148" s="43"/>
      <c r="MJY148" s="43"/>
      <c r="MJZ148" s="43"/>
      <c r="MKA148" s="43"/>
      <c r="MKB148" s="43"/>
      <c r="MKC148" s="43"/>
      <c r="MKD148" s="43"/>
      <c r="MKE148" s="43"/>
      <c r="MKF148" s="43"/>
      <c r="MKG148" s="43"/>
      <c r="MKH148" s="43"/>
      <c r="MKI148" s="43"/>
      <c r="MKJ148" s="43"/>
      <c r="MKK148" s="43"/>
      <c r="MKL148" s="43"/>
      <c r="MKM148" s="43"/>
      <c r="MKN148" s="43"/>
      <c r="MKO148" s="43"/>
      <c r="MKP148" s="43"/>
      <c r="MKQ148" s="43"/>
      <c r="MKR148" s="43"/>
      <c r="MKS148" s="43"/>
      <c r="MKT148" s="43"/>
      <c r="MKU148" s="43"/>
      <c r="MKV148" s="43"/>
      <c r="MKW148" s="43"/>
      <c r="MKX148" s="43"/>
      <c r="MKY148" s="43"/>
      <c r="MKZ148" s="43"/>
      <c r="MLA148" s="43"/>
      <c r="MLB148" s="43"/>
      <c r="MLC148" s="43"/>
      <c r="MLD148" s="43"/>
      <c r="MLE148" s="43"/>
      <c r="MLF148" s="43"/>
      <c r="MLG148" s="43"/>
      <c r="MLH148" s="43"/>
      <c r="MLI148" s="43"/>
      <c r="MLJ148" s="43"/>
      <c r="MLK148" s="43"/>
      <c r="MLL148" s="43"/>
      <c r="MLM148" s="43"/>
      <c r="MLN148" s="43"/>
      <c r="MLO148" s="43"/>
      <c r="MLP148" s="43"/>
      <c r="MLQ148" s="43"/>
      <c r="MLR148" s="43"/>
      <c r="MLS148" s="43"/>
      <c r="MLT148" s="43"/>
      <c r="MLU148" s="43"/>
      <c r="MLV148" s="43"/>
      <c r="MLW148" s="43"/>
      <c r="MLX148" s="43"/>
      <c r="MLY148" s="43"/>
      <c r="MLZ148" s="43"/>
      <c r="MMA148" s="43"/>
      <c r="MMB148" s="43"/>
      <c r="MMC148" s="43"/>
      <c r="MMD148" s="43"/>
      <c r="MME148" s="43"/>
      <c r="MMF148" s="43"/>
      <c r="MMG148" s="43"/>
      <c r="MMH148" s="43"/>
      <c r="MMI148" s="43"/>
      <c r="MMJ148" s="43"/>
      <c r="MMK148" s="43"/>
      <c r="MML148" s="43"/>
      <c r="MMM148" s="43"/>
      <c r="MMN148" s="43"/>
      <c r="MMO148" s="43"/>
      <c r="MMP148" s="43"/>
      <c r="MMQ148" s="43"/>
      <c r="MMR148" s="43"/>
      <c r="MMS148" s="43"/>
      <c r="MMT148" s="43"/>
      <c r="MMU148" s="43"/>
      <c r="MMV148" s="43"/>
      <c r="MMW148" s="43"/>
      <c r="MMX148" s="43"/>
      <c r="MMY148" s="43"/>
      <c r="MMZ148" s="43"/>
      <c r="MNA148" s="43"/>
      <c r="MNB148" s="43"/>
      <c r="MNC148" s="43"/>
      <c r="MND148" s="43"/>
      <c r="MNE148" s="43"/>
      <c r="MNF148" s="43"/>
      <c r="MNG148" s="43"/>
      <c r="MNH148" s="43"/>
      <c r="MNI148" s="43"/>
      <c r="MNJ148" s="43"/>
      <c r="MNK148" s="43"/>
      <c r="MNL148" s="43"/>
      <c r="MNM148" s="43"/>
      <c r="MNN148" s="43"/>
      <c r="MNO148" s="43"/>
      <c r="MNP148" s="43"/>
      <c r="MNQ148" s="43"/>
      <c r="MNR148" s="43"/>
      <c r="MNS148" s="43"/>
      <c r="MNT148" s="43"/>
      <c r="MNU148" s="43"/>
      <c r="MNV148" s="43"/>
      <c r="MNW148" s="43"/>
      <c r="MNX148" s="43"/>
      <c r="MNY148" s="43"/>
      <c r="MNZ148" s="43"/>
      <c r="MOA148" s="43"/>
      <c r="MOB148" s="43"/>
      <c r="MOC148" s="43"/>
      <c r="MOD148" s="43"/>
      <c r="MOE148" s="43"/>
      <c r="MOF148" s="43"/>
      <c r="MOG148" s="43"/>
      <c r="MOH148" s="43"/>
      <c r="MOI148" s="43"/>
      <c r="MOJ148" s="43"/>
      <c r="MOK148" s="43"/>
      <c r="MOL148" s="43"/>
      <c r="MOM148" s="43"/>
      <c r="MON148" s="43"/>
      <c r="MOO148" s="43"/>
      <c r="MOP148" s="43"/>
      <c r="MOQ148" s="43"/>
      <c r="MOR148" s="43"/>
      <c r="MOS148" s="43"/>
      <c r="MOT148" s="43"/>
      <c r="MOU148" s="43"/>
      <c r="MOV148" s="43"/>
      <c r="MOW148" s="43"/>
      <c r="MOX148" s="43"/>
      <c r="MOY148" s="43"/>
      <c r="MOZ148" s="43"/>
      <c r="MPA148" s="43"/>
      <c r="MPB148" s="43"/>
      <c r="MPC148" s="43"/>
      <c r="MPD148" s="43"/>
      <c r="MPE148" s="43"/>
      <c r="MPF148" s="43"/>
      <c r="MPG148" s="43"/>
      <c r="MPH148" s="43"/>
      <c r="MPI148" s="43"/>
      <c r="MPJ148" s="43"/>
      <c r="MPK148" s="43"/>
      <c r="MPL148" s="43"/>
      <c r="MPM148" s="43"/>
      <c r="MPN148" s="43"/>
      <c r="MPO148" s="43"/>
      <c r="MPP148" s="43"/>
      <c r="MPQ148" s="43"/>
      <c r="MPR148" s="43"/>
      <c r="MPS148" s="43"/>
      <c r="MPT148" s="43"/>
      <c r="MPU148" s="43"/>
      <c r="MPV148" s="43"/>
      <c r="MPW148" s="43"/>
      <c r="MPX148" s="43"/>
      <c r="MPY148" s="43"/>
      <c r="MPZ148" s="43"/>
      <c r="MQA148" s="43"/>
      <c r="MQB148" s="43"/>
      <c r="MQC148" s="43"/>
      <c r="MQD148" s="43"/>
      <c r="MQE148" s="43"/>
      <c r="MQF148" s="43"/>
      <c r="MQG148" s="43"/>
      <c r="MQH148" s="43"/>
      <c r="MQI148" s="43"/>
      <c r="MQJ148" s="43"/>
      <c r="MQK148" s="43"/>
      <c r="MQL148" s="43"/>
      <c r="MQM148" s="43"/>
      <c r="MQN148" s="43"/>
      <c r="MQO148" s="43"/>
      <c r="MQP148" s="43"/>
      <c r="MQQ148" s="43"/>
      <c r="MQR148" s="43"/>
      <c r="MQS148" s="43"/>
      <c r="MQT148" s="43"/>
      <c r="MQU148" s="43"/>
      <c r="MQV148" s="43"/>
      <c r="MQW148" s="43"/>
      <c r="MQX148" s="43"/>
      <c r="MQY148" s="43"/>
      <c r="MQZ148" s="43"/>
      <c r="MRA148" s="43"/>
      <c r="MRB148" s="43"/>
      <c r="MRC148" s="43"/>
      <c r="MRD148" s="43"/>
      <c r="MRE148" s="43"/>
      <c r="MRF148" s="43"/>
      <c r="MRG148" s="43"/>
      <c r="MRH148" s="43"/>
      <c r="MRI148" s="43"/>
      <c r="MRJ148" s="43"/>
      <c r="MRK148" s="43"/>
      <c r="MRL148" s="43"/>
      <c r="MRM148" s="43"/>
      <c r="MRN148" s="43"/>
      <c r="MRO148" s="43"/>
      <c r="MRP148" s="43"/>
      <c r="MRQ148" s="43"/>
      <c r="MRR148" s="43"/>
      <c r="MRS148" s="43"/>
      <c r="MRT148" s="43"/>
      <c r="MRU148" s="43"/>
      <c r="MRV148" s="43"/>
      <c r="MRW148" s="43"/>
      <c r="MRX148" s="43"/>
      <c r="MRY148" s="43"/>
      <c r="MRZ148" s="43"/>
      <c r="MSA148" s="43"/>
      <c r="MSB148" s="43"/>
      <c r="MSC148" s="43"/>
      <c r="MSD148" s="43"/>
      <c r="MSE148" s="43"/>
      <c r="MSF148" s="43"/>
      <c r="MSG148" s="43"/>
      <c r="MSH148" s="43"/>
      <c r="MSI148" s="43"/>
      <c r="MSJ148" s="43"/>
      <c r="MSK148" s="43"/>
      <c r="MSL148" s="43"/>
      <c r="MSM148" s="43"/>
      <c r="MSN148" s="43"/>
      <c r="MSO148" s="43"/>
      <c r="MSP148" s="43"/>
      <c r="MSQ148" s="43"/>
      <c r="MSR148" s="43"/>
      <c r="MSS148" s="43"/>
      <c r="MST148" s="43"/>
      <c r="MSU148" s="43"/>
      <c r="MSV148" s="43"/>
      <c r="MSW148" s="43"/>
      <c r="MSX148" s="43"/>
      <c r="MSY148" s="43"/>
      <c r="MSZ148" s="43"/>
      <c r="MTA148" s="43"/>
      <c r="MTB148" s="43"/>
      <c r="MTC148" s="43"/>
      <c r="MTD148" s="43"/>
      <c r="MTE148" s="43"/>
      <c r="MTF148" s="43"/>
      <c r="MTG148" s="43"/>
      <c r="MTH148" s="43"/>
      <c r="MTI148" s="43"/>
      <c r="MTJ148" s="43"/>
      <c r="MTK148" s="43"/>
      <c r="MTL148" s="43"/>
      <c r="MTM148" s="43"/>
      <c r="MTN148" s="43"/>
      <c r="MTO148" s="43"/>
      <c r="MTP148" s="43"/>
      <c r="MTQ148" s="43"/>
      <c r="MTR148" s="43"/>
      <c r="MTS148" s="43"/>
      <c r="MTT148" s="43"/>
      <c r="MTU148" s="43"/>
      <c r="MTV148" s="43"/>
      <c r="MTW148" s="43"/>
      <c r="MTX148" s="43"/>
      <c r="MTY148" s="43"/>
      <c r="MTZ148" s="43"/>
      <c r="MUA148" s="43"/>
      <c r="MUB148" s="43"/>
      <c r="MUC148" s="43"/>
      <c r="MUD148" s="43"/>
      <c r="MUE148" s="43"/>
      <c r="MUF148" s="43"/>
      <c r="MUG148" s="43"/>
      <c r="MUH148" s="43"/>
      <c r="MUI148" s="43"/>
      <c r="MUJ148" s="43"/>
      <c r="MUK148" s="43"/>
      <c r="MUL148" s="43"/>
      <c r="MUM148" s="43"/>
      <c r="MUN148" s="43"/>
      <c r="MUO148" s="43"/>
      <c r="MUP148" s="43"/>
      <c r="MUQ148" s="43"/>
      <c r="MUR148" s="43"/>
      <c r="MUS148" s="43"/>
      <c r="MUT148" s="43"/>
      <c r="MUU148" s="43"/>
      <c r="MUV148" s="43"/>
      <c r="MUW148" s="43"/>
      <c r="MUX148" s="43"/>
      <c r="MUY148" s="43"/>
      <c r="MUZ148" s="43"/>
      <c r="MVA148" s="43"/>
      <c r="MVB148" s="43"/>
      <c r="MVC148" s="43"/>
      <c r="MVD148" s="43"/>
      <c r="MVE148" s="43"/>
      <c r="MVF148" s="43"/>
      <c r="MVG148" s="43"/>
      <c r="MVH148" s="43"/>
      <c r="MVI148" s="43"/>
      <c r="MVJ148" s="43"/>
      <c r="MVK148" s="43"/>
      <c r="MVL148" s="43"/>
      <c r="MVM148" s="43"/>
      <c r="MVN148" s="43"/>
      <c r="MVO148" s="43"/>
      <c r="MVP148" s="43"/>
      <c r="MVQ148" s="43"/>
      <c r="MVR148" s="43"/>
      <c r="MVS148" s="43"/>
      <c r="MVT148" s="43"/>
      <c r="MVU148" s="43"/>
      <c r="MVV148" s="43"/>
      <c r="MVW148" s="43"/>
      <c r="MVX148" s="43"/>
      <c r="MVY148" s="43"/>
      <c r="MVZ148" s="43"/>
      <c r="MWA148" s="43"/>
      <c r="MWB148" s="43"/>
      <c r="MWC148" s="43"/>
      <c r="MWD148" s="43"/>
      <c r="MWE148" s="43"/>
      <c r="MWF148" s="43"/>
      <c r="MWG148" s="43"/>
      <c r="MWH148" s="43"/>
      <c r="MWI148" s="43"/>
      <c r="MWJ148" s="43"/>
      <c r="MWK148" s="43"/>
      <c r="MWL148" s="43"/>
      <c r="MWM148" s="43"/>
      <c r="MWN148" s="43"/>
      <c r="MWO148" s="43"/>
      <c r="MWP148" s="43"/>
      <c r="MWQ148" s="43"/>
      <c r="MWR148" s="43"/>
      <c r="MWS148" s="43"/>
      <c r="MWT148" s="43"/>
      <c r="MWU148" s="43"/>
      <c r="MWV148" s="43"/>
      <c r="MWW148" s="43"/>
      <c r="MWX148" s="43"/>
      <c r="MWY148" s="43"/>
      <c r="MWZ148" s="43"/>
      <c r="MXA148" s="43"/>
      <c r="MXB148" s="43"/>
      <c r="MXC148" s="43"/>
      <c r="MXD148" s="43"/>
      <c r="MXE148" s="43"/>
      <c r="MXF148" s="43"/>
      <c r="MXG148" s="43"/>
      <c r="MXH148" s="43"/>
      <c r="MXI148" s="43"/>
      <c r="MXJ148" s="43"/>
      <c r="MXK148" s="43"/>
      <c r="MXL148" s="43"/>
      <c r="MXM148" s="43"/>
      <c r="MXN148" s="43"/>
      <c r="MXO148" s="43"/>
      <c r="MXP148" s="43"/>
      <c r="MXQ148" s="43"/>
      <c r="MXR148" s="43"/>
      <c r="MXS148" s="43"/>
      <c r="MXT148" s="43"/>
      <c r="MXU148" s="43"/>
      <c r="MXV148" s="43"/>
      <c r="MXW148" s="43"/>
      <c r="MXX148" s="43"/>
      <c r="MXY148" s="43"/>
      <c r="MXZ148" s="43"/>
      <c r="MYA148" s="43"/>
      <c r="MYB148" s="43"/>
      <c r="MYC148" s="43"/>
      <c r="MYD148" s="43"/>
      <c r="MYE148" s="43"/>
      <c r="MYF148" s="43"/>
      <c r="MYG148" s="43"/>
      <c r="MYH148" s="43"/>
      <c r="MYI148" s="43"/>
      <c r="MYJ148" s="43"/>
      <c r="MYK148" s="43"/>
      <c r="MYL148" s="43"/>
      <c r="MYM148" s="43"/>
      <c r="MYN148" s="43"/>
      <c r="MYO148" s="43"/>
      <c r="MYP148" s="43"/>
      <c r="MYQ148" s="43"/>
      <c r="MYR148" s="43"/>
      <c r="MYS148" s="43"/>
      <c r="MYT148" s="43"/>
      <c r="MYU148" s="43"/>
      <c r="MYV148" s="43"/>
      <c r="MYW148" s="43"/>
      <c r="MYX148" s="43"/>
      <c r="MYY148" s="43"/>
      <c r="MYZ148" s="43"/>
      <c r="MZA148" s="43"/>
      <c r="MZB148" s="43"/>
      <c r="MZC148" s="43"/>
      <c r="MZD148" s="43"/>
      <c r="MZE148" s="43"/>
      <c r="MZF148" s="43"/>
      <c r="MZG148" s="43"/>
      <c r="MZH148" s="43"/>
      <c r="MZI148" s="43"/>
      <c r="MZJ148" s="43"/>
      <c r="MZK148" s="43"/>
      <c r="MZL148" s="43"/>
      <c r="MZM148" s="43"/>
      <c r="MZN148" s="43"/>
      <c r="MZO148" s="43"/>
      <c r="MZP148" s="43"/>
      <c r="MZQ148" s="43"/>
      <c r="MZR148" s="43"/>
      <c r="MZS148" s="43"/>
      <c r="MZT148" s="43"/>
      <c r="MZU148" s="43"/>
      <c r="MZV148" s="43"/>
      <c r="MZW148" s="43"/>
      <c r="MZX148" s="43"/>
      <c r="MZY148" s="43"/>
      <c r="MZZ148" s="43"/>
      <c r="NAA148" s="43"/>
      <c r="NAB148" s="43"/>
      <c r="NAC148" s="43"/>
      <c r="NAD148" s="43"/>
      <c r="NAE148" s="43"/>
      <c r="NAF148" s="43"/>
      <c r="NAG148" s="43"/>
      <c r="NAH148" s="43"/>
      <c r="NAI148" s="43"/>
      <c r="NAJ148" s="43"/>
      <c r="NAK148" s="43"/>
      <c r="NAL148" s="43"/>
      <c r="NAM148" s="43"/>
      <c r="NAN148" s="43"/>
      <c r="NAO148" s="43"/>
      <c r="NAP148" s="43"/>
      <c r="NAQ148" s="43"/>
      <c r="NAR148" s="43"/>
      <c r="NAS148" s="43"/>
      <c r="NAT148" s="43"/>
      <c r="NAU148" s="43"/>
      <c r="NAV148" s="43"/>
      <c r="NAW148" s="43"/>
      <c r="NAX148" s="43"/>
      <c r="NAY148" s="43"/>
      <c r="NAZ148" s="43"/>
      <c r="NBA148" s="43"/>
      <c r="NBB148" s="43"/>
      <c r="NBC148" s="43"/>
      <c r="NBD148" s="43"/>
      <c r="NBE148" s="43"/>
      <c r="NBF148" s="43"/>
      <c r="NBG148" s="43"/>
      <c r="NBH148" s="43"/>
      <c r="NBI148" s="43"/>
      <c r="NBJ148" s="43"/>
      <c r="NBK148" s="43"/>
      <c r="NBL148" s="43"/>
      <c r="NBM148" s="43"/>
      <c r="NBN148" s="43"/>
      <c r="NBO148" s="43"/>
      <c r="NBP148" s="43"/>
      <c r="NBQ148" s="43"/>
      <c r="NBR148" s="43"/>
      <c r="NBS148" s="43"/>
      <c r="NBT148" s="43"/>
      <c r="NBU148" s="43"/>
      <c r="NBV148" s="43"/>
      <c r="NBW148" s="43"/>
      <c r="NBX148" s="43"/>
      <c r="NBY148" s="43"/>
      <c r="NBZ148" s="43"/>
      <c r="NCA148" s="43"/>
      <c r="NCB148" s="43"/>
      <c r="NCC148" s="43"/>
      <c r="NCD148" s="43"/>
      <c r="NCE148" s="43"/>
      <c r="NCF148" s="43"/>
      <c r="NCG148" s="43"/>
      <c r="NCH148" s="43"/>
      <c r="NCI148" s="43"/>
      <c r="NCJ148" s="43"/>
      <c r="NCK148" s="43"/>
      <c r="NCL148" s="43"/>
      <c r="NCM148" s="43"/>
      <c r="NCN148" s="43"/>
      <c r="NCO148" s="43"/>
      <c r="NCP148" s="43"/>
      <c r="NCQ148" s="43"/>
      <c r="NCR148" s="43"/>
      <c r="NCS148" s="43"/>
      <c r="NCT148" s="43"/>
      <c r="NCU148" s="43"/>
      <c r="NCV148" s="43"/>
      <c r="NCW148" s="43"/>
      <c r="NCX148" s="43"/>
      <c r="NCY148" s="43"/>
      <c r="NCZ148" s="43"/>
      <c r="NDA148" s="43"/>
      <c r="NDB148" s="43"/>
      <c r="NDC148" s="43"/>
      <c r="NDD148" s="43"/>
      <c r="NDE148" s="43"/>
      <c r="NDF148" s="43"/>
      <c r="NDG148" s="43"/>
      <c r="NDH148" s="43"/>
      <c r="NDI148" s="43"/>
      <c r="NDJ148" s="43"/>
      <c r="NDK148" s="43"/>
      <c r="NDL148" s="43"/>
      <c r="NDM148" s="43"/>
      <c r="NDN148" s="43"/>
      <c r="NDO148" s="43"/>
      <c r="NDP148" s="43"/>
      <c r="NDQ148" s="43"/>
      <c r="NDR148" s="43"/>
      <c r="NDS148" s="43"/>
      <c r="NDT148" s="43"/>
      <c r="NDU148" s="43"/>
      <c r="NDV148" s="43"/>
      <c r="NDW148" s="43"/>
      <c r="NDX148" s="43"/>
      <c r="NDY148" s="43"/>
      <c r="NDZ148" s="43"/>
      <c r="NEA148" s="43"/>
      <c r="NEB148" s="43"/>
      <c r="NEC148" s="43"/>
      <c r="NED148" s="43"/>
      <c r="NEE148" s="43"/>
      <c r="NEF148" s="43"/>
      <c r="NEG148" s="43"/>
      <c r="NEH148" s="43"/>
      <c r="NEI148" s="43"/>
      <c r="NEJ148" s="43"/>
      <c r="NEK148" s="43"/>
      <c r="NEL148" s="43"/>
      <c r="NEM148" s="43"/>
      <c r="NEN148" s="43"/>
      <c r="NEO148" s="43"/>
      <c r="NEP148" s="43"/>
      <c r="NEQ148" s="43"/>
      <c r="NER148" s="43"/>
      <c r="NES148" s="43"/>
      <c r="NET148" s="43"/>
      <c r="NEU148" s="43"/>
      <c r="NEV148" s="43"/>
      <c r="NEW148" s="43"/>
      <c r="NEX148" s="43"/>
      <c r="NEY148" s="43"/>
      <c r="NEZ148" s="43"/>
      <c r="NFA148" s="43"/>
      <c r="NFB148" s="43"/>
      <c r="NFC148" s="43"/>
      <c r="NFD148" s="43"/>
      <c r="NFE148" s="43"/>
      <c r="NFF148" s="43"/>
      <c r="NFG148" s="43"/>
      <c r="NFH148" s="43"/>
      <c r="NFI148" s="43"/>
      <c r="NFJ148" s="43"/>
      <c r="NFK148" s="43"/>
      <c r="NFL148" s="43"/>
      <c r="NFM148" s="43"/>
      <c r="NFN148" s="43"/>
      <c r="NFO148" s="43"/>
      <c r="NFP148" s="43"/>
      <c r="NFQ148" s="43"/>
      <c r="NFR148" s="43"/>
      <c r="NFS148" s="43"/>
      <c r="NFT148" s="43"/>
      <c r="NFU148" s="43"/>
      <c r="NFV148" s="43"/>
      <c r="NFW148" s="43"/>
      <c r="NFX148" s="43"/>
      <c r="NFY148" s="43"/>
      <c r="NFZ148" s="43"/>
      <c r="NGA148" s="43"/>
      <c r="NGB148" s="43"/>
      <c r="NGC148" s="43"/>
      <c r="NGD148" s="43"/>
      <c r="NGE148" s="43"/>
      <c r="NGF148" s="43"/>
      <c r="NGG148" s="43"/>
      <c r="NGH148" s="43"/>
      <c r="NGI148" s="43"/>
      <c r="NGJ148" s="43"/>
      <c r="NGK148" s="43"/>
      <c r="NGL148" s="43"/>
      <c r="NGM148" s="43"/>
      <c r="NGN148" s="43"/>
      <c r="NGO148" s="43"/>
      <c r="NGP148" s="43"/>
      <c r="NGQ148" s="43"/>
      <c r="NGR148" s="43"/>
      <c r="NGS148" s="43"/>
      <c r="NGT148" s="43"/>
      <c r="NGU148" s="43"/>
      <c r="NGV148" s="43"/>
      <c r="NGW148" s="43"/>
      <c r="NGX148" s="43"/>
      <c r="NGY148" s="43"/>
      <c r="NGZ148" s="43"/>
      <c r="NHA148" s="43"/>
      <c r="NHB148" s="43"/>
      <c r="NHC148" s="43"/>
      <c r="NHD148" s="43"/>
      <c r="NHE148" s="43"/>
      <c r="NHF148" s="43"/>
      <c r="NHG148" s="43"/>
      <c r="NHH148" s="43"/>
      <c r="NHI148" s="43"/>
      <c r="NHJ148" s="43"/>
      <c r="NHK148" s="43"/>
      <c r="NHL148" s="43"/>
      <c r="NHM148" s="43"/>
      <c r="NHN148" s="43"/>
      <c r="NHO148" s="43"/>
      <c r="NHP148" s="43"/>
      <c r="NHQ148" s="43"/>
      <c r="NHR148" s="43"/>
      <c r="NHS148" s="43"/>
      <c r="NHT148" s="43"/>
      <c r="NHU148" s="43"/>
      <c r="NHV148" s="43"/>
      <c r="NHW148" s="43"/>
      <c r="NHX148" s="43"/>
      <c r="NHY148" s="43"/>
      <c r="NHZ148" s="43"/>
      <c r="NIA148" s="43"/>
      <c r="NIB148" s="43"/>
      <c r="NIC148" s="43"/>
      <c r="NID148" s="43"/>
      <c r="NIE148" s="43"/>
      <c r="NIF148" s="43"/>
      <c r="NIG148" s="43"/>
      <c r="NIH148" s="43"/>
      <c r="NII148" s="43"/>
      <c r="NIJ148" s="43"/>
      <c r="NIK148" s="43"/>
      <c r="NIL148" s="43"/>
      <c r="NIM148" s="43"/>
      <c r="NIN148" s="43"/>
      <c r="NIO148" s="43"/>
      <c r="NIP148" s="43"/>
      <c r="NIQ148" s="43"/>
      <c r="NIR148" s="43"/>
      <c r="NIS148" s="43"/>
      <c r="NIT148" s="43"/>
      <c r="NIU148" s="43"/>
      <c r="NIV148" s="43"/>
      <c r="NIW148" s="43"/>
      <c r="NIX148" s="43"/>
      <c r="NIY148" s="43"/>
      <c r="NIZ148" s="43"/>
      <c r="NJA148" s="43"/>
      <c r="NJB148" s="43"/>
      <c r="NJC148" s="43"/>
      <c r="NJD148" s="43"/>
      <c r="NJE148" s="43"/>
      <c r="NJF148" s="43"/>
      <c r="NJG148" s="43"/>
      <c r="NJH148" s="43"/>
      <c r="NJI148" s="43"/>
      <c r="NJJ148" s="43"/>
      <c r="NJK148" s="43"/>
      <c r="NJL148" s="43"/>
      <c r="NJM148" s="43"/>
      <c r="NJN148" s="43"/>
      <c r="NJO148" s="43"/>
      <c r="NJP148" s="43"/>
      <c r="NJQ148" s="43"/>
      <c r="NJR148" s="43"/>
      <c r="NJS148" s="43"/>
      <c r="NJT148" s="43"/>
      <c r="NJU148" s="43"/>
      <c r="NJV148" s="43"/>
      <c r="NJW148" s="43"/>
      <c r="NJX148" s="43"/>
      <c r="NJY148" s="43"/>
      <c r="NJZ148" s="43"/>
      <c r="NKA148" s="43"/>
      <c r="NKB148" s="43"/>
      <c r="NKC148" s="43"/>
      <c r="NKD148" s="43"/>
      <c r="NKE148" s="43"/>
      <c r="NKF148" s="43"/>
      <c r="NKG148" s="43"/>
      <c r="NKH148" s="43"/>
      <c r="NKI148" s="43"/>
      <c r="NKJ148" s="43"/>
      <c r="NKK148" s="43"/>
      <c r="NKL148" s="43"/>
      <c r="NKM148" s="43"/>
      <c r="NKN148" s="43"/>
      <c r="NKO148" s="43"/>
      <c r="NKP148" s="43"/>
      <c r="NKQ148" s="43"/>
      <c r="NKR148" s="43"/>
      <c r="NKS148" s="43"/>
      <c r="NKT148" s="43"/>
      <c r="NKU148" s="43"/>
      <c r="NKV148" s="43"/>
      <c r="NKW148" s="43"/>
      <c r="NKX148" s="43"/>
      <c r="NKY148" s="43"/>
      <c r="NKZ148" s="43"/>
      <c r="NLA148" s="43"/>
      <c r="NLB148" s="43"/>
      <c r="NLC148" s="43"/>
      <c r="NLD148" s="43"/>
      <c r="NLE148" s="43"/>
      <c r="NLF148" s="43"/>
      <c r="NLG148" s="43"/>
      <c r="NLH148" s="43"/>
      <c r="NLI148" s="43"/>
      <c r="NLJ148" s="43"/>
      <c r="NLK148" s="43"/>
      <c r="NLL148" s="43"/>
      <c r="NLM148" s="43"/>
      <c r="NLN148" s="43"/>
      <c r="NLO148" s="43"/>
      <c r="NLP148" s="43"/>
      <c r="NLQ148" s="43"/>
      <c r="NLR148" s="43"/>
      <c r="NLS148" s="43"/>
      <c r="NLT148" s="43"/>
      <c r="NLU148" s="43"/>
      <c r="NLV148" s="43"/>
      <c r="NLW148" s="43"/>
      <c r="NLX148" s="43"/>
      <c r="NLY148" s="43"/>
      <c r="NLZ148" s="43"/>
      <c r="NMA148" s="43"/>
      <c r="NMB148" s="43"/>
      <c r="NMC148" s="43"/>
      <c r="NMD148" s="43"/>
      <c r="NME148" s="43"/>
      <c r="NMF148" s="43"/>
      <c r="NMG148" s="43"/>
      <c r="NMH148" s="43"/>
      <c r="NMI148" s="43"/>
      <c r="NMJ148" s="43"/>
      <c r="NMK148" s="43"/>
      <c r="NML148" s="43"/>
      <c r="NMM148" s="43"/>
      <c r="NMN148" s="43"/>
      <c r="NMO148" s="43"/>
      <c r="NMP148" s="43"/>
      <c r="NMQ148" s="43"/>
      <c r="NMR148" s="43"/>
      <c r="NMS148" s="43"/>
      <c r="NMT148" s="43"/>
      <c r="NMU148" s="43"/>
      <c r="NMV148" s="43"/>
      <c r="NMW148" s="43"/>
      <c r="NMX148" s="43"/>
      <c r="NMY148" s="43"/>
      <c r="NMZ148" s="43"/>
      <c r="NNA148" s="43"/>
      <c r="NNB148" s="43"/>
      <c r="NNC148" s="43"/>
      <c r="NND148" s="43"/>
      <c r="NNE148" s="43"/>
      <c r="NNF148" s="43"/>
      <c r="NNG148" s="43"/>
      <c r="NNH148" s="43"/>
      <c r="NNI148" s="43"/>
      <c r="NNJ148" s="43"/>
      <c r="NNK148" s="43"/>
      <c r="NNL148" s="43"/>
      <c r="NNM148" s="43"/>
      <c r="NNN148" s="43"/>
      <c r="NNO148" s="43"/>
      <c r="NNP148" s="43"/>
      <c r="NNQ148" s="43"/>
      <c r="NNR148" s="43"/>
      <c r="NNS148" s="43"/>
      <c r="NNT148" s="43"/>
      <c r="NNU148" s="43"/>
      <c r="NNV148" s="43"/>
      <c r="NNW148" s="43"/>
      <c r="NNX148" s="43"/>
      <c r="NNY148" s="43"/>
      <c r="NNZ148" s="43"/>
      <c r="NOA148" s="43"/>
      <c r="NOB148" s="43"/>
      <c r="NOC148" s="43"/>
      <c r="NOD148" s="43"/>
      <c r="NOE148" s="43"/>
      <c r="NOF148" s="43"/>
      <c r="NOG148" s="43"/>
      <c r="NOH148" s="43"/>
      <c r="NOI148" s="43"/>
      <c r="NOJ148" s="43"/>
      <c r="NOK148" s="43"/>
      <c r="NOL148" s="43"/>
      <c r="NOM148" s="43"/>
      <c r="NON148" s="43"/>
      <c r="NOO148" s="43"/>
      <c r="NOP148" s="43"/>
      <c r="NOQ148" s="43"/>
      <c r="NOR148" s="43"/>
      <c r="NOS148" s="43"/>
      <c r="NOT148" s="43"/>
      <c r="NOU148" s="43"/>
      <c r="NOV148" s="43"/>
      <c r="NOW148" s="43"/>
      <c r="NOX148" s="43"/>
      <c r="NOY148" s="43"/>
      <c r="NOZ148" s="43"/>
      <c r="NPA148" s="43"/>
      <c r="NPB148" s="43"/>
      <c r="NPC148" s="43"/>
      <c r="NPD148" s="43"/>
      <c r="NPE148" s="43"/>
      <c r="NPF148" s="43"/>
      <c r="NPG148" s="43"/>
      <c r="NPH148" s="43"/>
      <c r="NPI148" s="43"/>
      <c r="NPJ148" s="43"/>
      <c r="NPK148" s="43"/>
      <c r="NPL148" s="43"/>
      <c r="NPM148" s="43"/>
      <c r="NPN148" s="43"/>
      <c r="NPO148" s="43"/>
      <c r="NPP148" s="43"/>
      <c r="NPQ148" s="43"/>
      <c r="NPR148" s="43"/>
      <c r="NPS148" s="43"/>
      <c r="NPT148" s="43"/>
      <c r="NPU148" s="43"/>
      <c r="NPV148" s="43"/>
      <c r="NPW148" s="43"/>
      <c r="NPX148" s="43"/>
      <c r="NPY148" s="43"/>
      <c r="NPZ148" s="43"/>
      <c r="NQA148" s="43"/>
      <c r="NQB148" s="43"/>
      <c r="NQC148" s="43"/>
      <c r="NQD148" s="43"/>
      <c r="NQE148" s="43"/>
      <c r="NQF148" s="43"/>
      <c r="NQG148" s="43"/>
      <c r="NQH148" s="43"/>
      <c r="NQI148" s="43"/>
      <c r="NQJ148" s="43"/>
      <c r="NQK148" s="43"/>
      <c r="NQL148" s="43"/>
      <c r="NQM148" s="43"/>
      <c r="NQN148" s="43"/>
      <c r="NQO148" s="43"/>
      <c r="NQP148" s="43"/>
      <c r="NQQ148" s="43"/>
      <c r="NQR148" s="43"/>
      <c r="NQS148" s="43"/>
      <c r="NQT148" s="43"/>
      <c r="NQU148" s="43"/>
      <c r="NQV148" s="43"/>
      <c r="NQW148" s="43"/>
      <c r="NQX148" s="43"/>
      <c r="NQY148" s="43"/>
      <c r="NQZ148" s="43"/>
      <c r="NRA148" s="43"/>
      <c r="NRB148" s="43"/>
      <c r="NRC148" s="43"/>
      <c r="NRD148" s="43"/>
      <c r="NRE148" s="43"/>
      <c r="NRF148" s="43"/>
      <c r="NRG148" s="43"/>
      <c r="NRH148" s="43"/>
      <c r="NRI148" s="43"/>
      <c r="NRJ148" s="43"/>
      <c r="NRK148" s="43"/>
      <c r="NRL148" s="43"/>
      <c r="NRM148" s="43"/>
      <c r="NRN148" s="43"/>
      <c r="NRO148" s="43"/>
      <c r="NRP148" s="43"/>
      <c r="NRQ148" s="43"/>
      <c r="NRR148" s="43"/>
      <c r="NRS148" s="43"/>
      <c r="NRT148" s="43"/>
      <c r="NRU148" s="43"/>
      <c r="NRV148" s="43"/>
      <c r="NRW148" s="43"/>
      <c r="NRX148" s="43"/>
      <c r="NRY148" s="43"/>
      <c r="NRZ148" s="43"/>
      <c r="NSA148" s="43"/>
      <c r="NSB148" s="43"/>
      <c r="NSC148" s="43"/>
      <c r="NSD148" s="43"/>
      <c r="NSE148" s="43"/>
      <c r="NSF148" s="43"/>
      <c r="NSG148" s="43"/>
      <c r="NSH148" s="43"/>
      <c r="NSI148" s="43"/>
      <c r="NSJ148" s="43"/>
      <c r="NSK148" s="43"/>
      <c r="NSL148" s="43"/>
      <c r="NSM148" s="43"/>
      <c r="NSN148" s="43"/>
      <c r="NSO148" s="43"/>
      <c r="NSP148" s="43"/>
      <c r="NSQ148" s="43"/>
      <c r="NSR148" s="43"/>
      <c r="NSS148" s="43"/>
      <c r="NST148" s="43"/>
      <c r="NSU148" s="43"/>
      <c r="NSV148" s="43"/>
      <c r="NSW148" s="43"/>
      <c r="NSX148" s="43"/>
      <c r="NSY148" s="43"/>
      <c r="NSZ148" s="43"/>
      <c r="NTA148" s="43"/>
      <c r="NTB148" s="43"/>
      <c r="NTC148" s="43"/>
      <c r="NTD148" s="43"/>
      <c r="NTE148" s="43"/>
      <c r="NTF148" s="43"/>
      <c r="NTG148" s="43"/>
      <c r="NTH148" s="43"/>
      <c r="NTI148" s="43"/>
      <c r="NTJ148" s="43"/>
      <c r="NTK148" s="43"/>
      <c r="NTL148" s="43"/>
      <c r="NTM148" s="43"/>
      <c r="NTN148" s="43"/>
      <c r="NTO148" s="43"/>
      <c r="NTP148" s="43"/>
      <c r="NTQ148" s="43"/>
      <c r="NTR148" s="43"/>
      <c r="NTS148" s="43"/>
      <c r="NTT148" s="43"/>
      <c r="NTU148" s="43"/>
      <c r="NTV148" s="43"/>
      <c r="NTW148" s="43"/>
      <c r="NTX148" s="43"/>
      <c r="NTY148" s="43"/>
      <c r="NTZ148" s="43"/>
      <c r="NUA148" s="43"/>
      <c r="NUB148" s="43"/>
      <c r="NUC148" s="43"/>
      <c r="NUD148" s="43"/>
      <c r="NUE148" s="43"/>
      <c r="NUF148" s="43"/>
      <c r="NUG148" s="43"/>
      <c r="NUH148" s="43"/>
      <c r="NUI148" s="43"/>
      <c r="NUJ148" s="43"/>
      <c r="NUK148" s="43"/>
      <c r="NUL148" s="43"/>
      <c r="NUM148" s="43"/>
      <c r="NUN148" s="43"/>
      <c r="NUO148" s="43"/>
      <c r="NUP148" s="43"/>
      <c r="NUQ148" s="43"/>
      <c r="NUR148" s="43"/>
      <c r="NUS148" s="43"/>
      <c r="NUT148" s="43"/>
      <c r="NUU148" s="43"/>
      <c r="NUV148" s="43"/>
      <c r="NUW148" s="43"/>
      <c r="NUX148" s="43"/>
      <c r="NUY148" s="43"/>
      <c r="NUZ148" s="43"/>
      <c r="NVA148" s="43"/>
      <c r="NVB148" s="43"/>
      <c r="NVC148" s="43"/>
      <c r="NVD148" s="43"/>
      <c r="NVE148" s="43"/>
      <c r="NVF148" s="43"/>
      <c r="NVG148" s="43"/>
      <c r="NVH148" s="43"/>
      <c r="NVI148" s="43"/>
      <c r="NVJ148" s="43"/>
      <c r="NVK148" s="43"/>
      <c r="NVL148" s="43"/>
      <c r="NVM148" s="43"/>
      <c r="NVN148" s="43"/>
      <c r="NVO148" s="43"/>
      <c r="NVP148" s="43"/>
      <c r="NVQ148" s="43"/>
      <c r="NVR148" s="43"/>
      <c r="NVS148" s="43"/>
      <c r="NVT148" s="43"/>
      <c r="NVU148" s="43"/>
      <c r="NVV148" s="43"/>
      <c r="NVW148" s="43"/>
      <c r="NVX148" s="43"/>
      <c r="NVY148" s="43"/>
      <c r="NVZ148" s="43"/>
      <c r="NWA148" s="43"/>
      <c r="NWB148" s="43"/>
      <c r="NWC148" s="43"/>
      <c r="NWD148" s="43"/>
      <c r="NWE148" s="43"/>
      <c r="NWF148" s="43"/>
      <c r="NWG148" s="43"/>
      <c r="NWH148" s="43"/>
      <c r="NWI148" s="43"/>
      <c r="NWJ148" s="43"/>
      <c r="NWK148" s="43"/>
      <c r="NWL148" s="43"/>
      <c r="NWM148" s="43"/>
      <c r="NWN148" s="43"/>
      <c r="NWO148" s="43"/>
      <c r="NWP148" s="43"/>
      <c r="NWQ148" s="43"/>
      <c r="NWR148" s="43"/>
      <c r="NWS148" s="43"/>
      <c r="NWT148" s="43"/>
      <c r="NWU148" s="43"/>
      <c r="NWV148" s="43"/>
      <c r="NWW148" s="43"/>
      <c r="NWX148" s="43"/>
      <c r="NWY148" s="43"/>
      <c r="NWZ148" s="43"/>
      <c r="NXA148" s="43"/>
      <c r="NXB148" s="43"/>
      <c r="NXC148" s="43"/>
      <c r="NXD148" s="43"/>
      <c r="NXE148" s="43"/>
      <c r="NXF148" s="43"/>
      <c r="NXG148" s="43"/>
      <c r="NXH148" s="43"/>
      <c r="NXI148" s="43"/>
      <c r="NXJ148" s="43"/>
      <c r="NXK148" s="43"/>
      <c r="NXL148" s="43"/>
      <c r="NXM148" s="43"/>
      <c r="NXN148" s="43"/>
      <c r="NXO148" s="43"/>
      <c r="NXP148" s="43"/>
      <c r="NXQ148" s="43"/>
      <c r="NXR148" s="43"/>
      <c r="NXS148" s="43"/>
      <c r="NXT148" s="43"/>
      <c r="NXU148" s="43"/>
      <c r="NXV148" s="43"/>
      <c r="NXW148" s="43"/>
      <c r="NXX148" s="43"/>
      <c r="NXY148" s="43"/>
      <c r="NXZ148" s="43"/>
      <c r="NYA148" s="43"/>
      <c r="NYB148" s="43"/>
      <c r="NYC148" s="43"/>
      <c r="NYD148" s="43"/>
      <c r="NYE148" s="43"/>
      <c r="NYF148" s="43"/>
      <c r="NYG148" s="43"/>
      <c r="NYH148" s="43"/>
      <c r="NYI148" s="43"/>
      <c r="NYJ148" s="43"/>
      <c r="NYK148" s="43"/>
      <c r="NYL148" s="43"/>
      <c r="NYM148" s="43"/>
      <c r="NYN148" s="43"/>
      <c r="NYO148" s="43"/>
      <c r="NYP148" s="43"/>
      <c r="NYQ148" s="43"/>
      <c r="NYR148" s="43"/>
      <c r="NYS148" s="43"/>
      <c r="NYT148" s="43"/>
      <c r="NYU148" s="43"/>
      <c r="NYV148" s="43"/>
      <c r="NYW148" s="43"/>
      <c r="NYX148" s="43"/>
      <c r="NYY148" s="43"/>
      <c r="NYZ148" s="43"/>
      <c r="NZA148" s="43"/>
      <c r="NZB148" s="43"/>
      <c r="NZC148" s="43"/>
      <c r="NZD148" s="43"/>
      <c r="NZE148" s="43"/>
      <c r="NZF148" s="43"/>
      <c r="NZG148" s="43"/>
      <c r="NZH148" s="43"/>
      <c r="NZI148" s="43"/>
      <c r="NZJ148" s="43"/>
      <c r="NZK148" s="43"/>
      <c r="NZL148" s="43"/>
      <c r="NZM148" s="43"/>
      <c r="NZN148" s="43"/>
      <c r="NZO148" s="43"/>
      <c r="NZP148" s="43"/>
      <c r="NZQ148" s="43"/>
      <c r="NZR148" s="43"/>
      <c r="NZS148" s="43"/>
      <c r="NZT148" s="43"/>
      <c r="NZU148" s="43"/>
      <c r="NZV148" s="43"/>
      <c r="NZW148" s="43"/>
      <c r="NZX148" s="43"/>
      <c r="NZY148" s="43"/>
      <c r="NZZ148" s="43"/>
      <c r="OAA148" s="43"/>
      <c r="OAB148" s="43"/>
      <c r="OAC148" s="43"/>
      <c r="OAD148" s="43"/>
      <c r="OAE148" s="43"/>
      <c r="OAF148" s="43"/>
      <c r="OAG148" s="43"/>
      <c r="OAH148" s="43"/>
      <c r="OAI148" s="43"/>
      <c r="OAJ148" s="43"/>
      <c r="OAK148" s="43"/>
      <c r="OAL148" s="43"/>
      <c r="OAM148" s="43"/>
      <c r="OAN148" s="43"/>
      <c r="OAO148" s="43"/>
      <c r="OAP148" s="43"/>
      <c r="OAQ148" s="43"/>
      <c r="OAR148" s="43"/>
      <c r="OAS148" s="43"/>
      <c r="OAT148" s="43"/>
      <c r="OAU148" s="43"/>
      <c r="OAV148" s="43"/>
      <c r="OAW148" s="43"/>
      <c r="OAX148" s="43"/>
      <c r="OAY148" s="43"/>
      <c r="OAZ148" s="43"/>
      <c r="OBA148" s="43"/>
      <c r="OBB148" s="43"/>
      <c r="OBC148" s="43"/>
      <c r="OBD148" s="43"/>
      <c r="OBE148" s="43"/>
      <c r="OBF148" s="43"/>
      <c r="OBG148" s="43"/>
      <c r="OBH148" s="43"/>
      <c r="OBI148" s="43"/>
      <c r="OBJ148" s="43"/>
      <c r="OBK148" s="43"/>
      <c r="OBL148" s="43"/>
      <c r="OBM148" s="43"/>
      <c r="OBN148" s="43"/>
      <c r="OBO148" s="43"/>
      <c r="OBP148" s="43"/>
      <c r="OBQ148" s="43"/>
      <c r="OBR148" s="43"/>
      <c r="OBS148" s="43"/>
      <c r="OBT148" s="43"/>
      <c r="OBU148" s="43"/>
      <c r="OBV148" s="43"/>
      <c r="OBW148" s="43"/>
      <c r="OBX148" s="43"/>
      <c r="OBY148" s="43"/>
      <c r="OBZ148" s="43"/>
      <c r="OCA148" s="43"/>
      <c r="OCB148" s="43"/>
      <c r="OCC148" s="43"/>
      <c r="OCD148" s="43"/>
      <c r="OCE148" s="43"/>
      <c r="OCF148" s="43"/>
      <c r="OCG148" s="43"/>
      <c r="OCH148" s="43"/>
      <c r="OCI148" s="43"/>
      <c r="OCJ148" s="43"/>
      <c r="OCK148" s="43"/>
      <c r="OCL148" s="43"/>
      <c r="OCM148" s="43"/>
      <c r="OCN148" s="43"/>
      <c r="OCO148" s="43"/>
      <c r="OCP148" s="43"/>
      <c r="OCQ148" s="43"/>
      <c r="OCR148" s="43"/>
      <c r="OCS148" s="43"/>
      <c r="OCT148" s="43"/>
      <c r="OCU148" s="43"/>
      <c r="OCV148" s="43"/>
      <c r="OCW148" s="43"/>
      <c r="OCX148" s="43"/>
      <c r="OCY148" s="43"/>
      <c r="OCZ148" s="43"/>
      <c r="ODA148" s="43"/>
      <c r="ODB148" s="43"/>
      <c r="ODC148" s="43"/>
      <c r="ODD148" s="43"/>
      <c r="ODE148" s="43"/>
      <c r="ODF148" s="43"/>
      <c r="ODG148" s="43"/>
      <c r="ODH148" s="43"/>
      <c r="ODI148" s="43"/>
      <c r="ODJ148" s="43"/>
      <c r="ODK148" s="43"/>
      <c r="ODL148" s="43"/>
      <c r="ODM148" s="43"/>
      <c r="ODN148" s="43"/>
      <c r="ODO148" s="43"/>
      <c r="ODP148" s="43"/>
      <c r="ODQ148" s="43"/>
      <c r="ODR148" s="43"/>
      <c r="ODS148" s="43"/>
      <c r="ODT148" s="43"/>
      <c r="ODU148" s="43"/>
      <c r="ODV148" s="43"/>
      <c r="ODW148" s="43"/>
      <c r="ODX148" s="43"/>
      <c r="ODY148" s="43"/>
      <c r="ODZ148" s="43"/>
      <c r="OEA148" s="43"/>
      <c r="OEB148" s="43"/>
      <c r="OEC148" s="43"/>
      <c r="OED148" s="43"/>
      <c r="OEE148" s="43"/>
      <c r="OEF148" s="43"/>
      <c r="OEG148" s="43"/>
      <c r="OEH148" s="43"/>
      <c r="OEI148" s="43"/>
      <c r="OEJ148" s="43"/>
      <c r="OEK148" s="43"/>
      <c r="OEL148" s="43"/>
      <c r="OEM148" s="43"/>
      <c r="OEN148" s="43"/>
      <c r="OEO148" s="43"/>
      <c r="OEP148" s="43"/>
      <c r="OEQ148" s="43"/>
      <c r="OER148" s="43"/>
      <c r="OES148" s="43"/>
      <c r="OET148" s="43"/>
      <c r="OEU148" s="43"/>
      <c r="OEV148" s="43"/>
      <c r="OEW148" s="43"/>
      <c r="OEX148" s="43"/>
      <c r="OEY148" s="43"/>
      <c r="OEZ148" s="43"/>
      <c r="OFA148" s="43"/>
      <c r="OFB148" s="43"/>
      <c r="OFC148" s="43"/>
      <c r="OFD148" s="43"/>
      <c r="OFE148" s="43"/>
      <c r="OFF148" s="43"/>
      <c r="OFG148" s="43"/>
      <c r="OFH148" s="43"/>
      <c r="OFI148" s="43"/>
      <c r="OFJ148" s="43"/>
      <c r="OFK148" s="43"/>
      <c r="OFL148" s="43"/>
      <c r="OFM148" s="43"/>
      <c r="OFN148" s="43"/>
      <c r="OFO148" s="43"/>
      <c r="OFP148" s="43"/>
      <c r="OFQ148" s="43"/>
      <c r="OFR148" s="43"/>
      <c r="OFS148" s="43"/>
      <c r="OFT148" s="43"/>
      <c r="OFU148" s="43"/>
      <c r="OFV148" s="43"/>
      <c r="OFW148" s="43"/>
      <c r="OFX148" s="43"/>
      <c r="OFY148" s="43"/>
      <c r="OFZ148" s="43"/>
      <c r="OGA148" s="43"/>
      <c r="OGB148" s="43"/>
      <c r="OGC148" s="43"/>
      <c r="OGD148" s="43"/>
      <c r="OGE148" s="43"/>
      <c r="OGF148" s="43"/>
      <c r="OGG148" s="43"/>
      <c r="OGH148" s="43"/>
      <c r="OGI148" s="43"/>
      <c r="OGJ148" s="43"/>
      <c r="OGK148" s="43"/>
      <c r="OGL148" s="43"/>
      <c r="OGM148" s="43"/>
      <c r="OGN148" s="43"/>
      <c r="OGO148" s="43"/>
      <c r="OGP148" s="43"/>
      <c r="OGQ148" s="43"/>
      <c r="OGR148" s="43"/>
      <c r="OGS148" s="43"/>
      <c r="OGT148" s="43"/>
      <c r="OGU148" s="43"/>
      <c r="OGV148" s="43"/>
      <c r="OGW148" s="43"/>
      <c r="OGX148" s="43"/>
      <c r="OGY148" s="43"/>
      <c r="OGZ148" s="43"/>
      <c r="OHA148" s="43"/>
      <c r="OHB148" s="43"/>
      <c r="OHC148" s="43"/>
      <c r="OHD148" s="43"/>
      <c r="OHE148" s="43"/>
      <c r="OHF148" s="43"/>
      <c r="OHG148" s="43"/>
      <c r="OHH148" s="43"/>
      <c r="OHI148" s="43"/>
      <c r="OHJ148" s="43"/>
      <c r="OHK148" s="43"/>
      <c r="OHL148" s="43"/>
      <c r="OHM148" s="43"/>
      <c r="OHN148" s="43"/>
      <c r="OHO148" s="43"/>
      <c r="OHP148" s="43"/>
      <c r="OHQ148" s="43"/>
      <c r="OHR148" s="43"/>
      <c r="OHS148" s="43"/>
      <c r="OHT148" s="43"/>
      <c r="OHU148" s="43"/>
      <c r="OHV148" s="43"/>
      <c r="OHW148" s="43"/>
      <c r="OHX148" s="43"/>
      <c r="OHY148" s="43"/>
      <c r="OHZ148" s="43"/>
      <c r="OIA148" s="43"/>
      <c r="OIB148" s="43"/>
      <c r="OIC148" s="43"/>
      <c r="OID148" s="43"/>
      <c r="OIE148" s="43"/>
      <c r="OIF148" s="43"/>
      <c r="OIG148" s="43"/>
      <c r="OIH148" s="43"/>
      <c r="OII148" s="43"/>
      <c r="OIJ148" s="43"/>
      <c r="OIK148" s="43"/>
      <c r="OIL148" s="43"/>
      <c r="OIM148" s="43"/>
      <c r="OIN148" s="43"/>
      <c r="OIO148" s="43"/>
      <c r="OIP148" s="43"/>
      <c r="OIQ148" s="43"/>
      <c r="OIR148" s="43"/>
      <c r="OIS148" s="43"/>
      <c r="OIT148" s="43"/>
      <c r="OIU148" s="43"/>
      <c r="OIV148" s="43"/>
      <c r="OIW148" s="43"/>
      <c r="OIX148" s="43"/>
      <c r="OIY148" s="43"/>
      <c r="OIZ148" s="43"/>
      <c r="OJA148" s="43"/>
      <c r="OJB148" s="43"/>
      <c r="OJC148" s="43"/>
      <c r="OJD148" s="43"/>
      <c r="OJE148" s="43"/>
      <c r="OJF148" s="43"/>
      <c r="OJG148" s="43"/>
      <c r="OJH148" s="43"/>
      <c r="OJI148" s="43"/>
      <c r="OJJ148" s="43"/>
      <c r="OJK148" s="43"/>
      <c r="OJL148" s="43"/>
      <c r="OJM148" s="43"/>
      <c r="OJN148" s="43"/>
      <c r="OJO148" s="43"/>
      <c r="OJP148" s="43"/>
      <c r="OJQ148" s="43"/>
      <c r="OJR148" s="43"/>
      <c r="OJS148" s="43"/>
      <c r="OJT148" s="43"/>
      <c r="OJU148" s="43"/>
      <c r="OJV148" s="43"/>
      <c r="OJW148" s="43"/>
      <c r="OJX148" s="43"/>
      <c r="OJY148" s="43"/>
      <c r="OJZ148" s="43"/>
      <c r="OKA148" s="43"/>
      <c r="OKB148" s="43"/>
      <c r="OKC148" s="43"/>
      <c r="OKD148" s="43"/>
      <c r="OKE148" s="43"/>
      <c r="OKF148" s="43"/>
      <c r="OKG148" s="43"/>
      <c r="OKH148" s="43"/>
      <c r="OKI148" s="43"/>
      <c r="OKJ148" s="43"/>
      <c r="OKK148" s="43"/>
      <c r="OKL148" s="43"/>
      <c r="OKM148" s="43"/>
      <c r="OKN148" s="43"/>
      <c r="OKO148" s="43"/>
      <c r="OKP148" s="43"/>
      <c r="OKQ148" s="43"/>
      <c r="OKR148" s="43"/>
      <c r="OKS148" s="43"/>
      <c r="OKT148" s="43"/>
      <c r="OKU148" s="43"/>
      <c r="OKV148" s="43"/>
      <c r="OKW148" s="43"/>
      <c r="OKX148" s="43"/>
      <c r="OKY148" s="43"/>
      <c r="OKZ148" s="43"/>
      <c r="OLA148" s="43"/>
      <c r="OLB148" s="43"/>
      <c r="OLC148" s="43"/>
      <c r="OLD148" s="43"/>
      <c r="OLE148" s="43"/>
      <c r="OLF148" s="43"/>
      <c r="OLG148" s="43"/>
      <c r="OLH148" s="43"/>
      <c r="OLI148" s="43"/>
      <c r="OLJ148" s="43"/>
      <c r="OLK148" s="43"/>
      <c r="OLL148" s="43"/>
      <c r="OLM148" s="43"/>
      <c r="OLN148" s="43"/>
      <c r="OLO148" s="43"/>
      <c r="OLP148" s="43"/>
      <c r="OLQ148" s="43"/>
      <c r="OLR148" s="43"/>
      <c r="OLS148" s="43"/>
      <c r="OLT148" s="43"/>
      <c r="OLU148" s="43"/>
      <c r="OLV148" s="43"/>
      <c r="OLW148" s="43"/>
      <c r="OLX148" s="43"/>
      <c r="OLY148" s="43"/>
      <c r="OLZ148" s="43"/>
      <c r="OMA148" s="43"/>
      <c r="OMB148" s="43"/>
      <c r="OMC148" s="43"/>
      <c r="OMD148" s="43"/>
      <c r="OME148" s="43"/>
      <c r="OMF148" s="43"/>
      <c r="OMG148" s="43"/>
      <c r="OMH148" s="43"/>
      <c r="OMI148" s="43"/>
      <c r="OMJ148" s="43"/>
      <c r="OMK148" s="43"/>
      <c r="OML148" s="43"/>
      <c r="OMM148" s="43"/>
      <c r="OMN148" s="43"/>
      <c r="OMO148" s="43"/>
      <c r="OMP148" s="43"/>
      <c r="OMQ148" s="43"/>
      <c r="OMR148" s="43"/>
      <c r="OMS148" s="43"/>
      <c r="OMT148" s="43"/>
      <c r="OMU148" s="43"/>
      <c r="OMV148" s="43"/>
      <c r="OMW148" s="43"/>
      <c r="OMX148" s="43"/>
      <c r="OMY148" s="43"/>
      <c r="OMZ148" s="43"/>
      <c r="ONA148" s="43"/>
      <c r="ONB148" s="43"/>
      <c r="ONC148" s="43"/>
      <c r="OND148" s="43"/>
      <c r="ONE148" s="43"/>
      <c r="ONF148" s="43"/>
      <c r="ONG148" s="43"/>
      <c r="ONH148" s="43"/>
      <c r="ONI148" s="43"/>
      <c r="ONJ148" s="43"/>
      <c r="ONK148" s="43"/>
      <c r="ONL148" s="43"/>
      <c r="ONM148" s="43"/>
      <c r="ONN148" s="43"/>
      <c r="ONO148" s="43"/>
      <c r="ONP148" s="43"/>
      <c r="ONQ148" s="43"/>
      <c r="ONR148" s="43"/>
      <c r="ONS148" s="43"/>
      <c r="ONT148" s="43"/>
      <c r="ONU148" s="43"/>
      <c r="ONV148" s="43"/>
      <c r="ONW148" s="43"/>
      <c r="ONX148" s="43"/>
      <c r="ONY148" s="43"/>
      <c r="ONZ148" s="43"/>
      <c r="OOA148" s="43"/>
      <c r="OOB148" s="43"/>
      <c r="OOC148" s="43"/>
      <c r="OOD148" s="43"/>
      <c r="OOE148" s="43"/>
      <c r="OOF148" s="43"/>
      <c r="OOG148" s="43"/>
      <c r="OOH148" s="43"/>
      <c r="OOI148" s="43"/>
      <c r="OOJ148" s="43"/>
      <c r="OOK148" s="43"/>
      <c r="OOL148" s="43"/>
      <c r="OOM148" s="43"/>
      <c r="OON148" s="43"/>
      <c r="OOO148" s="43"/>
      <c r="OOP148" s="43"/>
      <c r="OOQ148" s="43"/>
      <c r="OOR148" s="43"/>
      <c r="OOS148" s="43"/>
      <c r="OOT148" s="43"/>
      <c r="OOU148" s="43"/>
      <c r="OOV148" s="43"/>
      <c r="OOW148" s="43"/>
      <c r="OOX148" s="43"/>
      <c r="OOY148" s="43"/>
      <c r="OOZ148" s="43"/>
      <c r="OPA148" s="43"/>
      <c r="OPB148" s="43"/>
      <c r="OPC148" s="43"/>
      <c r="OPD148" s="43"/>
      <c r="OPE148" s="43"/>
      <c r="OPF148" s="43"/>
      <c r="OPG148" s="43"/>
      <c r="OPH148" s="43"/>
      <c r="OPI148" s="43"/>
      <c r="OPJ148" s="43"/>
      <c r="OPK148" s="43"/>
      <c r="OPL148" s="43"/>
      <c r="OPM148" s="43"/>
      <c r="OPN148" s="43"/>
      <c r="OPO148" s="43"/>
      <c r="OPP148" s="43"/>
      <c r="OPQ148" s="43"/>
      <c r="OPR148" s="43"/>
      <c r="OPS148" s="43"/>
      <c r="OPT148" s="43"/>
      <c r="OPU148" s="43"/>
      <c r="OPV148" s="43"/>
      <c r="OPW148" s="43"/>
      <c r="OPX148" s="43"/>
      <c r="OPY148" s="43"/>
      <c r="OPZ148" s="43"/>
      <c r="OQA148" s="43"/>
      <c r="OQB148" s="43"/>
      <c r="OQC148" s="43"/>
      <c r="OQD148" s="43"/>
      <c r="OQE148" s="43"/>
      <c r="OQF148" s="43"/>
      <c r="OQG148" s="43"/>
      <c r="OQH148" s="43"/>
      <c r="OQI148" s="43"/>
      <c r="OQJ148" s="43"/>
      <c r="OQK148" s="43"/>
      <c r="OQL148" s="43"/>
      <c r="OQM148" s="43"/>
      <c r="OQN148" s="43"/>
      <c r="OQO148" s="43"/>
      <c r="OQP148" s="43"/>
      <c r="OQQ148" s="43"/>
      <c r="OQR148" s="43"/>
      <c r="OQS148" s="43"/>
      <c r="OQT148" s="43"/>
      <c r="OQU148" s="43"/>
      <c r="OQV148" s="43"/>
      <c r="OQW148" s="43"/>
      <c r="OQX148" s="43"/>
      <c r="OQY148" s="43"/>
      <c r="OQZ148" s="43"/>
      <c r="ORA148" s="43"/>
      <c r="ORB148" s="43"/>
      <c r="ORC148" s="43"/>
      <c r="ORD148" s="43"/>
      <c r="ORE148" s="43"/>
      <c r="ORF148" s="43"/>
      <c r="ORG148" s="43"/>
      <c r="ORH148" s="43"/>
      <c r="ORI148" s="43"/>
      <c r="ORJ148" s="43"/>
      <c r="ORK148" s="43"/>
      <c r="ORL148" s="43"/>
      <c r="ORM148" s="43"/>
      <c r="ORN148" s="43"/>
      <c r="ORO148" s="43"/>
      <c r="ORP148" s="43"/>
      <c r="ORQ148" s="43"/>
      <c r="ORR148" s="43"/>
      <c r="ORS148" s="43"/>
      <c r="ORT148" s="43"/>
      <c r="ORU148" s="43"/>
      <c r="ORV148" s="43"/>
      <c r="ORW148" s="43"/>
      <c r="ORX148" s="43"/>
      <c r="ORY148" s="43"/>
      <c r="ORZ148" s="43"/>
      <c r="OSA148" s="43"/>
      <c r="OSB148" s="43"/>
      <c r="OSC148" s="43"/>
      <c r="OSD148" s="43"/>
      <c r="OSE148" s="43"/>
      <c r="OSF148" s="43"/>
      <c r="OSG148" s="43"/>
      <c r="OSH148" s="43"/>
      <c r="OSI148" s="43"/>
      <c r="OSJ148" s="43"/>
      <c r="OSK148" s="43"/>
      <c r="OSL148" s="43"/>
      <c r="OSM148" s="43"/>
      <c r="OSN148" s="43"/>
      <c r="OSO148" s="43"/>
      <c r="OSP148" s="43"/>
      <c r="OSQ148" s="43"/>
      <c r="OSR148" s="43"/>
      <c r="OSS148" s="43"/>
      <c r="OST148" s="43"/>
      <c r="OSU148" s="43"/>
      <c r="OSV148" s="43"/>
      <c r="OSW148" s="43"/>
      <c r="OSX148" s="43"/>
      <c r="OSY148" s="43"/>
      <c r="OSZ148" s="43"/>
      <c r="OTA148" s="43"/>
      <c r="OTB148" s="43"/>
      <c r="OTC148" s="43"/>
      <c r="OTD148" s="43"/>
      <c r="OTE148" s="43"/>
      <c r="OTF148" s="43"/>
      <c r="OTG148" s="43"/>
      <c r="OTH148" s="43"/>
      <c r="OTI148" s="43"/>
      <c r="OTJ148" s="43"/>
      <c r="OTK148" s="43"/>
      <c r="OTL148" s="43"/>
      <c r="OTM148" s="43"/>
      <c r="OTN148" s="43"/>
      <c r="OTO148" s="43"/>
      <c r="OTP148" s="43"/>
      <c r="OTQ148" s="43"/>
      <c r="OTR148" s="43"/>
      <c r="OTS148" s="43"/>
      <c r="OTT148" s="43"/>
      <c r="OTU148" s="43"/>
      <c r="OTV148" s="43"/>
      <c r="OTW148" s="43"/>
      <c r="OTX148" s="43"/>
      <c r="OTY148" s="43"/>
      <c r="OTZ148" s="43"/>
      <c r="OUA148" s="43"/>
      <c r="OUB148" s="43"/>
      <c r="OUC148" s="43"/>
      <c r="OUD148" s="43"/>
      <c r="OUE148" s="43"/>
      <c r="OUF148" s="43"/>
      <c r="OUG148" s="43"/>
      <c r="OUH148" s="43"/>
      <c r="OUI148" s="43"/>
      <c r="OUJ148" s="43"/>
      <c r="OUK148" s="43"/>
      <c r="OUL148" s="43"/>
      <c r="OUM148" s="43"/>
      <c r="OUN148" s="43"/>
      <c r="OUO148" s="43"/>
      <c r="OUP148" s="43"/>
      <c r="OUQ148" s="43"/>
      <c r="OUR148" s="43"/>
      <c r="OUS148" s="43"/>
      <c r="OUT148" s="43"/>
      <c r="OUU148" s="43"/>
      <c r="OUV148" s="43"/>
      <c r="OUW148" s="43"/>
      <c r="OUX148" s="43"/>
      <c r="OUY148" s="43"/>
      <c r="OUZ148" s="43"/>
      <c r="OVA148" s="43"/>
      <c r="OVB148" s="43"/>
      <c r="OVC148" s="43"/>
      <c r="OVD148" s="43"/>
      <c r="OVE148" s="43"/>
      <c r="OVF148" s="43"/>
      <c r="OVG148" s="43"/>
      <c r="OVH148" s="43"/>
      <c r="OVI148" s="43"/>
      <c r="OVJ148" s="43"/>
      <c r="OVK148" s="43"/>
      <c r="OVL148" s="43"/>
      <c r="OVM148" s="43"/>
      <c r="OVN148" s="43"/>
      <c r="OVO148" s="43"/>
      <c r="OVP148" s="43"/>
      <c r="OVQ148" s="43"/>
      <c r="OVR148" s="43"/>
      <c r="OVS148" s="43"/>
      <c r="OVT148" s="43"/>
      <c r="OVU148" s="43"/>
      <c r="OVV148" s="43"/>
      <c r="OVW148" s="43"/>
      <c r="OVX148" s="43"/>
      <c r="OVY148" s="43"/>
      <c r="OVZ148" s="43"/>
      <c r="OWA148" s="43"/>
      <c r="OWB148" s="43"/>
      <c r="OWC148" s="43"/>
      <c r="OWD148" s="43"/>
      <c r="OWE148" s="43"/>
      <c r="OWF148" s="43"/>
      <c r="OWG148" s="43"/>
      <c r="OWH148" s="43"/>
      <c r="OWI148" s="43"/>
      <c r="OWJ148" s="43"/>
      <c r="OWK148" s="43"/>
      <c r="OWL148" s="43"/>
      <c r="OWM148" s="43"/>
      <c r="OWN148" s="43"/>
      <c r="OWO148" s="43"/>
      <c r="OWP148" s="43"/>
      <c r="OWQ148" s="43"/>
      <c r="OWR148" s="43"/>
      <c r="OWS148" s="43"/>
      <c r="OWT148" s="43"/>
      <c r="OWU148" s="43"/>
      <c r="OWV148" s="43"/>
      <c r="OWW148" s="43"/>
      <c r="OWX148" s="43"/>
      <c r="OWY148" s="43"/>
      <c r="OWZ148" s="43"/>
      <c r="OXA148" s="43"/>
      <c r="OXB148" s="43"/>
      <c r="OXC148" s="43"/>
      <c r="OXD148" s="43"/>
      <c r="OXE148" s="43"/>
      <c r="OXF148" s="43"/>
      <c r="OXG148" s="43"/>
      <c r="OXH148" s="43"/>
      <c r="OXI148" s="43"/>
      <c r="OXJ148" s="43"/>
      <c r="OXK148" s="43"/>
      <c r="OXL148" s="43"/>
      <c r="OXM148" s="43"/>
      <c r="OXN148" s="43"/>
      <c r="OXO148" s="43"/>
      <c r="OXP148" s="43"/>
      <c r="OXQ148" s="43"/>
      <c r="OXR148" s="43"/>
      <c r="OXS148" s="43"/>
      <c r="OXT148" s="43"/>
      <c r="OXU148" s="43"/>
      <c r="OXV148" s="43"/>
      <c r="OXW148" s="43"/>
      <c r="OXX148" s="43"/>
      <c r="OXY148" s="43"/>
      <c r="OXZ148" s="43"/>
      <c r="OYA148" s="43"/>
      <c r="OYB148" s="43"/>
      <c r="OYC148" s="43"/>
      <c r="OYD148" s="43"/>
      <c r="OYE148" s="43"/>
      <c r="OYF148" s="43"/>
      <c r="OYG148" s="43"/>
      <c r="OYH148" s="43"/>
      <c r="OYI148" s="43"/>
      <c r="OYJ148" s="43"/>
      <c r="OYK148" s="43"/>
      <c r="OYL148" s="43"/>
      <c r="OYM148" s="43"/>
      <c r="OYN148" s="43"/>
      <c r="OYO148" s="43"/>
      <c r="OYP148" s="43"/>
      <c r="OYQ148" s="43"/>
      <c r="OYR148" s="43"/>
      <c r="OYS148" s="43"/>
      <c r="OYT148" s="43"/>
      <c r="OYU148" s="43"/>
      <c r="OYV148" s="43"/>
      <c r="OYW148" s="43"/>
      <c r="OYX148" s="43"/>
      <c r="OYY148" s="43"/>
      <c r="OYZ148" s="43"/>
      <c r="OZA148" s="43"/>
      <c r="OZB148" s="43"/>
      <c r="OZC148" s="43"/>
      <c r="OZD148" s="43"/>
      <c r="OZE148" s="43"/>
      <c r="OZF148" s="43"/>
      <c r="OZG148" s="43"/>
      <c r="OZH148" s="43"/>
      <c r="OZI148" s="43"/>
      <c r="OZJ148" s="43"/>
      <c r="OZK148" s="43"/>
      <c r="OZL148" s="43"/>
      <c r="OZM148" s="43"/>
      <c r="OZN148" s="43"/>
      <c r="OZO148" s="43"/>
      <c r="OZP148" s="43"/>
      <c r="OZQ148" s="43"/>
      <c r="OZR148" s="43"/>
      <c r="OZS148" s="43"/>
      <c r="OZT148" s="43"/>
      <c r="OZU148" s="43"/>
      <c r="OZV148" s="43"/>
      <c r="OZW148" s="43"/>
      <c r="OZX148" s="43"/>
      <c r="OZY148" s="43"/>
      <c r="OZZ148" s="43"/>
      <c r="PAA148" s="43"/>
      <c r="PAB148" s="43"/>
      <c r="PAC148" s="43"/>
      <c r="PAD148" s="43"/>
      <c r="PAE148" s="43"/>
      <c r="PAF148" s="43"/>
      <c r="PAG148" s="43"/>
      <c r="PAH148" s="43"/>
      <c r="PAI148" s="43"/>
      <c r="PAJ148" s="43"/>
      <c r="PAK148" s="43"/>
      <c r="PAL148" s="43"/>
      <c r="PAM148" s="43"/>
      <c r="PAN148" s="43"/>
      <c r="PAO148" s="43"/>
      <c r="PAP148" s="43"/>
      <c r="PAQ148" s="43"/>
      <c r="PAR148" s="43"/>
      <c r="PAS148" s="43"/>
      <c r="PAT148" s="43"/>
      <c r="PAU148" s="43"/>
      <c r="PAV148" s="43"/>
      <c r="PAW148" s="43"/>
      <c r="PAX148" s="43"/>
      <c r="PAY148" s="43"/>
      <c r="PAZ148" s="43"/>
      <c r="PBA148" s="43"/>
      <c r="PBB148" s="43"/>
      <c r="PBC148" s="43"/>
      <c r="PBD148" s="43"/>
      <c r="PBE148" s="43"/>
      <c r="PBF148" s="43"/>
      <c r="PBG148" s="43"/>
      <c r="PBH148" s="43"/>
      <c r="PBI148" s="43"/>
      <c r="PBJ148" s="43"/>
      <c r="PBK148" s="43"/>
      <c r="PBL148" s="43"/>
      <c r="PBM148" s="43"/>
      <c r="PBN148" s="43"/>
      <c r="PBO148" s="43"/>
      <c r="PBP148" s="43"/>
      <c r="PBQ148" s="43"/>
      <c r="PBR148" s="43"/>
      <c r="PBS148" s="43"/>
      <c r="PBT148" s="43"/>
      <c r="PBU148" s="43"/>
      <c r="PBV148" s="43"/>
      <c r="PBW148" s="43"/>
      <c r="PBX148" s="43"/>
      <c r="PBY148" s="43"/>
      <c r="PBZ148" s="43"/>
      <c r="PCA148" s="43"/>
      <c r="PCB148" s="43"/>
      <c r="PCC148" s="43"/>
      <c r="PCD148" s="43"/>
      <c r="PCE148" s="43"/>
      <c r="PCF148" s="43"/>
      <c r="PCG148" s="43"/>
      <c r="PCH148" s="43"/>
      <c r="PCI148" s="43"/>
      <c r="PCJ148" s="43"/>
      <c r="PCK148" s="43"/>
      <c r="PCL148" s="43"/>
      <c r="PCM148" s="43"/>
      <c r="PCN148" s="43"/>
      <c r="PCO148" s="43"/>
      <c r="PCP148" s="43"/>
      <c r="PCQ148" s="43"/>
      <c r="PCR148" s="43"/>
      <c r="PCS148" s="43"/>
      <c r="PCT148" s="43"/>
      <c r="PCU148" s="43"/>
      <c r="PCV148" s="43"/>
      <c r="PCW148" s="43"/>
      <c r="PCX148" s="43"/>
      <c r="PCY148" s="43"/>
      <c r="PCZ148" s="43"/>
      <c r="PDA148" s="43"/>
      <c r="PDB148" s="43"/>
      <c r="PDC148" s="43"/>
      <c r="PDD148" s="43"/>
      <c r="PDE148" s="43"/>
      <c r="PDF148" s="43"/>
      <c r="PDG148" s="43"/>
      <c r="PDH148" s="43"/>
      <c r="PDI148" s="43"/>
      <c r="PDJ148" s="43"/>
      <c r="PDK148" s="43"/>
      <c r="PDL148" s="43"/>
      <c r="PDM148" s="43"/>
      <c r="PDN148" s="43"/>
      <c r="PDO148" s="43"/>
      <c r="PDP148" s="43"/>
      <c r="PDQ148" s="43"/>
      <c r="PDR148" s="43"/>
      <c r="PDS148" s="43"/>
      <c r="PDT148" s="43"/>
      <c r="PDU148" s="43"/>
      <c r="PDV148" s="43"/>
      <c r="PDW148" s="43"/>
      <c r="PDX148" s="43"/>
      <c r="PDY148" s="43"/>
      <c r="PDZ148" s="43"/>
      <c r="PEA148" s="43"/>
      <c r="PEB148" s="43"/>
      <c r="PEC148" s="43"/>
      <c r="PED148" s="43"/>
      <c r="PEE148" s="43"/>
      <c r="PEF148" s="43"/>
      <c r="PEG148" s="43"/>
      <c r="PEH148" s="43"/>
      <c r="PEI148" s="43"/>
      <c r="PEJ148" s="43"/>
      <c r="PEK148" s="43"/>
      <c r="PEL148" s="43"/>
      <c r="PEM148" s="43"/>
      <c r="PEN148" s="43"/>
      <c r="PEO148" s="43"/>
      <c r="PEP148" s="43"/>
      <c r="PEQ148" s="43"/>
      <c r="PER148" s="43"/>
      <c r="PES148" s="43"/>
      <c r="PET148" s="43"/>
      <c r="PEU148" s="43"/>
      <c r="PEV148" s="43"/>
      <c r="PEW148" s="43"/>
      <c r="PEX148" s="43"/>
      <c r="PEY148" s="43"/>
      <c r="PEZ148" s="43"/>
      <c r="PFA148" s="43"/>
      <c r="PFB148" s="43"/>
      <c r="PFC148" s="43"/>
      <c r="PFD148" s="43"/>
      <c r="PFE148" s="43"/>
      <c r="PFF148" s="43"/>
      <c r="PFG148" s="43"/>
      <c r="PFH148" s="43"/>
      <c r="PFI148" s="43"/>
      <c r="PFJ148" s="43"/>
      <c r="PFK148" s="43"/>
      <c r="PFL148" s="43"/>
      <c r="PFM148" s="43"/>
      <c r="PFN148" s="43"/>
      <c r="PFO148" s="43"/>
      <c r="PFP148" s="43"/>
      <c r="PFQ148" s="43"/>
      <c r="PFR148" s="43"/>
      <c r="PFS148" s="43"/>
      <c r="PFT148" s="43"/>
      <c r="PFU148" s="43"/>
      <c r="PFV148" s="43"/>
      <c r="PFW148" s="43"/>
      <c r="PFX148" s="43"/>
      <c r="PFY148" s="43"/>
      <c r="PFZ148" s="43"/>
      <c r="PGA148" s="43"/>
      <c r="PGB148" s="43"/>
      <c r="PGC148" s="43"/>
      <c r="PGD148" s="43"/>
      <c r="PGE148" s="43"/>
      <c r="PGF148" s="43"/>
      <c r="PGG148" s="43"/>
      <c r="PGH148" s="43"/>
      <c r="PGI148" s="43"/>
      <c r="PGJ148" s="43"/>
      <c r="PGK148" s="43"/>
      <c r="PGL148" s="43"/>
      <c r="PGM148" s="43"/>
      <c r="PGN148" s="43"/>
      <c r="PGO148" s="43"/>
      <c r="PGP148" s="43"/>
      <c r="PGQ148" s="43"/>
      <c r="PGR148" s="43"/>
      <c r="PGS148" s="43"/>
      <c r="PGT148" s="43"/>
      <c r="PGU148" s="43"/>
      <c r="PGV148" s="43"/>
      <c r="PGW148" s="43"/>
      <c r="PGX148" s="43"/>
      <c r="PGY148" s="43"/>
      <c r="PGZ148" s="43"/>
      <c r="PHA148" s="43"/>
      <c r="PHB148" s="43"/>
      <c r="PHC148" s="43"/>
      <c r="PHD148" s="43"/>
      <c r="PHE148" s="43"/>
      <c r="PHF148" s="43"/>
      <c r="PHG148" s="43"/>
      <c r="PHH148" s="43"/>
      <c r="PHI148" s="43"/>
      <c r="PHJ148" s="43"/>
      <c r="PHK148" s="43"/>
      <c r="PHL148" s="43"/>
      <c r="PHM148" s="43"/>
      <c r="PHN148" s="43"/>
      <c r="PHO148" s="43"/>
      <c r="PHP148" s="43"/>
      <c r="PHQ148" s="43"/>
      <c r="PHR148" s="43"/>
      <c r="PHS148" s="43"/>
      <c r="PHT148" s="43"/>
      <c r="PHU148" s="43"/>
      <c r="PHV148" s="43"/>
      <c r="PHW148" s="43"/>
      <c r="PHX148" s="43"/>
      <c r="PHY148" s="43"/>
      <c r="PHZ148" s="43"/>
      <c r="PIA148" s="43"/>
      <c r="PIB148" s="43"/>
      <c r="PIC148" s="43"/>
      <c r="PID148" s="43"/>
      <c r="PIE148" s="43"/>
      <c r="PIF148" s="43"/>
      <c r="PIG148" s="43"/>
      <c r="PIH148" s="43"/>
      <c r="PII148" s="43"/>
      <c r="PIJ148" s="43"/>
      <c r="PIK148" s="43"/>
      <c r="PIL148" s="43"/>
      <c r="PIM148" s="43"/>
      <c r="PIN148" s="43"/>
      <c r="PIO148" s="43"/>
      <c r="PIP148" s="43"/>
      <c r="PIQ148" s="43"/>
      <c r="PIR148" s="43"/>
      <c r="PIS148" s="43"/>
      <c r="PIT148" s="43"/>
      <c r="PIU148" s="43"/>
      <c r="PIV148" s="43"/>
      <c r="PIW148" s="43"/>
      <c r="PIX148" s="43"/>
      <c r="PIY148" s="43"/>
      <c r="PIZ148" s="43"/>
      <c r="PJA148" s="43"/>
      <c r="PJB148" s="43"/>
      <c r="PJC148" s="43"/>
      <c r="PJD148" s="43"/>
      <c r="PJE148" s="43"/>
      <c r="PJF148" s="43"/>
      <c r="PJG148" s="43"/>
      <c r="PJH148" s="43"/>
      <c r="PJI148" s="43"/>
      <c r="PJJ148" s="43"/>
      <c r="PJK148" s="43"/>
      <c r="PJL148" s="43"/>
      <c r="PJM148" s="43"/>
      <c r="PJN148" s="43"/>
      <c r="PJO148" s="43"/>
      <c r="PJP148" s="43"/>
      <c r="PJQ148" s="43"/>
      <c r="PJR148" s="43"/>
      <c r="PJS148" s="43"/>
      <c r="PJT148" s="43"/>
      <c r="PJU148" s="43"/>
      <c r="PJV148" s="43"/>
      <c r="PJW148" s="43"/>
      <c r="PJX148" s="43"/>
      <c r="PJY148" s="43"/>
      <c r="PJZ148" s="43"/>
      <c r="PKA148" s="43"/>
      <c r="PKB148" s="43"/>
      <c r="PKC148" s="43"/>
      <c r="PKD148" s="43"/>
      <c r="PKE148" s="43"/>
      <c r="PKF148" s="43"/>
      <c r="PKG148" s="43"/>
      <c r="PKH148" s="43"/>
      <c r="PKI148" s="43"/>
      <c r="PKJ148" s="43"/>
      <c r="PKK148" s="43"/>
      <c r="PKL148" s="43"/>
      <c r="PKM148" s="43"/>
      <c r="PKN148" s="43"/>
      <c r="PKO148" s="43"/>
      <c r="PKP148" s="43"/>
      <c r="PKQ148" s="43"/>
      <c r="PKR148" s="43"/>
      <c r="PKS148" s="43"/>
      <c r="PKT148" s="43"/>
      <c r="PKU148" s="43"/>
      <c r="PKV148" s="43"/>
      <c r="PKW148" s="43"/>
      <c r="PKX148" s="43"/>
      <c r="PKY148" s="43"/>
      <c r="PKZ148" s="43"/>
      <c r="PLA148" s="43"/>
      <c r="PLB148" s="43"/>
      <c r="PLC148" s="43"/>
      <c r="PLD148" s="43"/>
      <c r="PLE148" s="43"/>
      <c r="PLF148" s="43"/>
      <c r="PLG148" s="43"/>
      <c r="PLH148" s="43"/>
      <c r="PLI148" s="43"/>
      <c r="PLJ148" s="43"/>
      <c r="PLK148" s="43"/>
      <c r="PLL148" s="43"/>
      <c r="PLM148" s="43"/>
      <c r="PLN148" s="43"/>
      <c r="PLO148" s="43"/>
      <c r="PLP148" s="43"/>
      <c r="PLQ148" s="43"/>
      <c r="PLR148" s="43"/>
      <c r="PLS148" s="43"/>
      <c r="PLT148" s="43"/>
      <c r="PLU148" s="43"/>
      <c r="PLV148" s="43"/>
      <c r="PLW148" s="43"/>
      <c r="PLX148" s="43"/>
      <c r="PLY148" s="43"/>
      <c r="PLZ148" s="43"/>
      <c r="PMA148" s="43"/>
      <c r="PMB148" s="43"/>
      <c r="PMC148" s="43"/>
      <c r="PMD148" s="43"/>
      <c r="PME148" s="43"/>
      <c r="PMF148" s="43"/>
      <c r="PMG148" s="43"/>
      <c r="PMH148" s="43"/>
      <c r="PMI148" s="43"/>
      <c r="PMJ148" s="43"/>
      <c r="PMK148" s="43"/>
      <c r="PML148" s="43"/>
      <c r="PMM148" s="43"/>
      <c r="PMN148" s="43"/>
      <c r="PMO148" s="43"/>
      <c r="PMP148" s="43"/>
      <c r="PMQ148" s="43"/>
      <c r="PMR148" s="43"/>
      <c r="PMS148" s="43"/>
      <c r="PMT148" s="43"/>
      <c r="PMU148" s="43"/>
      <c r="PMV148" s="43"/>
      <c r="PMW148" s="43"/>
      <c r="PMX148" s="43"/>
      <c r="PMY148" s="43"/>
      <c r="PMZ148" s="43"/>
      <c r="PNA148" s="43"/>
      <c r="PNB148" s="43"/>
      <c r="PNC148" s="43"/>
      <c r="PND148" s="43"/>
      <c r="PNE148" s="43"/>
      <c r="PNF148" s="43"/>
      <c r="PNG148" s="43"/>
      <c r="PNH148" s="43"/>
      <c r="PNI148" s="43"/>
      <c r="PNJ148" s="43"/>
      <c r="PNK148" s="43"/>
      <c r="PNL148" s="43"/>
      <c r="PNM148" s="43"/>
      <c r="PNN148" s="43"/>
      <c r="PNO148" s="43"/>
      <c r="PNP148" s="43"/>
      <c r="PNQ148" s="43"/>
      <c r="PNR148" s="43"/>
      <c r="PNS148" s="43"/>
      <c r="PNT148" s="43"/>
      <c r="PNU148" s="43"/>
      <c r="PNV148" s="43"/>
      <c r="PNW148" s="43"/>
      <c r="PNX148" s="43"/>
      <c r="PNY148" s="43"/>
      <c r="PNZ148" s="43"/>
      <c r="POA148" s="43"/>
      <c r="POB148" s="43"/>
      <c r="POC148" s="43"/>
      <c r="POD148" s="43"/>
      <c r="POE148" s="43"/>
      <c r="POF148" s="43"/>
      <c r="POG148" s="43"/>
      <c r="POH148" s="43"/>
      <c r="POI148" s="43"/>
      <c r="POJ148" s="43"/>
      <c r="POK148" s="43"/>
      <c r="POL148" s="43"/>
      <c r="POM148" s="43"/>
      <c r="PON148" s="43"/>
      <c r="POO148" s="43"/>
      <c r="POP148" s="43"/>
      <c r="POQ148" s="43"/>
      <c r="POR148" s="43"/>
      <c r="POS148" s="43"/>
      <c r="POT148" s="43"/>
      <c r="POU148" s="43"/>
      <c r="POV148" s="43"/>
      <c r="POW148" s="43"/>
      <c r="POX148" s="43"/>
      <c r="POY148" s="43"/>
      <c r="POZ148" s="43"/>
      <c r="PPA148" s="43"/>
      <c r="PPB148" s="43"/>
      <c r="PPC148" s="43"/>
      <c r="PPD148" s="43"/>
      <c r="PPE148" s="43"/>
      <c r="PPF148" s="43"/>
      <c r="PPG148" s="43"/>
      <c r="PPH148" s="43"/>
      <c r="PPI148" s="43"/>
      <c r="PPJ148" s="43"/>
      <c r="PPK148" s="43"/>
      <c r="PPL148" s="43"/>
      <c r="PPM148" s="43"/>
      <c r="PPN148" s="43"/>
      <c r="PPO148" s="43"/>
      <c r="PPP148" s="43"/>
      <c r="PPQ148" s="43"/>
      <c r="PPR148" s="43"/>
      <c r="PPS148" s="43"/>
      <c r="PPT148" s="43"/>
      <c r="PPU148" s="43"/>
      <c r="PPV148" s="43"/>
      <c r="PPW148" s="43"/>
      <c r="PPX148" s="43"/>
      <c r="PPY148" s="43"/>
      <c r="PPZ148" s="43"/>
      <c r="PQA148" s="43"/>
      <c r="PQB148" s="43"/>
      <c r="PQC148" s="43"/>
      <c r="PQD148" s="43"/>
      <c r="PQE148" s="43"/>
      <c r="PQF148" s="43"/>
      <c r="PQG148" s="43"/>
      <c r="PQH148" s="43"/>
      <c r="PQI148" s="43"/>
      <c r="PQJ148" s="43"/>
      <c r="PQK148" s="43"/>
      <c r="PQL148" s="43"/>
      <c r="PQM148" s="43"/>
      <c r="PQN148" s="43"/>
      <c r="PQO148" s="43"/>
      <c r="PQP148" s="43"/>
      <c r="PQQ148" s="43"/>
      <c r="PQR148" s="43"/>
      <c r="PQS148" s="43"/>
      <c r="PQT148" s="43"/>
      <c r="PQU148" s="43"/>
      <c r="PQV148" s="43"/>
      <c r="PQW148" s="43"/>
      <c r="PQX148" s="43"/>
      <c r="PQY148" s="43"/>
      <c r="PQZ148" s="43"/>
      <c r="PRA148" s="43"/>
      <c r="PRB148" s="43"/>
      <c r="PRC148" s="43"/>
      <c r="PRD148" s="43"/>
      <c r="PRE148" s="43"/>
      <c r="PRF148" s="43"/>
      <c r="PRG148" s="43"/>
      <c r="PRH148" s="43"/>
      <c r="PRI148" s="43"/>
      <c r="PRJ148" s="43"/>
      <c r="PRK148" s="43"/>
      <c r="PRL148" s="43"/>
      <c r="PRM148" s="43"/>
      <c r="PRN148" s="43"/>
      <c r="PRO148" s="43"/>
      <c r="PRP148" s="43"/>
      <c r="PRQ148" s="43"/>
      <c r="PRR148" s="43"/>
      <c r="PRS148" s="43"/>
      <c r="PRT148" s="43"/>
      <c r="PRU148" s="43"/>
      <c r="PRV148" s="43"/>
      <c r="PRW148" s="43"/>
      <c r="PRX148" s="43"/>
      <c r="PRY148" s="43"/>
      <c r="PRZ148" s="43"/>
      <c r="PSA148" s="43"/>
      <c r="PSB148" s="43"/>
      <c r="PSC148" s="43"/>
      <c r="PSD148" s="43"/>
      <c r="PSE148" s="43"/>
      <c r="PSF148" s="43"/>
      <c r="PSG148" s="43"/>
      <c r="PSH148" s="43"/>
      <c r="PSI148" s="43"/>
      <c r="PSJ148" s="43"/>
      <c r="PSK148" s="43"/>
      <c r="PSL148" s="43"/>
      <c r="PSM148" s="43"/>
      <c r="PSN148" s="43"/>
      <c r="PSO148" s="43"/>
      <c r="PSP148" s="43"/>
      <c r="PSQ148" s="43"/>
      <c r="PSR148" s="43"/>
      <c r="PSS148" s="43"/>
      <c r="PST148" s="43"/>
      <c r="PSU148" s="43"/>
      <c r="PSV148" s="43"/>
      <c r="PSW148" s="43"/>
      <c r="PSX148" s="43"/>
      <c r="PSY148" s="43"/>
      <c r="PSZ148" s="43"/>
      <c r="PTA148" s="43"/>
      <c r="PTB148" s="43"/>
      <c r="PTC148" s="43"/>
      <c r="PTD148" s="43"/>
      <c r="PTE148" s="43"/>
      <c r="PTF148" s="43"/>
      <c r="PTG148" s="43"/>
      <c r="PTH148" s="43"/>
      <c r="PTI148" s="43"/>
      <c r="PTJ148" s="43"/>
      <c r="PTK148" s="43"/>
      <c r="PTL148" s="43"/>
      <c r="PTM148" s="43"/>
      <c r="PTN148" s="43"/>
      <c r="PTO148" s="43"/>
      <c r="PTP148" s="43"/>
      <c r="PTQ148" s="43"/>
      <c r="PTR148" s="43"/>
      <c r="PTS148" s="43"/>
      <c r="PTT148" s="43"/>
      <c r="PTU148" s="43"/>
      <c r="PTV148" s="43"/>
      <c r="PTW148" s="43"/>
      <c r="PTX148" s="43"/>
      <c r="PTY148" s="43"/>
      <c r="PTZ148" s="43"/>
      <c r="PUA148" s="43"/>
      <c r="PUB148" s="43"/>
      <c r="PUC148" s="43"/>
      <c r="PUD148" s="43"/>
      <c r="PUE148" s="43"/>
      <c r="PUF148" s="43"/>
      <c r="PUG148" s="43"/>
      <c r="PUH148" s="43"/>
      <c r="PUI148" s="43"/>
      <c r="PUJ148" s="43"/>
      <c r="PUK148" s="43"/>
      <c r="PUL148" s="43"/>
      <c r="PUM148" s="43"/>
      <c r="PUN148" s="43"/>
      <c r="PUO148" s="43"/>
      <c r="PUP148" s="43"/>
      <c r="PUQ148" s="43"/>
      <c r="PUR148" s="43"/>
      <c r="PUS148" s="43"/>
      <c r="PUT148" s="43"/>
      <c r="PUU148" s="43"/>
      <c r="PUV148" s="43"/>
      <c r="PUW148" s="43"/>
      <c r="PUX148" s="43"/>
      <c r="PUY148" s="43"/>
      <c r="PUZ148" s="43"/>
      <c r="PVA148" s="43"/>
      <c r="PVB148" s="43"/>
      <c r="PVC148" s="43"/>
      <c r="PVD148" s="43"/>
      <c r="PVE148" s="43"/>
      <c r="PVF148" s="43"/>
      <c r="PVG148" s="43"/>
      <c r="PVH148" s="43"/>
      <c r="PVI148" s="43"/>
      <c r="PVJ148" s="43"/>
      <c r="PVK148" s="43"/>
      <c r="PVL148" s="43"/>
      <c r="PVM148" s="43"/>
      <c r="PVN148" s="43"/>
      <c r="PVO148" s="43"/>
      <c r="PVP148" s="43"/>
      <c r="PVQ148" s="43"/>
      <c r="PVR148" s="43"/>
      <c r="PVS148" s="43"/>
      <c r="PVT148" s="43"/>
      <c r="PVU148" s="43"/>
      <c r="PVV148" s="43"/>
      <c r="PVW148" s="43"/>
      <c r="PVX148" s="43"/>
      <c r="PVY148" s="43"/>
      <c r="PVZ148" s="43"/>
      <c r="PWA148" s="43"/>
      <c r="PWB148" s="43"/>
      <c r="PWC148" s="43"/>
      <c r="PWD148" s="43"/>
      <c r="PWE148" s="43"/>
      <c r="PWF148" s="43"/>
      <c r="PWG148" s="43"/>
      <c r="PWH148" s="43"/>
      <c r="PWI148" s="43"/>
      <c r="PWJ148" s="43"/>
      <c r="PWK148" s="43"/>
      <c r="PWL148" s="43"/>
      <c r="PWM148" s="43"/>
      <c r="PWN148" s="43"/>
      <c r="PWO148" s="43"/>
      <c r="PWP148" s="43"/>
      <c r="PWQ148" s="43"/>
      <c r="PWR148" s="43"/>
      <c r="PWS148" s="43"/>
      <c r="PWT148" s="43"/>
      <c r="PWU148" s="43"/>
      <c r="PWV148" s="43"/>
      <c r="PWW148" s="43"/>
      <c r="PWX148" s="43"/>
      <c r="PWY148" s="43"/>
      <c r="PWZ148" s="43"/>
      <c r="PXA148" s="43"/>
      <c r="PXB148" s="43"/>
      <c r="PXC148" s="43"/>
      <c r="PXD148" s="43"/>
      <c r="PXE148" s="43"/>
      <c r="PXF148" s="43"/>
      <c r="PXG148" s="43"/>
      <c r="PXH148" s="43"/>
      <c r="PXI148" s="43"/>
      <c r="PXJ148" s="43"/>
      <c r="PXK148" s="43"/>
      <c r="PXL148" s="43"/>
      <c r="PXM148" s="43"/>
      <c r="PXN148" s="43"/>
      <c r="PXO148" s="43"/>
      <c r="PXP148" s="43"/>
      <c r="PXQ148" s="43"/>
      <c r="PXR148" s="43"/>
      <c r="PXS148" s="43"/>
      <c r="PXT148" s="43"/>
      <c r="PXU148" s="43"/>
      <c r="PXV148" s="43"/>
      <c r="PXW148" s="43"/>
      <c r="PXX148" s="43"/>
      <c r="PXY148" s="43"/>
      <c r="PXZ148" s="43"/>
      <c r="PYA148" s="43"/>
      <c r="PYB148" s="43"/>
      <c r="PYC148" s="43"/>
      <c r="PYD148" s="43"/>
      <c r="PYE148" s="43"/>
      <c r="PYF148" s="43"/>
      <c r="PYG148" s="43"/>
      <c r="PYH148" s="43"/>
      <c r="PYI148" s="43"/>
      <c r="PYJ148" s="43"/>
      <c r="PYK148" s="43"/>
      <c r="PYL148" s="43"/>
      <c r="PYM148" s="43"/>
      <c r="PYN148" s="43"/>
      <c r="PYO148" s="43"/>
      <c r="PYP148" s="43"/>
      <c r="PYQ148" s="43"/>
      <c r="PYR148" s="43"/>
      <c r="PYS148" s="43"/>
      <c r="PYT148" s="43"/>
      <c r="PYU148" s="43"/>
      <c r="PYV148" s="43"/>
      <c r="PYW148" s="43"/>
      <c r="PYX148" s="43"/>
      <c r="PYY148" s="43"/>
      <c r="PYZ148" s="43"/>
      <c r="PZA148" s="43"/>
      <c r="PZB148" s="43"/>
      <c r="PZC148" s="43"/>
      <c r="PZD148" s="43"/>
      <c r="PZE148" s="43"/>
      <c r="PZF148" s="43"/>
      <c r="PZG148" s="43"/>
      <c r="PZH148" s="43"/>
      <c r="PZI148" s="43"/>
      <c r="PZJ148" s="43"/>
      <c r="PZK148" s="43"/>
      <c r="PZL148" s="43"/>
      <c r="PZM148" s="43"/>
      <c r="PZN148" s="43"/>
      <c r="PZO148" s="43"/>
      <c r="PZP148" s="43"/>
      <c r="PZQ148" s="43"/>
      <c r="PZR148" s="43"/>
      <c r="PZS148" s="43"/>
      <c r="PZT148" s="43"/>
      <c r="PZU148" s="43"/>
      <c r="PZV148" s="43"/>
      <c r="PZW148" s="43"/>
      <c r="PZX148" s="43"/>
      <c r="PZY148" s="43"/>
      <c r="PZZ148" s="43"/>
      <c r="QAA148" s="43"/>
      <c r="QAB148" s="43"/>
      <c r="QAC148" s="43"/>
      <c r="QAD148" s="43"/>
      <c r="QAE148" s="43"/>
      <c r="QAF148" s="43"/>
      <c r="QAG148" s="43"/>
      <c r="QAH148" s="43"/>
      <c r="QAI148" s="43"/>
      <c r="QAJ148" s="43"/>
      <c r="QAK148" s="43"/>
      <c r="QAL148" s="43"/>
      <c r="QAM148" s="43"/>
      <c r="QAN148" s="43"/>
      <c r="QAO148" s="43"/>
      <c r="QAP148" s="43"/>
      <c r="QAQ148" s="43"/>
      <c r="QAR148" s="43"/>
      <c r="QAS148" s="43"/>
      <c r="QAT148" s="43"/>
      <c r="QAU148" s="43"/>
      <c r="QAV148" s="43"/>
      <c r="QAW148" s="43"/>
      <c r="QAX148" s="43"/>
      <c r="QAY148" s="43"/>
      <c r="QAZ148" s="43"/>
      <c r="QBA148" s="43"/>
      <c r="QBB148" s="43"/>
      <c r="QBC148" s="43"/>
      <c r="QBD148" s="43"/>
      <c r="QBE148" s="43"/>
      <c r="QBF148" s="43"/>
      <c r="QBG148" s="43"/>
      <c r="QBH148" s="43"/>
      <c r="QBI148" s="43"/>
      <c r="QBJ148" s="43"/>
      <c r="QBK148" s="43"/>
      <c r="QBL148" s="43"/>
      <c r="QBM148" s="43"/>
      <c r="QBN148" s="43"/>
      <c r="QBO148" s="43"/>
      <c r="QBP148" s="43"/>
      <c r="QBQ148" s="43"/>
      <c r="QBR148" s="43"/>
      <c r="QBS148" s="43"/>
      <c r="QBT148" s="43"/>
      <c r="QBU148" s="43"/>
      <c r="QBV148" s="43"/>
      <c r="QBW148" s="43"/>
      <c r="QBX148" s="43"/>
      <c r="QBY148" s="43"/>
      <c r="QBZ148" s="43"/>
      <c r="QCA148" s="43"/>
      <c r="QCB148" s="43"/>
      <c r="QCC148" s="43"/>
      <c r="QCD148" s="43"/>
      <c r="QCE148" s="43"/>
      <c r="QCF148" s="43"/>
      <c r="QCG148" s="43"/>
      <c r="QCH148" s="43"/>
      <c r="QCI148" s="43"/>
      <c r="QCJ148" s="43"/>
      <c r="QCK148" s="43"/>
      <c r="QCL148" s="43"/>
      <c r="QCM148" s="43"/>
      <c r="QCN148" s="43"/>
      <c r="QCO148" s="43"/>
      <c r="QCP148" s="43"/>
      <c r="QCQ148" s="43"/>
      <c r="QCR148" s="43"/>
      <c r="QCS148" s="43"/>
      <c r="QCT148" s="43"/>
      <c r="QCU148" s="43"/>
      <c r="QCV148" s="43"/>
      <c r="QCW148" s="43"/>
      <c r="QCX148" s="43"/>
      <c r="QCY148" s="43"/>
      <c r="QCZ148" s="43"/>
      <c r="QDA148" s="43"/>
      <c r="QDB148" s="43"/>
      <c r="QDC148" s="43"/>
      <c r="QDD148" s="43"/>
      <c r="QDE148" s="43"/>
      <c r="QDF148" s="43"/>
      <c r="QDG148" s="43"/>
      <c r="QDH148" s="43"/>
      <c r="QDI148" s="43"/>
      <c r="QDJ148" s="43"/>
      <c r="QDK148" s="43"/>
      <c r="QDL148" s="43"/>
      <c r="QDM148" s="43"/>
      <c r="QDN148" s="43"/>
      <c r="QDO148" s="43"/>
      <c r="QDP148" s="43"/>
      <c r="QDQ148" s="43"/>
      <c r="QDR148" s="43"/>
      <c r="QDS148" s="43"/>
      <c r="QDT148" s="43"/>
      <c r="QDU148" s="43"/>
      <c r="QDV148" s="43"/>
      <c r="QDW148" s="43"/>
      <c r="QDX148" s="43"/>
      <c r="QDY148" s="43"/>
      <c r="QDZ148" s="43"/>
      <c r="QEA148" s="43"/>
      <c r="QEB148" s="43"/>
      <c r="QEC148" s="43"/>
      <c r="QED148" s="43"/>
      <c r="QEE148" s="43"/>
      <c r="QEF148" s="43"/>
      <c r="QEG148" s="43"/>
      <c r="QEH148" s="43"/>
      <c r="QEI148" s="43"/>
      <c r="QEJ148" s="43"/>
      <c r="QEK148" s="43"/>
      <c r="QEL148" s="43"/>
      <c r="QEM148" s="43"/>
      <c r="QEN148" s="43"/>
      <c r="QEO148" s="43"/>
      <c r="QEP148" s="43"/>
      <c r="QEQ148" s="43"/>
      <c r="QER148" s="43"/>
      <c r="QES148" s="43"/>
      <c r="QET148" s="43"/>
      <c r="QEU148" s="43"/>
      <c r="QEV148" s="43"/>
      <c r="QEW148" s="43"/>
      <c r="QEX148" s="43"/>
      <c r="QEY148" s="43"/>
      <c r="QEZ148" s="43"/>
      <c r="QFA148" s="43"/>
      <c r="QFB148" s="43"/>
      <c r="QFC148" s="43"/>
      <c r="QFD148" s="43"/>
      <c r="QFE148" s="43"/>
      <c r="QFF148" s="43"/>
      <c r="QFG148" s="43"/>
      <c r="QFH148" s="43"/>
      <c r="QFI148" s="43"/>
      <c r="QFJ148" s="43"/>
      <c r="QFK148" s="43"/>
      <c r="QFL148" s="43"/>
      <c r="QFM148" s="43"/>
      <c r="QFN148" s="43"/>
      <c r="QFO148" s="43"/>
      <c r="QFP148" s="43"/>
      <c r="QFQ148" s="43"/>
      <c r="QFR148" s="43"/>
      <c r="QFS148" s="43"/>
      <c r="QFT148" s="43"/>
      <c r="QFU148" s="43"/>
      <c r="QFV148" s="43"/>
      <c r="QFW148" s="43"/>
      <c r="QFX148" s="43"/>
      <c r="QFY148" s="43"/>
      <c r="QFZ148" s="43"/>
      <c r="QGA148" s="43"/>
      <c r="QGB148" s="43"/>
      <c r="QGC148" s="43"/>
      <c r="QGD148" s="43"/>
      <c r="QGE148" s="43"/>
      <c r="QGF148" s="43"/>
      <c r="QGG148" s="43"/>
      <c r="QGH148" s="43"/>
      <c r="QGI148" s="43"/>
      <c r="QGJ148" s="43"/>
      <c r="QGK148" s="43"/>
      <c r="QGL148" s="43"/>
      <c r="QGM148" s="43"/>
      <c r="QGN148" s="43"/>
      <c r="QGO148" s="43"/>
      <c r="QGP148" s="43"/>
      <c r="QGQ148" s="43"/>
      <c r="QGR148" s="43"/>
      <c r="QGS148" s="43"/>
      <c r="QGT148" s="43"/>
      <c r="QGU148" s="43"/>
      <c r="QGV148" s="43"/>
      <c r="QGW148" s="43"/>
      <c r="QGX148" s="43"/>
      <c r="QGY148" s="43"/>
      <c r="QGZ148" s="43"/>
      <c r="QHA148" s="43"/>
      <c r="QHB148" s="43"/>
      <c r="QHC148" s="43"/>
      <c r="QHD148" s="43"/>
      <c r="QHE148" s="43"/>
      <c r="QHF148" s="43"/>
      <c r="QHG148" s="43"/>
      <c r="QHH148" s="43"/>
      <c r="QHI148" s="43"/>
      <c r="QHJ148" s="43"/>
      <c r="QHK148" s="43"/>
      <c r="QHL148" s="43"/>
      <c r="QHM148" s="43"/>
      <c r="QHN148" s="43"/>
      <c r="QHO148" s="43"/>
      <c r="QHP148" s="43"/>
      <c r="QHQ148" s="43"/>
      <c r="QHR148" s="43"/>
      <c r="QHS148" s="43"/>
      <c r="QHT148" s="43"/>
      <c r="QHU148" s="43"/>
      <c r="QHV148" s="43"/>
      <c r="QHW148" s="43"/>
      <c r="QHX148" s="43"/>
      <c r="QHY148" s="43"/>
      <c r="QHZ148" s="43"/>
      <c r="QIA148" s="43"/>
      <c r="QIB148" s="43"/>
      <c r="QIC148" s="43"/>
      <c r="QID148" s="43"/>
      <c r="QIE148" s="43"/>
      <c r="QIF148" s="43"/>
      <c r="QIG148" s="43"/>
      <c r="QIH148" s="43"/>
      <c r="QII148" s="43"/>
      <c r="QIJ148" s="43"/>
      <c r="QIK148" s="43"/>
      <c r="QIL148" s="43"/>
      <c r="QIM148" s="43"/>
      <c r="QIN148" s="43"/>
      <c r="QIO148" s="43"/>
      <c r="QIP148" s="43"/>
      <c r="QIQ148" s="43"/>
      <c r="QIR148" s="43"/>
      <c r="QIS148" s="43"/>
      <c r="QIT148" s="43"/>
      <c r="QIU148" s="43"/>
      <c r="QIV148" s="43"/>
      <c r="QIW148" s="43"/>
      <c r="QIX148" s="43"/>
      <c r="QIY148" s="43"/>
      <c r="QIZ148" s="43"/>
      <c r="QJA148" s="43"/>
      <c r="QJB148" s="43"/>
      <c r="QJC148" s="43"/>
      <c r="QJD148" s="43"/>
      <c r="QJE148" s="43"/>
      <c r="QJF148" s="43"/>
      <c r="QJG148" s="43"/>
      <c r="QJH148" s="43"/>
      <c r="QJI148" s="43"/>
      <c r="QJJ148" s="43"/>
      <c r="QJK148" s="43"/>
      <c r="QJL148" s="43"/>
      <c r="QJM148" s="43"/>
      <c r="QJN148" s="43"/>
      <c r="QJO148" s="43"/>
      <c r="QJP148" s="43"/>
      <c r="QJQ148" s="43"/>
      <c r="QJR148" s="43"/>
      <c r="QJS148" s="43"/>
      <c r="QJT148" s="43"/>
      <c r="QJU148" s="43"/>
      <c r="QJV148" s="43"/>
      <c r="QJW148" s="43"/>
      <c r="QJX148" s="43"/>
      <c r="QJY148" s="43"/>
      <c r="QJZ148" s="43"/>
      <c r="QKA148" s="43"/>
      <c r="QKB148" s="43"/>
      <c r="QKC148" s="43"/>
      <c r="QKD148" s="43"/>
      <c r="QKE148" s="43"/>
      <c r="QKF148" s="43"/>
      <c r="QKG148" s="43"/>
      <c r="QKH148" s="43"/>
      <c r="QKI148" s="43"/>
      <c r="QKJ148" s="43"/>
      <c r="QKK148" s="43"/>
      <c r="QKL148" s="43"/>
      <c r="QKM148" s="43"/>
      <c r="QKN148" s="43"/>
      <c r="QKO148" s="43"/>
      <c r="QKP148" s="43"/>
      <c r="QKQ148" s="43"/>
      <c r="QKR148" s="43"/>
      <c r="QKS148" s="43"/>
      <c r="QKT148" s="43"/>
      <c r="QKU148" s="43"/>
      <c r="QKV148" s="43"/>
      <c r="QKW148" s="43"/>
      <c r="QKX148" s="43"/>
      <c r="QKY148" s="43"/>
      <c r="QKZ148" s="43"/>
      <c r="QLA148" s="43"/>
      <c r="QLB148" s="43"/>
      <c r="QLC148" s="43"/>
      <c r="QLD148" s="43"/>
      <c r="QLE148" s="43"/>
      <c r="QLF148" s="43"/>
      <c r="QLG148" s="43"/>
      <c r="QLH148" s="43"/>
      <c r="QLI148" s="43"/>
      <c r="QLJ148" s="43"/>
      <c r="QLK148" s="43"/>
      <c r="QLL148" s="43"/>
      <c r="QLM148" s="43"/>
      <c r="QLN148" s="43"/>
      <c r="QLO148" s="43"/>
      <c r="QLP148" s="43"/>
      <c r="QLQ148" s="43"/>
      <c r="QLR148" s="43"/>
      <c r="QLS148" s="43"/>
      <c r="QLT148" s="43"/>
      <c r="QLU148" s="43"/>
      <c r="QLV148" s="43"/>
      <c r="QLW148" s="43"/>
      <c r="QLX148" s="43"/>
      <c r="QLY148" s="43"/>
      <c r="QLZ148" s="43"/>
      <c r="QMA148" s="43"/>
      <c r="QMB148" s="43"/>
      <c r="QMC148" s="43"/>
      <c r="QMD148" s="43"/>
      <c r="QME148" s="43"/>
      <c r="QMF148" s="43"/>
      <c r="QMG148" s="43"/>
      <c r="QMH148" s="43"/>
      <c r="QMI148" s="43"/>
      <c r="QMJ148" s="43"/>
      <c r="QMK148" s="43"/>
      <c r="QML148" s="43"/>
      <c r="QMM148" s="43"/>
      <c r="QMN148" s="43"/>
      <c r="QMO148" s="43"/>
      <c r="QMP148" s="43"/>
      <c r="QMQ148" s="43"/>
      <c r="QMR148" s="43"/>
      <c r="QMS148" s="43"/>
      <c r="QMT148" s="43"/>
      <c r="QMU148" s="43"/>
      <c r="QMV148" s="43"/>
      <c r="QMW148" s="43"/>
      <c r="QMX148" s="43"/>
      <c r="QMY148" s="43"/>
      <c r="QMZ148" s="43"/>
      <c r="QNA148" s="43"/>
      <c r="QNB148" s="43"/>
      <c r="QNC148" s="43"/>
      <c r="QND148" s="43"/>
      <c r="QNE148" s="43"/>
      <c r="QNF148" s="43"/>
      <c r="QNG148" s="43"/>
      <c r="QNH148" s="43"/>
      <c r="QNI148" s="43"/>
      <c r="QNJ148" s="43"/>
      <c r="QNK148" s="43"/>
      <c r="QNL148" s="43"/>
      <c r="QNM148" s="43"/>
      <c r="QNN148" s="43"/>
      <c r="QNO148" s="43"/>
      <c r="QNP148" s="43"/>
      <c r="QNQ148" s="43"/>
      <c r="QNR148" s="43"/>
      <c r="QNS148" s="43"/>
      <c r="QNT148" s="43"/>
      <c r="QNU148" s="43"/>
      <c r="QNV148" s="43"/>
      <c r="QNW148" s="43"/>
      <c r="QNX148" s="43"/>
      <c r="QNY148" s="43"/>
      <c r="QNZ148" s="43"/>
      <c r="QOA148" s="43"/>
      <c r="QOB148" s="43"/>
      <c r="QOC148" s="43"/>
      <c r="QOD148" s="43"/>
      <c r="QOE148" s="43"/>
      <c r="QOF148" s="43"/>
      <c r="QOG148" s="43"/>
      <c r="QOH148" s="43"/>
      <c r="QOI148" s="43"/>
      <c r="QOJ148" s="43"/>
      <c r="QOK148" s="43"/>
      <c r="QOL148" s="43"/>
      <c r="QOM148" s="43"/>
      <c r="QON148" s="43"/>
      <c r="QOO148" s="43"/>
      <c r="QOP148" s="43"/>
      <c r="QOQ148" s="43"/>
      <c r="QOR148" s="43"/>
      <c r="QOS148" s="43"/>
      <c r="QOT148" s="43"/>
      <c r="QOU148" s="43"/>
      <c r="QOV148" s="43"/>
      <c r="QOW148" s="43"/>
      <c r="QOX148" s="43"/>
      <c r="QOY148" s="43"/>
      <c r="QOZ148" s="43"/>
      <c r="QPA148" s="43"/>
      <c r="QPB148" s="43"/>
      <c r="QPC148" s="43"/>
      <c r="QPD148" s="43"/>
      <c r="QPE148" s="43"/>
      <c r="QPF148" s="43"/>
      <c r="QPG148" s="43"/>
      <c r="QPH148" s="43"/>
      <c r="QPI148" s="43"/>
      <c r="QPJ148" s="43"/>
      <c r="QPK148" s="43"/>
      <c r="QPL148" s="43"/>
      <c r="QPM148" s="43"/>
      <c r="QPN148" s="43"/>
      <c r="QPO148" s="43"/>
      <c r="QPP148" s="43"/>
      <c r="QPQ148" s="43"/>
      <c r="QPR148" s="43"/>
      <c r="QPS148" s="43"/>
      <c r="QPT148" s="43"/>
      <c r="QPU148" s="43"/>
      <c r="QPV148" s="43"/>
      <c r="QPW148" s="43"/>
      <c r="QPX148" s="43"/>
      <c r="QPY148" s="43"/>
      <c r="QPZ148" s="43"/>
      <c r="QQA148" s="43"/>
      <c r="QQB148" s="43"/>
      <c r="QQC148" s="43"/>
      <c r="QQD148" s="43"/>
      <c r="QQE148" s="43"/>
      <c r="QQF148" s="43"/>
      <c r="QQG148" s="43"/>
      <c r="QQH148" s="43"/>
      <c r="QQI148" s="43"/>
      <c r="QQJ148" s="43"/>
      <c r="QQK148" s="43"/>
      <c r="QQL148" s="43"/>
      <c r="QQM148" s="43"/>
      <c r="QQN148" s="43"/>
      <c r="QQO148" s="43"/>
      <c r="QQP148" s="43"/>
      <c r="QQQ148" s="43"/>
      <c r="QQR148" s="43"/>
      <c r="QQS148" s="43"/>
      <c r="QQT148" s="43"/>
      <c r="QQU148" s="43"/>
      <c r="QQV148" s="43"/>
      <c r="QQW148" s="43"/>
      <c r="QQX148" s="43"/>
      <c r="QQY148" s="43"/>
      <c r="QQZ148" s="43"/>
      <c r="QRA148" s="43"/>
      <c r="QRB148" s="43"/>
      <c r="QRC148" s="43"/>
      <c r="QRD148" s="43"/>
      <c r="QRE148" s="43"/>
      <c r="QRF148" s="43"/>
      <c r="QRG148" s="43"/>
      <c r="QRH148" s="43"/>
      <c r="QRI148" s="43"/>
      <c r="QRJ148" s="43"/>
      <c r="QRK148" s="43"/>
      <c r="QRL148" s="43"/>
      <c r="QRM148" s="43"/>
      <c r="QRN148" s="43"/>
      <c r="QRO148" s="43"/>
      <c r="QRP148" s="43"/>
      <c r="QRQ148" s="43"/>
      <c r="QRR148" s="43"/>
      <c r="QRS148" s="43"/>
      <c r="QRT148" s="43"/>
      <c r="QRU148" s="43"/>
      <c r="QRV148" s="43"/>
      <c r="QRW148" s="43"/>
      <c r="QRX148" s="43"/>
      <c r="QRY148" s="43"/>
      <c r="QRZ148" s="43"/>
      <c r="QSA148" s="43"/>
      <c r="QSB148" s="43"/>
      <c r="QSC148" s="43"/>
      <c r="QSD148" s="43"/>
      <c r="QSE148" s="43"/>
      <c r="QSF148" s="43"/>
      <c r="QSG148" s="43"/>
      <c r="QSH148" s="43"/>
      <c r="QSI148" s="43"/>
      <c r="QSJ148" s="43"/>
      <c r="QSK148" s="43"/>
      <c r="QSL148" s="43"/>
      <c r="QSM148" s="43"/>
      <c r="QSN148" s="43"/>
      <c r="QSO148" s="43"/>
      <c r="QSP148" s="43"/>
      <c r="QSQ148" s="43"/>
      <c r="QSR148" s="43"/>
      <c r="QSS148" s="43"/>
      <c r="QST148" s="43"/>
      <c r="QSU148" s="43"/>
      <c r="QSV148" s="43"/>
      <c r="QSW148" s="43"/>
      <c r="QSX148" s="43"/>
      <c r="QSY148" s="43"/>
      <c r="QSZ148" s="43"/>
      <c r="QTA148" s="43"/>
      <c r="QTB148" s="43"/>
      <c r="QTC148" s="43"/>
      <c r="QTD148" s="43"/>
      <c r="QTE148" s="43"/>
      <c r="QTF148" s="43"/>
      <c r="QTG148" s="43"/>
      <c r="QTH148" s="43"/>
      <c r="QTI148" s="43"/>
      <c r="QTJ148" s="43"/>
      <c r="QTK148" s="43"/>
      <c r="QTL148" s="43"/>
      <c r="QTM148" s="43"/>
      <c r="QTN148" s="43"/>
      <c r="QTO148" s="43"/>
      <c r="QTP148" s="43"/>
      <c r="QTQ148" s="43"/>
      <c r="QTR148" s="43"/>
      <c r="QTS148" s="43"/>
      <c r="QTT148" s="43"/>
      <c r="QTU148" s="43"/>
      <c r="QTV148" s="43"/>
      <c r="QTW148" s="43"/>
      <c r="QTX148" s="43"/>
      <c r="QTY148" s="43"/>
      <c r="QTZ148" s="43"/>
      <c r="QUA148" s="43"/>
      <c r="QUB148" s="43"/>
      <c r="QUC148" s="43"/>
      <c r="QUD148" s="43"/>
      <c r="QUE148" s="43"/>
      <c r="QUF148" s="43"/>
      <c r="QUG148" s="43"/>
      <c r="QUH148" s="43"/>
      <c r="QUI148" s="43"/>
      <c r="QUJ148" s="43"/>
      <c r="QUK148" s="43"/>
      <c r="QUL148" s="43"/>
      <c r="QUM148" s="43"/>
      <c r="QUN148" s="43"/>
      <c r="QUO148" s="43"/>
      <c r="QUP148" s="43"/>
      <c r="QUQ148" s="43"/>
      <c r="QUR148" s="43"/>
      <c r="QUS148" s="43"/>
      <c r="QUT148" s="43"/>
      <c r="QUU148" s="43"/>
      <c r="QUV148" s="43"/>
      <c r="QUW148" s="43"/>
      <c r="QUX148" s="43"/>
      <c r="QUY148" s="43"/>
      <c r="QUZ148" s="43"/>
      <c r="QVA148" s="43"/>
      <c r="QVB148" s="43"/>
      <c r="QVC148" s="43"/>
      <c r="QVD148" s="43"/>
      <c r="QVE148" s="43"/>
      <c r="QVF148" s="43"/>
      <c r="QVG148" s="43"/>
      <c r="QVH148" s="43"/>
      <c r="QVI148" s="43"/>
      <c r="QVJ148" s="43"/>
      <c r="QVK148" s="43"/>
      <c r="QVL148" s="43"/>
      <c r="QVM148" s="43"/>
      <c r="QVN148" s="43"/>
      <c r="QVO148" s="43"/>
      <c r="QVP148" s="43"/>
      <c r="QVQ148" s="43"/>
      <c r="QVR148" s="43"/>
      <c r="QVS148" s="43"/>
      <c r="QVT148" s="43"/>
      <c r="QVU148" s="43"/>
      <c r="QVV148" s="43"/>
      <c r="QVW148" s="43"/>
      <c r="QVX148" s="43"/>
      <c r="QVY148" s="43"/>
      <c r="QVZ148" s="43"/>
      <c r="QWA148" s="43"/>
      <c r="QWB148" s="43"/>
      <c r="QWC148" s="43"/>
      <c r="QWD148" s="43"/>
      <c r="QWE148" s="43"/>
      <c r="QWF148" s="43"/>
      <c r="QWG148" s="43"/>
      <c r="QWH148" s="43"/>
      <c r="QWI148" s="43"/>
      <c r="QWJ148" s="43"/>
      <c r="QWK148" s="43"/>
      <c r="QWL148" s="43"/>
      <c r="QWM148" s="43"/>
      <c r="QWN148" s="43"/>
      <c r="QWO148" s="43"/>
      <c r="QWP148" s="43"/>
      <c r="QWQ148" s="43"/>
      <c r="QWR148" s="43"/>
      <c r="QWS148" s="43"/>
      <c r="QWT148" s="43"/>
      <c r="QWU148" s="43"/>
      <c r="QWV148" s="43"/>
      <c r="QWW148" s="43"/>
      <c r="QWX148" s="43"/>
      <c r="QWY148" s="43"/>
      <c r="QWZ148" s="43"/>
      <c r="QXA148" s="43"/>
      <c r="QXB148" s="43"/>
      <c r="QXC148" s="43"/>
      <c r="QXD148" s="43"/>
      <c r="QXE148" s="43"/>
      <c r="QXF148" s="43"/>
      <c r="QXG148" s="43"/>
      <c r="QXH148" s="43"/>
      <c r="QXI148" s="43"/>
      <c r="QXJ148" s="43"/>
      <c r="QXK148" s="43"/>
      <c r="QXL148" s="43"/>
      <c r="QXM148" s="43"/>
      <c r="QXN148" s="43"/>
      <c r="QXO148" s="43"/>
      <c r="QXP148" s="43"/>
      <c r="QXQ148" s="43"/>
      <c r="QXR148" s="43"/>
      <c r="QXS148" s="43"/>
      <c r="QXT148" s="43"/>
      <c r="QXU148" s="43"/>
      <c r="QXV148" s="43"/>
      <c r="QXW148" s="43"/>
      <c r="QXX148" s="43"/>
      <c r="QXY148" s="43"/>
      <c r="QXZ148" s="43"/>
      <c r="QYA148" s="43"/>
      <c r="QYB148" s="43"/>
      <c r="QYC148" s="43"/>
      <c r="QYD148" s="43"/>
      <c r="QYE148" s="43"/>
      <c r="QYF148" s="43"/>
      <c r="QYG148" s="43"/>
      <c r="QYH148" s="43"/>
      <c r="QYI148" s="43"/>
      <c r="QYJ148" s="43"/>
      <c r="QYK148" s="43"/>
      <c r="QYL148" s="43"/>
      <c r="QYM148" s="43"/>
      <c r="QYN148" s="43"/>
      <c r="QYO148" s="43"/>
      <c r="QYP148" s="43"/>
      <c r="QYQ148" s="43"/>
      <c r="QYR148" s="43"/>
      <c r="QYS148" s="43"/>
      <c r="QYT148" s="43"/>
      <c r="QYU148" s="43"/>
      <c r="QYV148" s="43"/>
      <c r="QYW148" s="43"/>
      <c r="QYX148" s="43"/>
      <c r="QYY148" s="43"/>
      <c r="QYZ148" s="43"/>
      <c r="QZA148" s="43"/>
      <c r="QZB148" s="43"/>
      <c r="QZC148" s="43"/>
      <c r="QZD148" s="43"/>
      <c r="QZE148" s="43"/>
      <c r="QZF148" s="43"/>
      <c r="QZG148" s="43"/>
      <c r="QZH148" s="43"/>
      <c r="QZI148" s="43"/>
      <c r="QZJ148" s="43"/>
      <c r="QZK148" s="43"/>
      <c r="QZL148" s="43"/>
      <c r="QZM148" s="43"/>
      <c r="QZN148" s="43"/>
      <c r="QZO148" s="43"/>
      <c r="QZP148" s="43"/>
      <c r="QZQ148" s="43"/>
      <c r="QZR148" s="43"/>
      <c r="QZS148" s="43"/>
      <c r="QZT148" s="43"/>
      <c r="QZU148" s="43"/>
      <c r="QZV148" s="43"/>
      <c r="QZW148" s="43"/>
      <c r="QZX148" s="43"/>
      <c r="QZY148" s="43"/>
      <c r="QZZ148" s="43"/>
      <c r="RAA148" s="43"/>
      <c r="RAB148" s="43"/>
      <c r="RAC148" s="43"/>
      <c r="RAD148" s="43"/>
      <c r="RAE148" s="43"/>
      <c r="RAF148" s="43"/>
      <c r="RAG148" s="43"/>
      <c r="RAH148" s="43"/>
      <c r="RAI148" s="43"/>
      <c r="RAJ148" s="43"/>
      <c r="RAK148" s="43"/>
      <c r="RAL148" s="43"/>
      <c r="RAM148" s="43"/>
      <c r="RAN148" s="43"/>
      <c r="RAO148" s="43"/>
      <c r="RAP148" s="43"/>
      <c r="RAQ148" s="43"/>
      <c r="RAR148" s="43"/>
      <c r="RAS148" s="43"/>
      <c r="RAT148" s="43"/>
      <c r="RAU148" s="43"/>
      <c r="RAV148" s="43"/>
      <c r="RAW148" s="43"/>
      <c r="RAX148" s="43"/>
      <c r="RAY148" s="43"/>
      <c r="RAZ148" s="43"/>
      <c r="RBA148" s="43"/>
      <c r="RBB148" s="43"/>
      <c r="RBC148" s="43"/>
      <c r="RBD148" s="43"/>
      <c r="RBE148" s="43"/>
      <c r="RBF148" s="43"/>
      <c r="RBG148" s="43"/>
      <c r="RBH148" s="43"/>
      <c r="RBI148" s="43"/>
      <c r="RBJ148" s="43"/>
      <c r="RBK148" s="43"/>
      <c r="RBL148" s="43"/>
      <c r="RBM148" s="43"/>
      <c r="RBN148" s="43"/>
      <c r="RBO148" s="43"/>
      <c r="RBP148" s="43"/>
      <c r="RBQ148" s="43"/>
      <c r="RBR148" s="43"/>
      <c r="RBS148" s="43"/>
      <c r="RBT148" s="43"/>
      <c r="RBU148" s="43"/>
      <c r="RBV148" s="43"/>
      <c r="RBW148" s="43"/>
      <c r="RBX148" s="43"/>
      <c r="RBY148" s="43"/>
      <c r="RBZ148" s="43"/>
      <c r="RCA148" s="43"/>
      <c r="RCB148" s="43"/>
      <c r="RCC148" s="43"/>
      <c r="RCD148" s="43"/>
      <c r="RCE148" s="43"/>
      <c r="RCF148" s="43"/>
      <c r="RCG148" s="43"/>
      <c r="RCH148" s="43"/>
      <c r="RCI148" s="43"/>
      <c r="RCJ148" s="43"/>
      <c r="RCK148" s="43"/>
      <c r="RCL148" s="43"/>
      <c r="RCM148" s="43"/>
      <c r="RCN148" s="43"/>
      <c r="RCO148" s="43"/>
      <c r="RCP148" s="43"/>
      <c r="RCQ148" s="43"/>
      <c r="RCR148" s="43"/>
      <c r="RCS148" s="43"/>
      <c r="RCT148" s="43"/>
      <c r="RCU148" s="43"/>
      <c r="RCV148" s="43"/>
      <c r="RCW148" s="43"/>
      <c r="RCX148" s="43"/>
      <c r="RCY148" s="43"/>
      <c r="RCZ148" s="43"/>
      <c r="RDA148" s="43"/>
      <c r="RDB148" s="43"/>
      <c r="RDC148" s="43"/>
      <c r="RDD148" s="43"/>
      <c r="RDE148" s="43"/>
      <c r="RDF148" s="43"/>
      <c r="RDG148" s="43"/>
      <c r="RDH148" s="43"/>
      <c r="RDI148" s="43"/>
      <c r="RDJ148" s="43"/>
      <c r="RDK148" s="43"/>
      <c r="RDL148" s="43"/>
      <c r="RDM148" s="43"/>
      <c r="RDN148" s="43"/>
      <c r="RDO148" s="43"/>
      <c r="RDP148" s="43"/>
      <c r="RDQ148" s="43"/>
      <c r="RDR148" s="43"/>
      <c r="RDS148" s="43"/>
      <c r="RDT148" s="43"/>
      <c r="RDU148" s="43"/>
      <c r="RDV148" s="43"/>
      <c r="RDW148" s="43"/>
      <c r="RDX148" s="43"/>
      <c r="RDY148" s="43"/>
      <c r="RDZ148" s="43"/>
      <c r="REA148" s="43"/>
      <c r="REB148" s="43"/>
      <c r="REC148" s="43"/>
      <c r="RED148" s="43"/>
      <c r="REE148" s="43"/>
      <c r="REF148" s="43"/>
      <c r="REG148" s="43"/>
      <c r="REH148" s="43"/>
      <c r="REI148" s="43"/>
      <c r="REJ148" s="43"/>
      <c r="REK148" s="43"/>
      <c r="REL148" s="43"/>
      <c r="REM148" s="43"/>
      <c r="REN148" s="43"/>
      <c r="REO148" s="43"/>
      <c r="REP148" s="43"/>
      <c r="REQ148" s="43"/>
      <c r="RER148" s="43"/>
      <c r="RES148" s="43"/>
      <c r="RET148" s="43"/>
      <c r="REU148" s="43"/>
      <c r="REV148" s="43"/>
      <c r="REW148" s="43"/>
      <c r="REX148" s="43"/>
      <c r="REY148" s="43"/>
      <c r="REZ148" s="43"/>
      <c r="RFA148" s="43"/>
      <c r="RFB148" s="43"/>
      <c r="RFC148" s="43"/>
      <c r="RFD148" s="43"/>
      <c r="RFE148" s="43"/>
      <c r="RFF148" s="43"/>
      <c r="RFG148" s="43"/>
      <c r="RFH148" s="43"/>
      <c r="RFI148" s="43"/>
      <c r="RFJ148" s="43"/>
      <c r="RFK148" s="43"/>
      <c r="RFL148" s="43"/>
      <c r="RFM148" s="43"/>
      <c r="RFN148" s="43"/>
      <c r="RFO148" s="43"/>
      <c r="RFP148" s="43"/>
      <c r="RFQ148" s="43"/>
      <c r="RFR148" s="43"/>
      <c r="RFS148" s="43"/>
      <c r="RFT148" s="43"/>
      <c r="RFU148" s="43"/>
      <c r="RFV148" s="43"/>
      <c r="RFW148" s="43"/>
      <c r="RFX148" s="43"/>
      <c r="RFY148" s="43"/>
      <c r="RFZ148" s="43"/>
      <c r="RGA148" s="43"/>
      <c r="RGB148" s="43"/>
      <c r="RGC148" s="43"/>
      <c r="RGD148" s="43"/>
      <c r="RGE148" s="43"/>
      <c r="RGF148" s="43"/>
      <c r="RGG148" s="43"/>
      <c r="RGH148" s="43"/>
      <c r="RGI148" s="43"/>
      <c r="RGJ148" s="43"/>
      <c r="RGK148" s="43"/>
      <c r="RGL148" s="43"/>
      <c r="RGM148" s="43"/>
      <c r="RGN148" s="43"/>
      <c r="RGO148" s="43"/>
      <c r="RGP148" s="43"/>
      <c r="RGQ148" s="43"/>
      <c r="RGR148" s="43"/>
      <c r="RGS148" s="43"/>
      <c r="RGT148" s="43"/>
      <c r="RGU148" s="43"/>
      <c r="RGV148" s="43"/>
      <c r="RGW148" s="43"/>
      <c r="RGX148" s="43"/>
      <c r="RGY148" s="43"/>
      <c r="RGZ148" s="43"/>
      <c r="RHA148" s="43"/>
      <c r="RHB148" s="43"/>
      <c r="RHC148" s="43"/>
      <c r="RHD148" s="43"/>
      <c r="RHE148" s="43"/>
      <c r="RHF148" s="43"/>
      <c r="RHG148" s="43"/>
      <c r="RHH148" s="43"/>
      <c r="RHI148" s="43"/>
      <c r="RHJ148" s="43"/>
      <c r="RHK148" s="43"/>
      <c r="RHL148" s="43"/>
      <c r="RHM148" s="43"/>
      <c r="RHN148" s="43"/>
      <c r="RHO148" s="43"/>
      <c r="RHP148" s="43"/>
      <c r="RHQ148" s="43"/>
      <c r="RHR148" s="43"/>
      <c r="RHS148" s="43"/>
      <c r="RHT148" s="43"/>
      <c r="RHU148" s="43"/>
      <c r="RHV148" s="43"/>
      <c r="RHW148" s="43"/>
      <c r="RHX148" s="43"/>
      <c r="RHY148" s="43"/>
      <c r="RHZ148" s="43"/>
      <c r="RIA148" s="43"/>
      <c r="RIB148" s="43"/>
      <c r="RIC148" s="43"/>
      <c r="RID148" s="43"/>
      <c r="RIE148" s="43"/>
      <c r="RIF148" s="43"/>
      <c r="RIG148" s="43"/>
      <c r="RIH148" s="43"/>
      <c r="RII148" s="43"/>
      <c r="RIJ148" s="43"/>
      <c r="RIK148" s="43"/>
      <c r="RIL148" s="43"/>
      <c r="RIM148" s="43"/>
      <c r="RIN148" s="43"/>
      <c r="RIO148" s="43"/>
      <c r="RIP148" s="43"/>
      <c r="RIQ148" s="43"/>
      <c r="RIR148" s="43"/>
      <c r="RIS148" s="43"/>
      <c r="RIT148" s="43"/>
      <c r="RIU148" s="43"/>
      <c r="RIV148" s="43"/>
      <c r="RIW148" s="43"/>
      <c r="RIX148" s="43"/>
      <c r="RIY148" s="43"/>
      <c r="RIZ148" s="43"/>
      <c r="RJA148" s="43"/>
      <c r="RJB148" s="43"/>
      <c r="RJC148" s="43"/>
      <c r="RJD148" s="43"/>
      <c r="RJE148" s="43"/>
      <c r="RJF148" s="43"/>
      <c r="RJG148" s="43"/>
      <c r="RJH148" s="43"/>
      <c r="RJI148" s="43"/>
      <c r="RJJ148" s="43"/>
      <c r="RJK148" s="43"/>
      <c r="RJL148" s="43"/>
      <c r="RJM148" s="43"/>
      <c r="RJN148" s="43"/>
      <c r="RJO148" s="43"/>
      <c r="RJP148" s="43"/>
      <c r="RJQ148" s="43"/>
      <c r="RJR148" s="43"/>
      <c r="RJS148" s="43"/>
      <c r="RJT148" s="43"/>
      <c r="RJU148" s="43"/>
      <c r="RJV148" s="43"/>
      <c r="RJW148" s="43"/>
      <c r="RJX148" s="43"/>
      <c r="RJY148" s="43"/>
      <c r="RJZ148" s="43"/>
      <c r="RKA148" s="43"/>
      <c r="RKB148" s="43"/>
      <c r="RKC148" s="43"/>
      <c r="RKD148" s="43"/>
      <c r="RKE148" s="43"/>
      <c r="RKF148" s="43"/>
      <c r="RKG148" s="43"/>
      <c r="RKH148" s="43"/>
      <c r="RKI148" s="43"/>
      <c r="RKJ148" s="43"/>
      <c r="RKK148" s="43"/>
      <c r="RKL148" s="43"/>
      <c r="RKM148" s="43"/>
      <c r="RKN148" s="43"/>
      <c r="RKO148" s="43"/>
      <c r="RKP148" s="43"/>
      <c r="RKQ148" s="43"/>
      <c r="RKR148" s="43"/>
      <c r="RKS148" s="43"/>
      <c r="RKT148" s="43"/>
      <c r="RKU148" s="43"/>
      <c r="RKV148" s="43"/>
      <c r="RKW148" s="43"/>
      <c r="RKX148" s="43"/>
      <c r="RKY148" s="43"/>
      <c r="RKZ148" s="43"/>
      <c r="RLA148" s="43"/>
      <c r="RLB148" s="43"/>
      <c r="RLC148" s="43"/>
      <c r="RLD148" s="43"/>
      <c r="RLE148" s="43"/>
      <c r="RLF148" s="43"/>
      <c r="RLG148" s="43"/>
      <c r="RLH148" s="43"/>
      <c r="RLI148" s="43"/>
      <c r="RLJ148" s="43"/>
      <c r="RLK148" s="43"/>
      <c r="RLL148" s="43"/>
      <c r="RLM148" s="43"/>
      <c r="RLN148" s="43"/>
      <c r="RLO148" s="43"/>
      <c r="RLP148" s="43"/>
      <c r="RLQ148" s="43"/>
      <c r="RLR148" s="43"/>
      <c r="RLS148" s="43"/>
      <c r="RLT148" s="43"/>
      <c r="RLU148" s="43"/>
      <c r="RLV148" s="43"/>
      <c r="RLW148" s="43"/>
      <c r="RLX148" s="43"/>
      <c r="RLY148" s="43"/>
      <c r="RLZ148" s="43"/>
      <c r="RMA148" s="43"/>
      <c r="RMB148" s="43"/>
      <c r="RMC148" s="43"/>
      <c r="RMD148" s="43"/>
      <c r="RME148" s="43"/>
      <c r="RMF148" s="43"/>
      <c r="RMG148" s="43"/>
      <c r="RMH148" s="43"/>
      <c r="RMI148" s="43"/>
      <c r="RMJ148" s="43"/>
      <c r="RMK148" s="43"/>
      <c r="RML148" s="43"/>
      <c r="RMM148" s="43"/>
      <c r="RMN148" s="43"/>
      <c r="RMO148" s="43"/>
      <c r="RMP148" s="43"/>
      <c r="RMQ148" s="43"/>
      <c r="RMR148" s="43"/>
      <c r="RMS148" s="43"/>
      <c r="RMT148" s="43"/>
      <c r="RMU148" s="43"/>
      <c r="RMV148" s="43"/>
      <c r="RMW148" s="43"/>
      <c r="RMX148" s="43"/>
      <c r="RMY148" s="43"/>
      <c r="RMZ148" s="43"/>
      <c r="RNA148" s="43"/>
      <c r="RNB148" s="43"/>
      <c r="RNC148" s="43"/>
      <c r="RND148" s="43"/>
      <c r="RNE148" s="43"/>
      <c r="RNF148" s="43"/>
      <c r="RNG148" s="43"/>
      <c r="RNH148" s="43"/>
      <c r="RNI148" s="43"/>
      <c r="RNJ148" s="43"/>
      <c r="RNK148" s="43"/>
      <c r="RNL148" s="43"/>
      <c r="RNM148" s="43"/>
      <c r="RNN148" s="43"/>
      <c r="RNO148" s="43"/>
      <c r="RNP148" s="43"/>
      <c r="RNQ148" s="43"/>
      <c r="RNR148" s="43"/>
      <c r="RNS148" s="43"/>
      <c r="RNT148" s="43"/>
      <c r="RNU148" s="43"/>
      <c r="RNV148" s="43"/>
      <c r="RNW148" s="43"/>
      <c r="RNX148" s="43"/>
      <c r="RNY148" s="43"/>
      <c r="RNZ148" s="43"/>
      <c r="ROA148" s="43"/>
      <c r="ROB148" s="43"/>
      <c r="ROC148" s="43"/>
      <c r="ROD148" s="43"/>
      <c r="ROE148" s="43"/>
      <c r="ROF148" s="43"/>
      <c r="ROG148" s="43"/>
      <c r="ROH148" s="43"/>
      <c r="ROI148" s="43"/>
      <c r="ROJ148" s="43"/>
      <c r="ROK148" s="43"/>
      <c r="ROL148" s="43"/>
      <c r="ROM148" s="43"/>
      <c r="RON148" s="43"/>
      <c r="ROO148" s="43"/>
      <c r="ROP148" s="43"/>
      <c r="ROQ148" s="43"/>
      <c r="ROR148" s="43"/>
      <c r="ROS148" s="43"/>
      <c r="ROT148" s="43"/>
      <c r="ROU148" s="43"/>
      <c r="ROV148" s="43"/>
      <c r="ROW148" s="43"/>
      <c r="ROX148" s="43"/>
      <c r="ROY148" s="43"/>
      <c r="ROZ148" s="43"/>
      <c r="RPA148" s="43"/>
      <c r="RPB148" s="43"/>
      <c r="RPC148" s="43"/>
      <c r="RPD148" s="43"/>
      <c r="RPE148" s="43"/>
      <c r="RPF148" s="43"/>
      <c r="RPG148" s="43"/>
      <c r="RPH148" s="43"/>
      <c r="RPI148" s="43"/>
      <c r="RPJ148" s="43"/>
      <c r="RPK148" s="43"/>
      <c r="RPL148" s="43"/>
      <c r="RPM148" s="43"/>
      <c r="RPN148" s="43"/>
      <c r="RPO148" s="43"/>
      <c r="RPP148" s="43"/>
      <c r="RPQ148" s="43"/>
      <c r="RPR148" s="43"/>
      <c r="RPS148" s="43"/>
      <c r="RPT148" s="43"/>
      <c r="RPU148" s="43"/>
      <c r="RPV148" s="43"/>
      <c r="RPW148" s="43"/>
      <c r="RPX148" s="43"/>
      <c r="RPY148" s="43"/>
      <c r="RPZ148" s="43"/>
      <c r="RQA148" s="43"/>
      <c r="RQB148" s="43"/>
      <c r="RQC148" s="43"/>
      <c r="RQD148" s="43"/>
      <c r="RQE148" s="43"/>
      <c r="RQF148" s="43"/>
      <c r="RQG148" s="43"/>
      <c r="RQH148" s="43"/>
      <c r="RQI148" s="43"/>
      <c r="RQJ148" s="43"/>
      <c r="RQK148" s="43"/>
      <c r="RQL148" s="43"/>
      <c r="RQM148" s="43"/>
      <c r="RQN148" s="43"/>
      <c r="RQO148" s="43"/>
      <c r="RQP148" s="43"/>
      <c r="RQQ148" s="43"/>
      <c r="RQR148" s="43"/>
      <c r="RQS148" s="43"/>
      <c r="RQT148" s="43"/>
      <c r="RQU148" s="43"/>
      <c r="RQV148" s="43"/>
      <c r="RQW148" s="43"/>
      <c r="RQX148" s="43"/>
      <c r="RQY148" s="43"/>
      <c r="RQZ148" s="43"/>
      <c r="RRA148" s="43"/>
      <c r="RRB148" s="43"/>
      <c r="RRC148" s="43"/>
      <c r="RRD148" s="43"/>
      <c r="RRE148" s="43"/>
      <c r="RRF148" s="43"/>
      <c r="RRG148" s="43"/>
      <c r="RRH148" s="43"/>
      <c r="RRI148" s="43"/>
      <c r="RRJ148" s="43"/>
      <c r="RRK148" s="43"/>
      <c r="RRL148" s="43"/>
      <c r="RRM148" s="43"/>
      <c r="RRN148" s="43"/>
      <c r="RRO148" s="43"/>
      <c r="RRP148" s="43"/>
      <c r="RRQ148" s="43"/>
      <c r="RRR148" s="43"/>
      <c r="RRS148" s="43"/>
      <c r="RRT148" s="43"/>
      <c r="RRU148" s="43"/>
      <c r="RRV148" s="43"/>
      <c r="RRW148" s="43"/>
      <c r="RRX148" s="43"/>
      <c r="RRY148" s="43"/>
      <c r="RRZ148" s="43"/>
      <c r="RSA148" s="43"/>
      <c r="RSB148" s="43"/>
      <c r="RSC148" s="43"/>
      <c r="RSD148" s="43"/>
      <c r="RSE148" s="43"/>
      <c r="RSF148" s="43"/>
      <c r="RSG148" s="43"/>
      <c r="RSH148" s="43"/>
      <c r="RSI148" s="43"/>
      <c r="RSJ148" s="43"/>
      <c r="RSK148" s="43"/>
      <c r="RSL148" s="43"/>
      <c r="RSM148" s="43"/>
      <c r="RSN148" s="43"/>
      <c r="RSO148" s="43"/>
      <c r="RSP148" s="43"/>
      <c r="RSQ148" s="43"/>
      <c r="RSR148" s="43"/>
      <c r="RSS148" s="43"/>
      <c r="RST148" s="43"/>
      <c r="RSU148" s="43"/>
      <c r="RSV148" s="43"/>
      <c r="RSW148" s="43"/>
      <c r="RSX148" s="43"/>
      <c r="RSY148" s="43"/>
      <c r="RSZ148" s="43"/>
      <c r="RTA148" s="43"/>
      <c r="RTB148" s="43"/>
      <c r="RTC148" s="43"/>
      <c r="RTD148" s="43"/>
      <c r="RTE148" s="43"/>
      <c r="RTF148" s="43"/>
      <c r="RTG148" s="43"/>
      <c r="RTH148" s="43"/>
      <c r="RTI148" s="43"/>
      <c r="RTJ148" s="43"/>
      <c r="RTK148" s="43"/>
      <c r="RTL148" s="43"/>
      <c r="RTM148" s="43"/>
      <c r="RTN148" s="43"/>
      <c r="RTO148" s="43"/>
      <c r="RTP148" s="43"/>
      <c r="RTQ148" s="43"/>
      <c r="RTR148" s="43"/>
      <c r="RTS148" s="43"/>
      <c r="RTT148" s="43"/>
      <c r="RTU148" s="43"/>
      <c r="RTV148" s="43"/>
      <c r="RTW148" s="43"/>
      <c r="RTX148" s="43"/>
      <c r="RTY148" s="43"/>
      <c r="RTZ148" s="43"/>
      <c r="RUA148" s="43"/>
      <c r="RUB148" s="43"/>
      <c r="RUC148" s="43"/>
      <c r="RUD148" s="43"/>
      <c r="RUE148" s="43"/>
      <c r="RUF148" s="43"/>
      <c r="RUG148" s="43"/>
      <c r="RUH148" s="43"/>
      <c r="RUI148" s="43"/>
      <c r="RUJ148" s="43"/>
      <c r="RUK148" s="43"/>
      <c r="RUL148" s="43"/>
      <c r="RUM148" s="43"/>
      <c r="RUN148" s="43"/>
      <c r="RUO148" s="43"/>
      <c r="RUP148" s="43"/>
      <c r="RUQ148" s="43"/>
      <c r="RUR148" s="43"/>
      <c r="RUS148" s="43"/>
      <c r="RUT148" s="43"/>
      <c r="RUU148" s="43"/>
      <c r="RUV148" s="43"/>
      <c r="RUW148" s="43"/>
      <c r="RUX148" s="43"/>
      <c r="RUY148" s="43"/>
      <c r="RUZ148" s="43"/>
      <c r="RVA148" s="43"/>
      <c r="RVB148" s="43"/>
      <c r="RVC148" s="43"/>
      <c r="RVD148" s="43"/>
      <c r="RVE148" s="43"/>
      <c r="RVF148" s="43"/>
      <c r="RVG148" s="43"/>
      <c r="RVH148" s="43"/>
      <c r="RVI148" s="43"/>
      <c r="RVJ148" s="43"/>
      <c r="RVK148" s="43"/>
      <c r="RVL148" s="43"/>
      <c r="RVM148" s="43"/>
      <c r="RVN148" s="43"/>
      <c r="RVO148" s="43"/>
      <c r="RVP148" s="43"/>
      <c r="RVQ148" s="43"/>
      <c r="RVR148" s="43"/>
      <c r="RVS148" s="43"/>
      <c r="RVT148" s="43"/>
      <c r="RVU148" s="43"/>
      <c r="RVV148" s="43"/>
      <c r="RVW148" s="43"/>
      <c r="RVX148" s="43"/>
      <c r="RVY148" s="43"/>
      <c r="RVZ148" s="43"/>
      <c r="RWA148" s="43"/>
      <c r="RWB148" s="43"/>
      <c r="RWC148" s="43"/>
      <c r="RWD148" s="43"/>
      <c r="RWE148" s="43"/>
      <c r="RWF148" s="43"/>
      <c r="RWG148" s="43"/>
      <c r="RWH148" s="43"/>
      <c r="RWI148" s="43"/>
      <c r="RWJ148" s="43"/>
      <c r="RWK148" s="43"/>
      <c r="RWL148" s="43"/>
      <c r="RWM148" s="43"/>
      <c r="RWN148" s="43"/>
      <c r="RWO148" s="43"/>
      <c r="RWP148" s="43"/>
      <c r="RWQ148" s="43"/>
      <c r="RWR148" s="43"/>
      <c r="RWS148" s="43"/>
      <c r="RWT148" s="43"/>
      <c r="RWU148" s="43"/>
      <c r="RWV148" s="43"/>
      <c r="RWW148" s="43"/>
      <c r="RWX148" s="43"/>
      <c r="RWY148" s="43"/>
      <c r="RWZ148" s="43"/>
      <c r="RXA148" s="43"/>
      <c r="RXB148" s="43"/>
      <c r="RXC148" s="43"/>
      <c r="RXD148" s="43"/>
      <c r="RXE148" s="43"/>
      <c r="RXF148" s="43"/>
      <c r="RXG148" s="43"/>
      <c r="RXH148" s="43"/>
      <c r="RXI148" s="43"/>
      <c r="RXJ148" s="43"/>
      <c r="RXK148" s="43"/>
      <c r="RXL148" s="43"/>
      <c r="RXM148" s="43"/>
      <c r="RXN148" s="43"/>
      <c r="RXO148" s="43"/>
      <c r="RXP148" s="43"/>
      <c r="RXQ148" s="43"/>
      <c r="RXR148" s="43"/>
      <c r="RXS148" s="43"/>
      <c r="RXT148" s="43"/>
      <c r="RXU148" s="43"/>
      <c r="RXV148" s="43"/>
      <c r="RXW148" s="43"/>
      <c r="RXX148" s="43"/>
      <c r="RXY148" s="43"/>
      <c r="RXZ148" s="43"/>
      <c r="RYA148" s="43"/>
      <c r="RYB148" s="43"/>
      <c r="RYC148" s="43"/>
      <c r="RYD148" s="43"/>
      <c r="RYE148" s="43"/>
      <c r="RYF148" s="43"/>
      <c r="RYG148" s="43"/>
      <c r="RYH148" s="43"/>
      <c r="RYI148" s="43"/>
      <c r="RYJ148" s="43"/>
      <c r="RYK148" s="43"/>
      <c r="RYL148" s="43"/>
      <c r="RYM148" s="43"/>
      <c r="RYN148" s="43"/>
      <c r="RYO148" s="43"/>
      <c r="RYP148" s="43"/>
      <c r="RYQ148" s="43"/>
      <c r="RYR148" s="43"/>
      <c r="RYS148" s="43"/>
      <c r="RYT148" s="43"/>
      <c r="RYU148" s="43"/>
      <c r="RYV148" s="43"/>
      <c r="RYW148" s="43"/>
      <c r="RYX148" s="43"/>
      <c r="RYY148" s="43"/>
      <c r="RYZ148" s="43"/>
      <c r="RZA148" s="43"/>
      <c r="RZB148" s="43"/>
      <c r="RZC148" s="43"/>
      <c r="RZD148" s="43"/>
      <c r="RZE148" s="43"/>
      <c r="RZF148" s="43"/>
      <c r="RZG148" s="43"/>
      <c r="RZH148" s="43"/>
      <c r="RZI148" s="43"/>
      <c r="RZJ148" s="43"/>
      <c r="RZK148" s="43"/>
      <c r="RZL148" s="43"/>
      <c r="RZM148" s="43"/>
      <c r="RZN148" s="43"/>
      <c r="RZO148" s="43"/>
      <c r="RZP148" s="43"/>
      <c r="RZQ148" s="43"/>
      <c r="RZR148" s="43"/>
      <c r="RZS148" s="43"/>
      <c r="RZT148" s="43"/>
      <c r="RZU148" s="43"/>
      <c r="RZV148" s="43"/>
      <c r="RZW148" s="43"/>
      <c r="RZX148" s="43"/>
      <c r="RZY148" s="43"/>
      <c r="RZZ148" s="43"/>
      <c r="SAA148" s="43"/>
      <c r="SAB148" s="43"/>
      <c r="SAC148" s="43"/>
      <c r="SAD148" s="43"/>
      <c r="SAE148" s="43"/>
      <c r="SAF148" s="43"/>
      <c r="SAG148" s="43"/>
      <c r="SAH148" s="43"/>
      <c r="SAI148" s="43"/>
      <c r="SAJ148" s="43"/>
      <c r="SAK148" s="43"/>
      <c r="SAL148" s="43"/>
      <c r="SAM148" s="43"/>
      <c r="SAN148" s="43"/>
      <c r="SAO148" s="43"/>
      <c r="SAP148" s="43"/>
      <c r="SAQ148" s="43"/>
      <c r="SAR148" s="43"/>
      <c r="SAS148" s="43"/>
      <c r="SAT148" s="43"/>
      <c r="SAU148" s="43"/>
      <c r="SAV148" s="43"/>
      <c r="SAW148" s="43"/>
      <c r="SAX148" s="43"/>
      <c r="SAY148" s="43"/>
      <c r="SAZ148" s="43"/>
      <c r="SBA148" s="43"/>
      <c r="SBB148" s="43"/>
      <c r="SBC148" s="43"/>
      <c r="SBD148" s="43"/>
      <c r="SBE148" s="43"/>
      <c r="SBF148" s="43"/>
      <c r="SBG148" s="43"/>
      <c r="SBH148" s="43"/>
      <c r="SBI148" s="43"/>
      <c r="SBJ148" s="43"/>
      <c r="SBK148" s="43"/>
      <c r="SBL148" s="43"/>
      <c r="SBM148" s="43"/>
      <c r="SBN148" s="43"/>
      <c r="SBO148" s="43"/>
      <c r="SBP148" s="43"/>
      <c r="SBQ148" s="43"/>
      <c r="SBR148" s="43"/>
      <c r="SBS148" s="43"/>
      <c r="SBT148" s="43"/>
      <c r="SBU148" s="43"/>
      <c r="SBV148" s="43"/>
      <c r="SBW148" s="43"/>
      <c r="SBX148" s="43"/>
      <c r="SBY148" s="43"/>
      <c r="SBZ148" s="43"/>
      <c r="SCA148" s="43"/>
      <c r="SCB148" s="43"/>
      <c r="SCC148" s="43"/>
      <c r="SCD148" s="43"/>
      <c r="SCE148" s="43"/>
      <c r="SCF148" s="43"/>
      <c r="SCG148" s="43"/>
      <c r="SCH148" s="43"/>
      <c r="SCI148" s="43"/>
      <c r="SCJ148" s="43"/>
      <c r="SCK148" s="43"/>
      <c r="SCL148" s="43"/>
      <c r="SCM148" s="43"/>
      <c r="SCN148" s="43"/>
      <c r="SCO148" s="43"/>
      <c r="SCP148" s="43"/>
      <c r="SCQ148" s="43"/>
      <c r="SCR148" s="43"/>
      <c r="SCS148" s="43"/>
      <c r="SCT148" s="43"/>
      <c r="SCU148" s="43"/>
      <c r="SCV148" s="43"/>
      <c r="SCW148" s="43"/>
      <c r="SCX148" s="43"/>
      <c r="SCY148" s="43"/>
      <c r="SCZ148" s="43"/>
      <c r="SDA148" s="43"/>
      <c r="SDB148" s="43"/>
      <c r="SDC148" s="43"/>
      <c r="SDD148" s="43"/>
      <c r="SDE148" s="43"/>
      <c r="SDF148" s="43"/>
      <c r="SDG148" s="43"/>
      <c r="SDH148" s="43"/>
      <c r="SDI148" s="43"/>
      <c r="SDJ148" s="43"/>
      <c r="SDK148" s="43"/>
      <c r="SDL148" s="43"/>
      <c r="SDM148" s="43"/>
      <c r="SDN148" s="43"/>
      <c r="SDO148" s="43"/>
      <c r="SDP148" s="43"/>
      <c r="SDQ148" s="43"/>
      <c r="SDR148" s="43"/>
      <c r="SDS148" s="43"/>
      <c r="SDT148" s="43"/>
      <c r="SDU148" s="43"/>
      <c r="SDV148" s="43"/>
      <c r="SDW148" s="43"/>
      <c r="SDX148" s="43"/>
      <c r="SDY148" s="43"/>
      <c r="SDZ148" s="43"/>
      <c r="SEA148" s="43"/>
      <c r="SEB148" s="43"/>
      <c r="SEC148" s="43"/>
      <c r="SED148" s="43"/>
      <c r="SEE148" s="43"/>
      <c r="SEF148" s="43"/>
      <c r="SEG148" s="43"/>
      <c r="SEH148" s="43"/>
      <c r="SEI148" s="43"/>
      <c r="SEJ148" s="43"/>
      <c r="SEK148" s="43"/>
      <c r="SEL148" s="43"/>
      <c r="SEM148" s="43"/>
      <c r="SEN148" s="43"/>
      <c r="SEO148" s="43"/>
      <c r="SEP148" s="43"/>
      <c r="SEQ148" s="43"/>
      <c r="SER148" s="43"/>
      <c r="SES148" s="43"/>
      <c r="SET148" s="43"/>
      <c r="SEU148" s="43"/>
      <c r="SEV148" s="43"/>
      <c r="SEW148" s="43"/>
      <c r="SEX148" s="43"/>
      <c r="SEY148" s="43"/>
      <c r="SEZ148" s="43"/>
      <c r="SFA148" s="43"/>
      <c r="SFB148" s="43"/>
      <c r="SFC148" s="43"/>
      <c r="SFD148" s="43"/>
      <c r="SFE148" s="43"/>
      <c r="SFF148" s="43"/>
      <c r="SFG148" s="43"/>
      <c r="SFH148" s="43"/>
      <c r="SFI148" s="43"/>
      <c r="SFJ148" s="43"/>
      <c r="SFK148" s="43"/>
      <c r="SFL148" s="43"/>
      <c r="SFM148" s="43"/>
      <c r="SFN148" s="43"/>
      <c r="SFO148" s="43"/>
      <c r="SFP148" s="43"/>
      <c r="SFQ148" s="43"/>
      <c r="SFR148" s="43"/>
      <c r="SFS148" s="43"/>
      <c r="SFT148" s="43"/>
      <c r="SFU148" s="43"/>
      <c r="SFV148" s="43"/>
      <c r="SFW148" s="43"/>
      <c r="SFX148" s="43"/>
      <c r="SFY148" s="43"/>
      <c r="SFZ148" s="43"/>
      <c r="SGA148" s="43"/>
      <c r="SGB148" s="43"/>
      <c r="SGC148" s="43"/>
      <c r="SGD148" s="43"/>
      <c r="SGE148" s="43"/>
      <c r="SGF148" s="43"/>
      <c r="SGG148" s="43"/>
      <c r="SGH148" s="43"/>
      <c r="SGI148" s="43"/>
      <c r="SGJ148" s="43"/>
      <c r="SGK148" s="43"/>
      <c r="SGL148" s="43"/>
      <c r="SGM148" s="43"/>
      <c r="SGN148" s="43"/>
      <c r="SGO148" s="43"/>
      <c r="SGP148" s="43"/>
      <c r="SGQ148" s="43"/>
      <c r="SGR148" s="43"/>
      <c r="SGS148" s="43"/>
      <c r="SGT148" s="43"/>
      <c r="SGU148" s="43"/>
      <c r="SGV148" s="43"/>
      <c r="SGW148" s="43"/>
      <c r="SGX148" s="43"/>
      <c r="SGY148" s="43"/>
      <c r="SGZ148" s="43"/>
      <c r="SHA148" s="43"/>
      <c r="SHB148" s="43"/>
      <c r="SHC148" s="43"/>
      <c r="SHD148" s="43"/>
      <c r="SHE148" s="43"/>
      <c r="SHF148" s="43"/>
      <c r="SHG148" s="43"/>
      <c r="SHH148" s="43"/>
      <c r="SHI148" s="43"/>
      <c r="SHJ148" s="43"/>
      <c r="SHK148" s="43"/>
      <c r="SHL148" s="43"/>
      <c r="SHM148" s="43"/>
      <c r="SHN148" s="43"/>
      <c r="SHO148" s="43"/>
      <c r="SHP148" s="43"/>
      <c r="SHQ148" s="43"/>
      <c r="SHR148" s="43"/>
      <c r="SHS148" s="43"/>
      <c r="SHT148" s="43"/>
      <c r="SHU148" s="43"/>
      <c r="SHV148" s="43"/>
      <c r="SHW148" s="43"/>
      <c r="SHX148" s="43"/>
      <c r="SHY148" s="43"/>
      <c r="SHZ148" s="43"/>
      <c r="SIA148" s="43"/>
      <c r="SIB148" s="43"/>
      <c r="SIC148" s="43"/>
      <c r="SID148" s="43"/>
      <c r="SIE148" s="43"/>
      <c r="SIF148" s="43"/>
      <c r="SIG148" s="43"/>
      <c r="SIH148" s="43"/>
      <c r="SII148" s="43"/>
      <c r="SIJ148" s="43"/>
      <c r="SIK148" s="43"/>
      <c r="SIL148" s="43"/>
      <c r="SIM148" s="43"/>
      <c r="SIN148" s="43"/>
      <c r="SIO148" s="43"/>
      <c r="SIP148" s="43"/>
      <c r="SIQ148" s="43"/>
      <c r="SIR148" s="43"/>
      <c r="SIS148" s="43"/>
      <c r="SIT148" s="43"/>
      <c r="SIU148" s="43"/>
      <c r="SIV148" s="43"/>
      <c r="SIW148" s="43"/>
      <c r="SIX148" s="43"/>
      <c r="SIY148" s="43"/>
      <c r="SIZ148" s="43"/>
      <c r="SJA148" s="43"/>
      <c r="SJB148" s="43"/>
      <c r="SJC148" s="43"/>
      <c r="SJD148" s="43"/>
      <c r="SJE148" s="43"/>
      <c r="SJF148" s="43"/>
      <c r="SJG148" s="43"/>
      <c r="SJH148" s="43"/>
      <c r="SJI148" s="43"/>
      <c r="SJJ148" s="43"/>
      <c r="SJK148" s="43"/>
      <c r="SJL148" s="43"/>
      <c r="SJM148" s="43"/>
      <c r="SJN148" s="43"/>
      <c r="SJO148" s="43"/>
      <c r="SJP148" s="43"/>
      <c r="SJQ148" s="43"/>
      <c r="SJR148" s="43"/>
      <c r="SJS148" s="43"/>
      <c r="SJT148" s="43"/>
      <c r="SJU148" s="43"/>
      <c r="SJV148" s="43"/>
      <c r="SJW148" s="43"/>
      <c r="SJX148" s="43"/>
      <c r="SJY148" s="43"/>
      <c r="SJZ148" s="43"/>
      <c r="SKA148" s="43"/>
      <c r="SKB148" s="43"/>
      <c r="SKC148" s="43"/>
      <c r="SKD148" s="43"/>
      <c r="SKE148" s="43"/>
      <c r="SKF148" s="43"/>
      <c r="SKG148" s="43"/>
      <c r="SKH148" s="43"/>
      <c r="SKI148" s="43"/>
      <c r="SKJ148" s="43"/>
      <c r="SKK148" s="43"/>
      <c r="SKL148" s="43"/>
      <c r="SKM148" s="43"/>
      <c r="SKN148" s="43"/>
      <c r="SKO148" s="43"/>
      <c r="SKP148" s="43"/>
      <c r="SKQ148" s="43"/>
      <c r="SKR148" s="43"/>
      <c r="SKS148" s="43"/>
      <c r="SKT148" s="43"/>
      <c r="SKU148" s="43"/>
      <c r="SKV148" s="43"/>
      <c r="SKW148" s="43"/>
      <c r="SKX148" s="43"/>
      <c r="SKY148" s="43"/>
      <c r="SKZ148" s="43"/>
      <c r="SLA148" s="43"/>
      <c r="SLB148" s="43"/>
      <c r="SLC148" s="43"/>
      <c r="SLD148" s="43"/>
      <c r="SLE148" s="43"/>
      <c r="SLF148" s="43"/>
      <c r="SLG148" s="43"/>
      <c r="SLH148" s="43"/>
      <c r="SLI148" s="43"/>
      <c r="SLJ148" s="43"/>
      <c r="SLK148" s="43"/>
      <c r="SLL148" s="43"/>
      <c r="SLM148" s="43"/>
      <c r="SLN148" s="43"/>
      <c r="SLO148" s="43"/>
      <c r="SLP148" s="43"/>
      <c r="SLQ148" s="43"/>
      <c r="SLR148" s="43"/>
      <c r="SLS148" s="43"/>
      <c r="SLT148" s="43"/>
      <c r="SLU148" s="43"/>
      <c r="SLV148" s="43"/>
      <c r="SLW148" s="43"/>
      <c r="SLX148" s="43"/>
      <c r="SLY148" s="43"/>
      <c r="SLZ148" s="43"/>
      <c r="SMA148" s="43"/>
      <c r="SMB148" s="43"/>
      <c r="SMC148" s="43"/>
      <c r="SMD148" s="43"/>
      <c r="SME148" s="43"/>
      <c r="SMF148" s="43"/>
      <c r="SMG148" s="43"/>
      <c r="SMH148" s="43"/>
      <c r="SMI148" s="43"/>
      <c r="SMJ148" s="43"/>
      <c r="SMK148" s="43"/>
      <c r="SML148" s="43"/>
      <c r="SMM148" s="43"/>
      <c r="SMN148" s="43"/>
      <c r="SMO148" s="43"/>
      <c r="SMP148" s="43"/>
      <c r="SMQ148" s="43"/>
      <c r="SMR148" s="43"/>
      <c r="SMS148" s="43"/>
      <c r="SMT148" s="43"/>
      <c r="SMU148" s="43"/>
      <c r="SMV148" s="43"/>
      <c r="SMW148" s="43"/>
      <c r="SMX148" s="43"/>
      <c r="SMY148" s="43"/>
      <c r="SMZ148" s="43"/>
      <c r="SNA148" s="43"/>
      <c r="SNB148" s="43"/>
      <c r="SNC148" s="43"/>
      <c r="SND148" s="43"/>
      <c r="SNE148" s="43"/>
      <c r="SNF148" s="43"/>
      <c r="SNG148" s="43"/>
      <c r="SNH148" s="43"/>
      <c r="SNI148" s="43"/>
      <c r="SNJ148" s="43"/>
      <c r="SNK148" s="43"/>
      <c r="SNL148" s="43"/>
      <c r="SNM148" s="43"/>
      <c r="SNN148" s="43"/>
      <c r="SNO148" s="43"/>
      <c r="SNP148" s="43"/>
      <c r="SNQ148" s="43"/>
      <c r="SNR148" s="43"/>
      <c r="SNS148" s="43"/>
      <c r="SNT148" s="43"/>
      <c r="SNU148" s="43"/>
      <c r="SNV148" s="43"/>
      <c r="SNW148" s="43"/>
      <c r="SNX148" s="43"/>
      <c r="SNY148" s="43"/>
      <c r="SNZ148" s="43"/>
      <c r="SOA148" s="43"/>
      <c r="SOB148" s="43"/>
      <c r="SOC148" s="43"/>
      <c r="SOD148" s="43"/>
      <c r="SOE148" s="43"/>
      <c r="SOF148" s="43"/>
      <c r="SOG148" s="43"/>
      <c r="SOH148" s="43"/>
      <c r="SOI148" s="43"/>
      <c r="SOJ148" s="43"/>
      <c r="SOK148" s="43"/>
      <c r="SOL148" s="43"/>
      <c r="SOM148" s="43"/>
      <c r="SON148" s="43"/>
      <c r="SOO148" s="43"/>
      <c r="SOP148" s="43"/>
      <c r="SOQ148" s="43"/>
      <c r="SOR148" s="43"/>
      <c r="SOS148" s="43"/>
      <c r="SOT148" s="43"/>
      <c r="SOU148" s="43"/>
      <c r="SOV148" s="43"/>
      <c r="SOW148" s="43"/>
      <c r="SOX148" s="43"/>
      <c r="SOY148" s="43"/>
      <c r="SOZ148" s="43"/>
      <c r="SPA148" s="43"/>
      <c r="SPB148" s="43"/>
      <c r="SPC148" s="43"/>
      <c r="SPD148" s="43"/>
      <c r="SPE148" s="43"/>
      <c r="SPF148" s="43"/>
      <c r="SPG148" s="43"/>
      <c r="SPH148" s="43"/>
      <c r="SPI148" s="43"/>
      <c r="SPJ148" s="43"/>
      <c r="SPK148" s="43"/>
      <c r="SPL148" s="43"/>
      <c r="SPM148" s="43"/>
      <c r="SPN148" s="43"/>
      <c r="SPO148" s="43"/>
      <c r="SPP148" s="43"/>
      <c r="SPQ148" s="43"/>
      <c r="SPR148" s="43"/>
      <c r="SPS148" s="43"/>
      <c r="SPT148" s="43"/>
      <c r="SPU148" s="43"/>
      <c r="SPV148" s="43"/>
      <c r="SPW148" s="43"/>
      <c r="SPX148" s="43"/>
      <c r="SPY148" s="43"/>
      <c r="SPZ148" s="43"/>
      <c r="SQA148" s="43"/>
      <c r="SQB148" s="43"/>
      <c r="SQC148" s="43"/>
      <c r="SQD148" s="43"/>
      <c r="SQE148" s="43"/>
      <c r="SQF148" s="43"/>
      <c r="SQG148" s="43"/>
      <c r="SQH148" s="43"/>
      <c r="SQI148" s="43"/>
      <c r="SQJ148" s="43"/>
      <c r="SQK148" s="43"/>
      <c r="SQL148" s="43"/>
      <c r="SQM148" s="43"/>
      <c r="SQN148" s="43"/>
      <c r="SQO148" s="43"/>
      <c r="SQP148" s="43"/>
      <c r="SQQ148" s="43"/>
      <c r="SQR148" s="43"/>
      <c r="SQS148" s="43"/>
      <c r="SQT148" s="43"/>
      <c r="SQU148" s="43"/>
      <c r="SQV148" s="43"/>
      <c r="SQW148" s="43"/>
      <c r="SQX148" s="43"/>
      <c r="SQY148" s="43"/>
      <c r="SQZ148" s="43"/>
      <c r="SRA148" s="43"/>
      <c r="SRB148" s="43"/>
      <c r="SRC148" s="43"/>
      <c r="SRD148" s="43"/>
      <c r="SRE148" s="43"/>
      <c r="SRF148" s="43"/>
      <c r="SRG148" s="43"/>
      <c r="SRH148" s="43"/>
      <c r="SRI148" s="43"/>
      <c r="SRJ148" s="43"/>
      <c r="SRK148" s="43"/>
      <c r="SRL148" s="43"/>
      <c r="SRM148" s="43"/>
      <c r="SRN148" s="43"/>
      <c r="SRO148" s="43"/>
      <c r="SRP148" s="43"/>
      <c r="SRQ148" s="43"/>
      <c r="SRR148" s="43"/>
      <c r="SRS148" s="43"/>
      <c r="SRT148" s="43"/>
      <c r="SRU148" s="43"/>
      <c r="SRV148" s="43"/>
      <c r="SRW148" s="43"/>
      <c r="SRX148" s="43"/>
      <c r="SRY148" s="43"/>
      <c r="SRZ148" s="43"/>
      <c r="SSA148" s="43"/>
      <c r="SSB148" s="43"/>
      <c r="SSC148" s="43"/>
      <c r="SSD148" s="43"/>
      <c r="SSE148" s="43"/>
      <c r="SSF148" s="43"/>
      <c r="SSG148" s="43"/>
      <c r="SSH148" s="43"/>
      <c r="SSI148" s="43"/>
      <c r="SSJ148" s="43"/>
      <c r="SSK148" s="43"/>
      <c r="SSL148" s="43"/>
      <c r="SSM148" s="43"/>
      <c r="SSN148" s="43"/>
      <c r="SSO148" s="43"/>
      <c r="SSP148" s="43"/>
      <c r="SSQ148" s="43"/>
      <c r="SSR148" s="43"/>
      <c r="SSS148" s="43"/>
      <c r="SST148" s="43"/>
      <c r="SSU148" s="43"/>
      <c r="SSV148" s="43"/>
      <c r="SSW148" s="43"/>
      <c r="SSX148" s="43"/>
      <c r="SSY148" s="43"/>
      <c r="SSZ148" s="43"/>
      <c r="STA148" s="43"/>
      <c r="STB148" s="43"/>
      <c r="STC148" s="43"/>
      <c r="STD148" s="43"/>
      <c r="STE148" s="43"/>
      <c r="STF148" s="43"/>
      <c r="STG148" s="43"/>
      <c r="STH148" s="43"/>
      <c r="STI148" s="43"/>
      <c r="STJ148" s="43"/>
      <c r="STK148" s="43"/>
      <c r="STL148" s="43"/>
      <c r="STM148" s="43"/>
      <c r="STN148" s="43"/>
      <c r="STO148" s="43"/>
      <c r="STP148" s="43"/>
      <c r="STQ148" s="43"/>
      <c r="STR148" s="43"/>
      <c r="STS148" s="43"/>
      <c r="STT148" s="43"/>
      <c r="STU148" s="43"/>
      <c r="STV148" s="43"/>
      <c r="STW148" s="43"/>
      <c r="STX148" s="43"/>
      <c r="STY148" s="43"/>
      <c r="STZ148" s="43"/>
      <c r="SUA148" s="43"/>
      <c r="SUB148" s="43"/>
      <c r="SUC148" s="43"/>
      <c r="SUD148" s="43"/>
      <c r="SUE148" s="43"/>
      <c r="SUF148" s="43"/>
      <c r="SUG148" s="43"/>
      <c r="SUH148" s="43"/>
      <c r="SUI148" s="43"/>
      <c r="SUJ148" s="43"/>
      <c r="SUK148" s="43"/>
      <c r="SUL148" s="43"/>
      <c r="SUM148" s="43"/>
      <c r="SUN148" s="43"/>
      <c r="SUO148" s="43"/>
      <c r="SUP148" s="43"/>
      <c r="SUQ148" s="43"/>
      <c r="SUR148" s="43"/>
      <c r="SUS148" s="43"/>
      <c r="SUT148" s="43"/>
      <c r="SUU148" s="43"/>
      <c r="SUV148" s="43"/>
      <c r="SUW148" s="43"/>
      <c r="SUX148" s="43"/>
      <c r="SUY148" s="43"/>
      <c r="SUZ148" s="43"/>
      <c r="SVA148" s="43"/>
      <c r="SVB148" s="43"/>
      <c r="SVC148" s="43"/>
      <c r="SVD148" s="43"/>
      <c r="SVE148" s="43"/>
      <c r="SVF148" s="43"/>
      <c r="SVG148" s="43"/>
      <c r="SVH148" s="43"/>
      <c r="SVI148" s="43"/>
      <c r="SVJ148" s="43"/>
      <c r="SVK148" s="43"/>
      <c r="SVL148" s="43"/>
      <c r="SVM148" s="43"/>
      <c r="SVN148" s="43"/>
      <c r="SVO148" s="43"/>
      <c r="SVP148" s="43"/>
      <c r="SVQ148" s="43"/>
      <c r="SVR148" s="43"/>
      <c r="SVS148" s="43"/>
      <c r="SVT148" s="43"/>
      <c r="SVU148" s="43"/>
      <c r="SVV148" s="43"/>
      <c r="SVW148" s="43"/>
      <c r="SVX148" s="43"/>
      <c r="SVY148" s="43"/>
      <c r="SVZ148" s="43"/>
      <c r="SWA148" s="43"/>
      <c r="SWB148" s="43"/>
      <c r="SWC148" s="43"/>
      <c r="SWD148" s="43"/>
      <c r="SWE148" s="43"/>
      <c r="SWF148" s="43"/>
      <c r="SWG148" s="43"/>
      <c r="SWH148" s="43"/>
      <c r="SWI148" s="43"/>
      <c r="SWJ148" s="43"/>
      <c r="SWK148" s="43"/>
      <c r="SWL148" s="43"/>
      <c r="SWM148" s="43"/>
      <c r="SWN148" s="43"/>
      <c r="SWO148" s="43"/>
      <c r="SWP148" s="43"/>
      <c r="SWQ148" s="43"/>
      <c r="SWR148" s="43"/>
      <c r="SWS148" s="43"/>
      <c r="SWT148" s="43"/>
      <c r="SWU148" s="43"/>
      <c r="SWV148" s="43"/>
      <c r="SWW148" s="43"/>
      <c r="SWX148" s="43"/>
      <c r="SWY148" s="43"/>
      <c r="SWZ148" s="43"/>
      <c r="SXA148" s="43"/>
      <c r="SXB148" s="43"/>
      <c r="SXC148" s="43"/>
      <c r="SXD148" s="43"/>
      <c r="SXE148" s="43"/>
      <c r="SXF148" s="43"/>
      <c r="SXG148" s="43"/>
      <c r="SXH148" s="43"/>
      <c r="SXI148" s="43"/>
      <c r="SXJ148" s="43"/>
      <c r="SXK148" s="43"/>
      <c r="SXL148" s="43"/>
      <c r="SXM148" s="43"/>
      <c r="SXN148" s="43"/>
      <c r="SXO148" s="43"/>
      <c r="SXP148" s="43"/>
      <c r="SXQ148" s="43"/>
      <c r="SXR148" s="43"/>
      <c r="SXS148" s="43"/>
      <c r="SXT148" s="43"/>
      <c r="SXU148" s="43"/>
      <c r="SXV148" s="43"/>
      <c r="SXW148" s="43"/>
      <c r="SXX148" s="43"/>
      <c r="SXY148" s="43"/>
      <c r="SXZ148" s="43"/>
      <c r="SYA148" s="43"/>
      <c r="SYB148" s="43"/>
      <c r="SYC148" s="43"/>
      <c r="SYD148" s="43"/>
      <c r="SYE148" s="43"/>
      <c r="SYF148" s="43"/>
      <c r="SYG148" s="43"/>
      <c r="SYH148" s="43"/>
      <c r="SYI148" s="43"/>
      <c r="SYJ148" s="43"/>
      <c r="SYK148" s="43"/>
      <c r="SYL148" s="43"/>
      <c r="SYM148" s="43"/>
      <c r="SYN148" s="43"/>
      <c r="SYO148" s="43"/>
      <c r="SYP148" s="43"/>
      <c r="SYQ148" s="43"/>
      <c r="SYR148" s="43"/>
      <c r="SYS148" s="43"/>
      <c r="SYT148" s="43"/>
      <c r="SYU148" s="43"/>
      <c r="SYV148" s="43"/>
      <c r="SYW148" s="43"/>
      <c r="SYX148" s="43"/>
      <c r="SYY148" s="43"/>
      <c r="SYZ148" s="43"/>
      <c r="SZA148" s="43"/>
      <c r="SZB148" s="43"/>
      <c r="SZC148" s="43"/>
      <c r="SZD148" s="43"/>
      <c r="SZE148" s="43"/>
      <c r="SZF148" s="43"/>
      <c r="SZG148" s="43"/>
      <c r="SZH148" s="43"/>
      <c r="SZI148" s="43"/>
      <c r="SZJ148" s="43"/>
      <c r="SZK148" s="43"/>
      <c r="SZL148" s="43"/>
      <c r="SZM148" s="43"/>
      <c r="SZN148" s="43"/>
      <c r="SZO148" s="43"/>
      <c r="SZP148" s="43"/>
      <c r="SZQ148" s="43"/>
      <c r="SZR148" s="43"/>
      <c r="SZS148" s="43"/>
      <c r="SZT148" s="43"/>
      <c r="SZU148" s="43"/>
      <c r="SZV148" s="43"/>
      <c r="SZW148" s="43"/>
      <c r="SZX148" s="43"/>
      <c r="SZY148" s="43"/>
      <c r="SZZ148" s="43"/>
      <c r="TAA148" s="43"/>
      <c r="TAB148" s="43"/>
      <c r="TAC148" s="43"/>
      <c r="TAD148" s="43"/>
      <c r="TAE148" s="43"/>
      <c r="TAF148" s="43"/>
      <c r="TAG148" s="43"/>
      <c r="TAH148" s="43"/>
      <c r="TAI148" s="43"/>
      <c r="TAJ148" s="43"/>
      <c r="TAK148" s="43"/>
      <c r="TAL148" s="43"/>
      <c r="TAM148" s="43"/>
      <c r="TAN148" s="43"/>
      <c r="TAO148" s="43"/>
      <c r="TAP148" s="43"/>
      <c r="TAQ148" s="43"/>
      <c r="TAR148" s="43"/>
      <c r="TAS148" s="43"/>
      <c r="TAT148" s="43"/>
      <c r="TAU148" s="43"/>
      <c r="TAV148" s="43"/>
      <c r="TAW148" s="43"/>
      <c r="TAX148" s="43"/>
      <c r="TAY148" s="43"/>
      <c r="TAZ148" s="43"/>
      <c r="TBA148" s="43"/>
      <c r="TBB148" s="43"/>
      <c r="TBC148" s="43"/>
      <c r="TBD148" s="43"/>
      <c r="TBE148" s="43"/>
      <c r="TBF148" s="43"/>
      <c r="TBG148" s="43"/>
      <c r="TBH148" s="43"/>
      <c r="TBI148" s="43"/>
      <c r="TBJ148" s="43"/>
      <c r="TBK148" s="43"/>
      <c r="TBL148" s="43"/>
      <c r="TBM148" s="43"/>
      <c r="TBN148" s="43"/>
      <c r="TBO148" s="43"/>
      <c r="TBP148" s="43"/>
      <c r="TBQ148" s="43"/>
      <c r="TBR148" s="43"/>
      <c r="TBS148" s="43"/>
      <c r="TBT148" s="43"/>
      <c r="TBU148" s="43"/>
      <c r="TBV148" s="43"/>
      <c r="TBW148" s="43"/>
      <c r="TBX148" s="43"/>
      <c r="TBY148" s="43"/>
      <c r="TBZ148" s="43"/>
      <c r="TCA148" s="43"/>
      <c r="TCB148" s="43"/>
      <c r="TCC148" s="43"/>
      <c r="TCD148" s="43"/>
      <c r="TCE148" s="43"/>
      <c r="TCF148" s="43"/>
      <c r="TCG148" s="43"/>
      <c r="TCH148" s="43"/>
      <c r="TCI148" s="43"/>
      <c r="TCJ148" s="43"/>
      <c r="TCK148" s="43"/>
      <c r="TCL148" s="43"/>
      <c r="TCM148" s="43"/>
      <c r="TCN148" s="43"/>
      <c r="TCO148" s="43"/>
      <c r="TCP148" s="43"/>
      <c r="TCQ148" s="43"/>
      <c r="TCR148" s="43"/>
      <c r="TCS148" s="43"/>
      <c r="TCT148" s="43"/>
      <c r="TCU148" s="43"/>
      <c r="TCV148" s="43"/>
      <c r="TCW148" s="43"/>
      <c r="TCX148" s="43"/>
      <c r="TCY148" s="43"/>
      <c r="TCZ148" s="43"/>
      <c r="TDA148" s="43"/>
      <c r="TDB148" s="43"/>
      <c r="TDC148" s="43"/>
      <c r="TDD148" s="43"/>
      <c r="TDE148" s="43"/>
      <c r="TDF148" s="43"/>
      <c r="TDG148" s="43"/>
      <c r="TDH148" s="43"/>
      <c r="TDI148" s="43"/>
      <c r="TDJ148" s="43"/>
      <c r="TDK148" s="43"/>
      <c r="TDL148" s="43"/>
      <c r="TDM148" s="43"/>
      <c r="TDN148" s="43"/>
      <c r="TDO148" s="43"/>
      <c r="TDP148" s="43"/>
      <c r="TDQ148" s="43"/>
      <c r="TDR148" s="43"/>
      <c r="TDS148" s="43"/>
      <c r="TDT148" s="43"/>
      <c r="TDU148" s="43"/>
      <c r="TDV148" s="43"/>
      <c r="TDW148" s="43"/>
      <c r="TDX148" s="43"/>
      <c r="TDY148" s="43"/>
      <c r="TDZ148" s="43"/>
      <c r="TEA148" s="43"/>
      <c r="TEB148" s="43"/>
      <c r="TEC148" s="43"/>
      <c r="TED148" s="43"/>
      <c r="TEE148" s="43"/>
      <c r="TEF148" s="43"/>
      <c r="TEG148" s="43"/>
      <c r="TEH148" s="43"/>
      <c r="TEI148" s="43"/>
      <c r="TEJ148" s="43"/>
      <c r="TEK148" s="43"/>
      <c r="TEL148" s="43"/>
      <c r="TEM148" s="43"/>
      <c r="TEN148" s="43"/>
      <c r="TEO148" s="43"/>
      <c r="TEP148" s="43"/>
      <c r="TEQ148" s="43"/>
      <c r="TER148" s="43"/>
      <c r="TES148" s="43"/>
      <c r="TET148" s="43"/>
      <c r="TEU148" s="43"/>
      <c r="TEV148" s="43"/>
      <c r="TEW148" s="43"/>
      <c r="TEX148" s="43"/>
      <c r="TEY148" s="43"/>
      <c r="TEZ148" s="43"/>
      <c r="TFA148" s="43"/>
      <c r="TFB148" s="43"/>
      <c r="TFC148" s="43"/>
      <c r="TFD148" s="43"/>
      <c r="TFE148" s="43"/>
      <c r="TFF148" s="43"/>
      <c r="TFG148" s="43"/>
      <c r="TFH148" s="43"/>
      <c r="TFI148" s="43"/>
      <c r="TFJ148" s="43"/>
      <c r="TFK148" s="43"/>
      <c r="TFL148" s="43"/>
      <c r="TFM148" s="43"/>
      <c r="TFN148" s="43"/>
      <c r="TFO148" s="43"/>
      <c r="TFP148" s="43"/>
      <c r="TFQ148" s="43"/>
      <c r="TFR148" s="43"/>
      <c r="TFS148" s="43"/>
      <c r="TFT148" s="43"/>
      <c r="TFU148" s="43"/>
      <c r="TFV148" s="43"/>
      <c r="TFW148" s="43"/>
      <c r="TFX148" s="43"/>
      <c r="TFY148" s="43"/>
      <c r="TFZ148" s="43"/>
      <c r="TGA148" s="43"/>
      <c r="TGB148" s="43"/>
      <c r="TGC148" s="43"/>
      <c r="TGD148" s="43"/>
      <c r="TGE148" s="43"/>
      <c r="TGF148" s="43"/>
      <c r="TGG148" s="43"/>
      <c r="TGH148" s="43"/>
      <c r="TGI148" s="43"/>
      <c r="TGJ148" s="43"/>
      <c r="TGK148" s="43"/>
      <c r="TGL148" s="43"/>
      <c r="TGM148" s="43"/>
      <c r="TGN148" s="43"/>
      <c r="TGO148" s="43"/>
      <c r="TGP148" s="43"/>
      <c r="TGQ148" s="43"/>
      <c r="TGR148" s="43"/>
      <c r="TGS148" s="43"/>
      <c r="TGT148" s="43"/>
      <c r="TGU148" s="43"/>
      <c r="TGV148" s="43"/>
      <c r="TGW148" s="43"/>
      <c r="TGX148" s="43"/>
      <c r="TGY148" s="43"/>
      <c r="TGZ148" s="43"/>
      <c r="THA148" s="43"/>
      <c r="THB148" s="43"/>
      <c r="THC148" s="43"/>
      <c r="THD148" s="43"/>
      <c r="THE148" s="43"/>
      <c r="THF148" s="43"/>
      <c r="THG148" s="43"/>
      <c r="THH148" s="43"/>
      <c r="THI148" s="43"/>
      <c r="THJ148" s="43"/>
      <c r="THK148" s="43"/>
      <c r="THL148" s="43"/>
      <c r="THM148" s="43"/>
      <c r="THN148" s="43"/>
      <c r="THO148" s="43"/>
      <c r="THP148" s="43"/>
      <c r="THQ148" s="43"/>
      <c r="THR148" s="43"/>
      <c r="THS148" s="43"/>
      <c r="THT148" s="43"/>
      <c r="THU148" s="43"/>
      <c r="THV148" s="43"/>
      <c r="THW148" s="43"/>
      <c r="THX148" s="43"/>
      <c r="THY148" s="43"/>
      <c r="THZ148" s="43"/>
      <c r="TIA148" s="43"/>
      <c r="TIB148" s="43"/>
      <c r="TIC148" s="43"/>
      <c r="TID148" s="43"/>
      <c r="TIE148" s="43"/>
      <c r="TIF148" s="43"/>
      <c r="TIG148" s="43"/>
      <c r="TIH148" s="43"/>
      <c r="TII148" s="43"/>
      <c r="TIJ148" s="43"/>
      <c r="TIK148" s="43"/>
      <c r="TIL148" s="43"/>
      <c r="TIM148" s="43"/>
      <c r="TIN148" s="43"/>
      <c r="TIO148" s="43"/>
      <c r="TIP148" s="43"/>
      <c r="TIQ148" s="43"/>
      <c r="TIR148" s="43"/>
      <c r="TIS148" s="43"/>
      <c r="TIT148" s="43"/>
      <c r="TIU148" s="43"/>
      <c r="TIV148" s="43"/>
      <c r="TIW148" s="43"/>
      <c r="TIX148" s="43"/>
      <c r="TIY148" s="43"/>
      <c r="TIZ148" s="43"/>
      <c r="TJA148" s="43"/>
      <c r="TJB148" s="43"/>
      <c r="TJC148" s="43"/>
      <c r="TJD148" s="43"/>
      <c r="TJE148" s="43"/>
      <c r="TJF148" s="43"/>
      <c r="TJG148" s="43"/>
      <c r="TJH148" s="43"/>
      <c r="TJI148" s="43"/>
      <c r="TJJ148" s="43"/>
      <c r="TJK148" s="43"/>
      <c r="TJL148" s="43"/>
      <c r="TJM148" s="43"/>
      <c r="TJN148" s="43"/>
      <c r="TJO148" s="43"/>
      <c r="TJP148" s="43"/>
      <c r="TJQ148" s="43"/>
      <c r="TJR148" s="43"/>
      <c r="TJS148" s="43"/>
      <c r="TJT148" s="43"/>
      <c r="TJU148" s="43"/>
      <c r="TJV148" s="43"/>
      <c r="TJW148" s="43"/>
      <c r="TJX148" s="43"/>
      <c r="TJY148" s="43"/>
      <c r="TJZ148" s="43"/>
      <c r="TKA148" s="43"/>
      <c r="TKB148" s="43"/>
      <c r="TKC148" s="43"/>
      <c r="TKD148" s="43"/>
      <c r="TKE148" s="43"/>
      <c r="TKF148" s="43"/>
      <c r="TKG148" s="43"/>
      <c r="TKH148" s="43"/>
      <c r="TKI148" s="43"/>
      <c r="TKJ148" s="43"/>
      <c r="TKK148" s="43"/>
      <c r="TKL148" s="43"/>
      <c r="TKM148" s="43"/>
      <c r="TKN148" s="43"/>
      <c r="TKO148" s="43"/>
      <c r="TKP148" s="43"/>
      <c r="TKQ148" s="43"/>
      <c r="TKR148" s="43"/>
      <c r="TKS148" s="43"/>
      <c r="TKT148" s="43"/>
      <c r="TKU148" s="43"/>
      <c r="TKV148" s="43"/>
      <c r="TKW148" s="43"/>
      <c r="TKX148" s="43"/>
      <c r="TKY148" s="43"/>
      <c r="TKZ148" s="43"/>
      <c r="TLA148" s="43"/>
      <c r="TLB148" s="43"/>
      <c r="TLC148" s="43"/>
      <c r="TLD148" s="43"/>
      <c r="TLE148" s="43"/>
      <c r="TLF148" s="43"/>
      <c r="TLG148" s="43"/>
      <c r="TLH148" s="43"/>
      <c r="TLI148" s="43"/>
      <c r="TLJ148" s="43"/>
      <c r="TLK148" s="43"/>
      <c r="TLL148" s="43"/>
      <c r="TLM148" s="43"/>
      <c r="TLN148" s="43"/>
      <c r="TLO148" s="43"/>
      <c r="TLP148" s="43"/>
      <c r="TLQ148" s="43"/>
      <c r="TLR148" s="43"/>
      <c r="TLS148" s="43"/>
      <c r="TLT148" s="43"/>
      <c r="TLU148" s="43"/>
      <c r="TLV148" s="43"/>
      <c r="TLW148" s="43"/>
      <c r="TLX148" s="43"/>
      <c r="TLY148" s="43"/>
      <c r="TLZ148" s="43"/>
      <c r="TMA148" s="43"/>
      <c r="TMB148" s="43"/>
      <c r="TMC148" s="43"/>
      <c r="TMD148" s="43"/>
      <c r="TME148" s="43"/>
      <c r="TMF148" s="43"/>
      <c r="TMG148" s="43"/>
      <c r="TMH148" s="43"/>
      <c r="TMI148" s="43"/>
      <c r="TMJ148" s="43"/>
      <c r="TMK148" s="43"/>
      <c r="TML148" s="43"/>
      <c r="TMM148" s="43"/>
      <c r="TMN148" s="43"/>
      <c r="TMO148" s="43"/>
      <c r="TMP148" s="43"/>
      <c r="TMQ148" s="43"/>
      <c r="TMR148" s="43"/>
      <c r="TMS148" s="43"/>
      <c r="TMT148" s="43"/>
      <c r="TMU148" s="43"/>
      <c r="TMV148" s="43"/>
      <c r="TMW148" s="43"/>
      <c r="TMX148" s="43"/>
      <c r="TMY148" s="43"/>
      <c r="TMZ148" s="43"/>
      <c r="TNA148" s="43"/>
      <c r="TNB148" s="43"/>
      <c r="TNC148" s="43"/>
      <c r="TND148" s="43"/>
      <c r="TNE148" s="43"/>
      <c r="TNF148" s="43"/>
      <c r="TNG148" s="43"/>
      <c r="TNH148" s="43"/>
      <c r="TNI148" s="43"/>
      <c r="TNJ148" s="43"/>
      <c r="TNK148" s="43"/>
      <c r="TNL148" s="43"/>
      <c r="TNM148" s="43"/>
      <c r="TNN148" s="43"/>
      <c r="TNO148" s="43"/>
      <c r="TNP148" s="43"/>
      <c r="TNQ148" s="43"/>
      <c r="TNR148" s="43"/>
      <c r="TNS148" s="43"/>
      <c r="TNT148" s="43"/>
      <c r="TNU148" s="43"/>
      <c r="TNV148" s="43"/>
      <c r="TNW148" s="43"/>
      <c r="TNX148" s="43"/>
      <c r="TNY148" s="43"/>
      <c r="TNZ148" s="43"/>
      <c r="TOA148" s="43"/>
      <c r="TOB148" s="43"/>
      <c r="TOC148" s="43"/>
      <c r="TOD148" s="43"/>
      <c r="TOE148" s="43"/>
      <c r="TOF148" s="43"/>
      <c r="TOG148" s="43"/>
      <c r="TOH148" s="43"/>
      <c r="TOI148" s="43"/>
      <c r="TOJ148" s="43"/>
      <c r="TOK148" s="43"/>
      <c r="TOL148" s="43"/>
      <c r="TOM148" s="43"/>
      <c r="TON148" s="43"/>
      <c r="TOO148" s="43"/>
      <c r="TOP148" s="43"/>
      <c r="TOQ148" s="43"/>
      <c r="TOR148" s="43"/>
      <c r="TOS148" s="43"/>
      <c r="TOT148" s="43"/>
      <c r="TOU148" s="43"/>
      <c r="TOV148" s="43"/>
      <c r="TOW148" s="43"/>
      <c r="TOX148" s="43"/>
      <c r="TOY148" s="43"/>
      <c r="TOZ148" s="43"/>
      <c r="TPA148" s="43"/>
      <c r="TPB148" s="43"/>
      <c r="TPC148" s="43"/>
      <c r="TPD148" s="43"/>
      <c r="TPE148" s="43"/>
      <c r="TPF148" s="43"/>
      <c r="TPG148" s="43"/>
      <c r="TPH148" s="43"/>
      <c r="TPI148" s="43"/>
      <c r="TPJ148" s="43"/>
      <c r="TPK148" s="43"/>
      <c r="TPL148" s="43"/>
      <c r="TPM148" s="43"/>
      <c r="TPN148" s="43"/>
      <c r="TPO148" s="43"/>
      <c r="TPP148" s="43"/>
      <c r="TPQ148" s="43"/>
      <c r="TPR148" s="43"/>
      <c r="TPS148" s="43"/>
      <c r="TPT148" s="43"/>
      <c r="TPU148" s="43"/>
      <c r="TPV148" s="43"/>
      <c r="TPW148" s="43"/>
      <c r="TPX148" s="43"/>
      <c r="TPY148" s="43"/>
      <c r="TPZ148" s="43"/>
      <c r="TQA148" s="43"/>
      <c r="TQB148" s="43"/>
      <c r="TQC148" s="43"/>
      <c r="TQD148" s="43"/>
      <c r="TQE148" s="43"/>
      <c r="TQF148" s="43"/>
      <c r="TQG148" s="43"/>
      <c r="TQH148" s="43"/>
      <c r="TQI148" s="43"/>
      <c r="TQJ148" s="43"/>
      <c r="TQK148" s="43"/>
      <c r="TQL148" s="43"/>
      <c r="TQM148" s="43"/>
      <c r="TQN148" s="43"/>
      <c r="TQO148" s="43"/>
      <c r="TQP148" s="43"/>
      <c r="TQQ148" s="43"/>
      <c r="TQR148" s="43"/>
      <c r="TQS148" s="43"/>
      <c r="TQT148" s="43"/>
      <c r="TQU148" s="43"/>
      <c r="TQV148" s="43"/>
      <c r="TQW148" s="43"/>
      <c r="TQX148" s="43"/>
      <c r="TQY148" s="43"/>
      <c r="TQZ148" s="43"/>
      <c r="TRA148" s="43"/>
      <c r="TRB148" s="43"/>
      <c r="TRC148" s="43"/>
      <c r="TRD148" s="43"/>
      <c r="TRE148" s="43"/>
      <c r="TRF148" s="43"/>
      <c r="TRG148" s="43"/>
      <c r="TRH148" s="43"/>
      <c r="TRI148" s="43"/>
      <c r="TRJ148" s="43"/>
      <c r="TRK148" s="43"/>
      <c r="TRL148" s="43"/>
      <c r="TRM148" s="43"/>
      <c r="TRN148" s="43"/>
      <c r="TRO148" s="43"/>
      <c r="TRP148" s="43"/>
      <c r="TRQ148" s="43"/>
      <c r="TRR148" s="43"/>
      <c r="TRS148" s="43"/>
      <c r="TRT148" s="43"/>
      <c r="TRU148" s="43"/>
      <c r="TRV148" s="43"/>
      <c r="TRW148" s="43"/>
      <c r="TRX148" s="43"/>
      <c r="TRY148" s="43"/>
      <c r="TRZ148" s="43"/>
      <c r="TSA148" s="43"/>
      <c r="TSB148" s="43"/>
      <c r="TSC148" s="43"/>
      <c r="TSD148" s="43"/>
      <c r="TSE148" s="43"/>
      <c r="TSF148" s="43"/>
      <c r="TSG148" s="43"/>
      <c r="TSH148" s="43"/>
      <c r="TSI148" s="43"/>
      <c r="TSJ148" s="43"/>
      <c r="TSK148" s="43"/>
      <c r="TSL148" s="43"/>
      <c r="TSM148" s="43"/>
      <c r="TSN148" s="43"/>
      <c r="TSO148" s="43"/>
      <c r="TSP148" s="43"/>
      <c r="TSQ148" s="43"/>
      <c r="TSR148" s="43"/>
      <c r="TSS148" s="43"/>
      <c r="TST148" s="43"/>
      <c r="TSU148" s="43"/>
      <c r="TSV148" s="43"/>
      <c r="TSW148" s="43"/>
      <c r="TSX148" s="43"/>
      <c r="TSY148" s="43"/>
      <c r="TSZ148" s="43"/>
      <c r="TTA148" s="43"/>
      <c r="TTB148" s="43"/>
      <c r="TTC148" s="43"/>
      <c r="TTD148" s="43"/>
      <c r="TTE148" s="43"/>
      <c r="TTF148" s="43"/>
      <c r="TTG148" s="43"/>
      <c r="TTH148" s="43"/>
      <c r="TTI148" s="43"/>
      <c r="TTJ148" s="43"/>
      <c r="TTK148" s="43"/>
      <c r="TTL148" s="43"/>
      <c r="TTM148" s="43"/>
      <c r="TTN148" s="43"/>
      <c r="TTO148" s="43"/>
      <c r="TTP148" s="43"/>
      <c r="TTQ148" s="43"/>
      <c r="TTR148" s="43"/>
      <c r="TTS148" s="43"/>
      <c r="TTT148" s="43"/>
      <c r="TTU148" s="43"/>
      <c r="TTV148" s="43"/>
      <c r="TTW148" s="43"/>
      <c r="TTX148" s="43"/>
      <c r="TTY148" s="43"/>
      <c r="TTZ148" s="43"/>
      <c r="TUA148" s="43"/>
      <c r="TUB148" s="43"/>
      <c r="TUC148" s="43"/>
      <c r="TUD148" s="43"/>
      <c r="TUE148" s="43"/>
      <c r="TUF148" s="43"/>
      <c r="TUG148" s="43"/>
      <c r="TUH148" s="43"/>
      <c r="TUI148" s="43"/>
      <c r="TUJ148" s="43"/>
      <c r="TUK148" s="43"/>
      <c r="TUL148" s="43"/>
      <c r="TUM148" s="43"/>
      <c r="TUN148" s="43"/>
      <c r="TUO148" s="43"/>
      <c r="TUP148" s="43"/>
      <c r="TUQ148" s="43"/>
      <c r="TUR148" s="43"/>
      <c r="TUS148" s="43"/>
      <c r="TUT148" s="43"/>
      <c r="TUU148" s="43"/>
      <c r="TUV148" s="43"/>
      <c r="TUW148" s="43"/>
      <c r="TUX148" s="43"/>
      <c r="TUY148" s="43"/>
      <c r="TUZ148" s="43"/>
      <c r="TVA148" s="43"/>
      <c r="TVB148" s="43"/>
      <c r="TVC148" s="43"/>
      <c r="TVD148" s="43"/>
      <c r="TVE148" s="43"/>
      <c r="TVF148" s="43"/>
      <c r="TVG148" s="43"/>
      <c r="TVH148" s="43"/>
      <c r="TVI148" s="43"/>
      <c r="TVJ148" s="43"/>
      <c r="TVK148" s="43"/>
      <c r="TVL148" s="43"/>
      <c r="TVM148" s="43"/>
      <c r="TVN148" s="43"/>
      <c r="TVO148" s="43"/>
      <c r="TVP148" s="43"/>
      <c r="TVQ148" s="43"/>
      <c r="TVR148" s="43"/>
      <c r="TVS148" s="43"/>
      <c r="TVT148" s="43"/>
      <c r="TVU148" s="43"/>
      <c r="TVV148" s="43"/>
      <c r="TVW148" s="43"/>
      <c r="TVX148" s="43"/>
      <c r="TVY148" s="43"/>
      <c r="TVZ148" s="43"/>
      <c r="TWA148" s="43"/>
      <c r="TWB148" s="43"/>
      <c r="TWC148" s="43"/>
      <c r="TWD148" s="43"/>
      <c r="TWE148" s="43"/>
      <c r="TWF148" s="43"/>
      <c r="TWG148" s="43"/>
      <c r="TWH148" s="43"/>
      <c r="TWI148" s="43"/>
      <c r="TWJ148" s="43"/>
      <c r="TWK148" s="43"/>
      <c r="TWL148" s="43"/>
      <c r="TWM148" s="43"/>
      <c r="TWN148" s="43"/>
      <c r="TWO148" s="43"/>
      <c r="TWP148" s="43"/>
      <c r="TWQ148" s="43"/>
      <c r="TWR148" s="43"/>
      <c r="TWS148" s="43"/>
      <c r="TWT148" s="43"/>
      <c r="TWU148" s="43"/>
      <c r="TWV148" s="43"/>
      <c r="TWW148" s="43"/>
      <c r="TWX148" s="43"/>
      <c r="TWY148" s="43"/>
      <c r="TWZ148" s="43"/>
      <c r="TXA148" s="43"/>
      <c r="TXB148" s="43"/>
      <c r="TXC148" s="43"/>
      <c r="TXD148" s="43"/>
      <c r="TXE148" s="43"/>
      <c r="TXF148" s="43"/>
      <c r="TXG148" s="43"/>
      <c r="TXH148" s="43"/>
      <c r="TXI148" s="43"/>
      <c r="TXJ148" s="43"/>
      <c r="TXK148" s="43"/>
      <c r="TXL148" s="43"/>
      <c r="TXM148" s="43"/>
      <c r="TXN148" s="43"/>
      <c r="TXO148" s="43"/>
      <c r="TXP148" s="43"/>
      <c r="TXQ148" s="43"/>
      <c r="TXR148" s="43"/>
      <c r="TXS148" s="43"/>
      <c r="TXT148" s="43"/>
      <c r="TXU148" s="43"/>
      <c r="TXV148" s="43"/>
      <c r="TXW148" s="43"/>
      <c r="TXX148" s="43"/>
      <c r="TXY148" s="43"/>
      <c r="TXZ148" s="43"/>
      <c r="TYA148" s="43"/>
      <c r="TYB148" s="43"/>
      <c r="TYC148" s="43"/>
      <c r="TYD148" s="43"/>
      <c r="TYE148" s="43"/>
      <c r="TYF148" s="43"/>
      <c r="TYG148" s="43"/>
      <c r="TYH148" s="43"/>
      <c r="TYI148" s="43"/>
      <c r="TYJ148" s="43"/>
      <c r="TYK148" s="43"/>
      <c r="TYL148" s="43"/>
      <c r="TYM148" s="43"/>
      <c r="TYN148" s="43"/>
      <c r="TYO148" s="43"/>
      <c r="TYP148" s="43"/>
      <c r="TYQ148" s="43"/>
      <c r="TYR148" s="43"/>
      <c r="TYS148" s="43"/>
      <c r="TYT148" s="43"/>
      <c r="TYU148" s="43"/>
      <c r="TYV148" s="43"/>
      <c r="TYW148" s="43"/>
      <c r="TYX148" s="43"/>
      <c r="TYY148" s="43"/>
      <c r="TYZ148" s="43"/>
      <c r="TZA148" s="43"/>
      <c r="TZB148" s="43"/>
      <c r="TZC148" s="43"/>
      <c r="TZD148" s="43"/>
      <c r="TZE148" s="43"/>
      <c r="TZF148" s="43"/>
      <c r="TZG148" s="43"/>
      <c r="TZH148" s="43"/>
      <c r="TZI148" s="43"/>
      <c r="TZJ148" s="43"/>
      <c r="TZK148" s="43"/>
      <c r="TZL148" s="43"/>
      <c r="TZM148" s="43"/>
      <c r="TZN148" s="43"/>
      <c r="TZO148" s="43"/>
      <c r="TZP148" s="43"/>
      <c r="TZQ148" s="43"/>
      <c r="TZR148" s="43"/>
      <c r="TZS148" s="43"/>
      <c r="TZT148" s="43"/>
      <c r="TZU148" s="43"/>
      <c r="TZV148" s="43"/>
      <c r="TZW148" s="43"/>
      <c r="TZX148" s="43"/>
      <c r="TZY148" s="43"/>
      <c r="TZZ148" s="43"/>
      <c r="UAA148" s="43"/>
      <c r="UAB148" s="43"/>
      <c r="UAC148" s="43"/>
      <c r="UAD148" s="43"/>
      <c r="UAE148" s="43"/>
      <c r="UAF148" s="43"/>
      <c r="UAG148" s="43"/>
      <c r="UAH148" s="43"/>
      <c r="UAI148" s="43"/>
      <c r="UAJ148" s="43"/>
      <c r="UAK148" s="43"/>
      <c r="UAL148" s="43"/>
      <c r="UAM148" s="43"/>
      <c r="UAN148" s="43"/>
      <c r="UAO148" s="43"/>
      <c r="UAP148" s="43"/>
      <c r="UAQ148" s="43"/>
      <c r="UAR148" s="43"/>
      <c r="UAS148" s="43"/>
      <c r="UAT148" s="43"/>
      <c r="UAU148" s="43"/>
      <c r="UAV148" s="43"/>
      <c r="UAW148" s="43"/>
      <c r="UAX148" s="43"/>
      <c r="UAY148" s="43"/>
      <c r="UAZ148" s="43"/>
      <c r="UBA148" s="43"/>
      <c r="UBB148" s="43"/>
      <c r="UBC148" s="43"/>
      <c r="UBD148" s="43"/>
      <c r="UBE148" s="43"/>
      <c r="UBF148" s="43"/>
      <c r="UBG148" s="43"/>
      <c r="UBH148" s="43"/>
      <c r="UBI148" s="43"/>
      <c r="UBJ148" s="43"/>
      <c r="UBK148" s="43"/>
      <c r="UBL148" s="43"/>
      <c r="UBM148" s="43"/>
      <c r="UBN148" s="43"/>
      <c r="UBO148" s="43"/>
      <c r="UBP148" s="43"/>
      <c r="UBQ148" s="43"/>
      <c r="UBR148" s="43"/>
      <c r="UBS148" s="43"/>
      <c r="UBT148" s="43"/>
      <c r="UBU148" s="43"/>
      <c r="UBV148" s="43"/>
      <c r="UBW148" s="43"/>
      <c r="UBX148" s="43"/>
      <c r="UBY148" s="43"/>
      <c r="UBZ148" s="43"/>
      <c r="UCA148" s="43"/>
      <c r="UCB148" s="43"/>
      <c r="UCC148" s="43"/>
      <c r="UCD148" s="43"/>
      <c r="UCE148" s="43"/>
      <c r="UCF148" s="43"/>
      <c r="UCG148" s="43"/>
      <c r="UCH148" s="43"/>
      <c r="UCI148" s="43"/>
      <c r="UCJ148" s="43"/>
      <c r="UCK148" s="43"/>
      <c r="UCL148" s="43"/>
      <c r="UCM148" s="43"/>
      <c r="UCN148" s="43"/>
      <c r="UCO148" s="43"/>
      <c r="UCP148" s="43"/>
      <c r="UCQ148" s="43"/>
      <c r="UCR148" s="43"/>
      <c r="UCS148" s="43"/>
      <c r="UCT148" s="43"/>
      <c r="UCU148" s="43"/>
      <c r="UCV148" s="43"/>
      <c r="UCW148" s="43"/>
      <c r="UCX148" s="43"/>
      <c r="UCY148" s="43"/>
      <c r="UCZ148" s="43"/>
      <c r="UDA148" s="43"/>
      <c r="UDB148" s="43"/>
      <c r="UDC148" s="43"/>
      <c r="UDD148" s="43"/>
      <c r="UDE148" s="43"/>
      <c r="UDF148" s="43"/>
      <c r="UDG148" s="43"/>
      <c r="UDH148" s="43"/>
      <c r="UDI148" s="43"/>
      <c r="UDJ148" s="43"/>
      <c r="UDK148" s="43"/>
      <c r="UDL148" s="43"/>
      <c r="UDM148" s="43"/>
      <c r="UDN148" s="43"/>
      <c r="UDO148" s="43"/>
      <c r="UDP148" s="43"/>
      <c r="UDQ148" s="43"/>
      <c r="UDR148" s="43"/>
      <c r="UDS148" s="43"/>
      <c r="UDT148" s="43"/>
      <c r="UDU148" s="43"/>
      <c r="UDV148" s="43"/>
      <c r="UDW148" s="43"/>
      <c r="UDX148" s="43"/>
      <c r="UDY148" s="43"/>
      <c r="UDZ148" s="43"/>
      <c r="UEA148" s="43"/>
      <c r="UEB148" s="43"/>
      <c r="UEC148" s="43"/>
      <c r="UED148" s="43"/>
      <c r="UEE148" s="43"/>
      <c r="UEF148" s="43"/>
      <c r="UEG148" s="43"/>
      <c r="UEH148" s="43"/>
      <c r="UEI148" s="43"/>
      <c r="UEJ148" s="43"/>
      <c r="UEK148" s="43"/>
      <c r="UEL148" s="43"/>
      <c r="UEM148" s="43"/>
      <c r="UEN148" s="43"/>
      <c r="UEO148" s="43"/>
      <c r="UEP148" s="43"/>
      <c r="UEQ148" s="43"/>
      <c r="UER148" s="43"/>
      <c r="UES148" s="43"/>
      <c r="UET148" s="43"/>
      <c r="UEU148" s="43"/>
      <c r="UEV148" s="43"/>
      <c r="UEW148" s="43"/>
      <c r="UEX148" s="43"/>
      <c r="UEY148" s="43"/>
      <c r="UEZ148" s="43"/>
      <c r="UFA148" s="43"/>
      <c r="UFB148" s="43"/>
      <c r="UFC148" s="43"/>
      <c r="UFD148" s="43"/>
      <c r="UFE148" s="43"/>
      <c r="UFF148" s="43"/>
      <c r="UFG148" s="43"/>
      <c r="UFH148" s="43"/>
      <c r="UFI148" s="43"/>
      <c r="UFJ148" s="43"/>
      <c r="UFK148" s="43"/>
      <c r="UFL148" s="43"/>
      <c r="UFM148" s="43"/>
      <c r="UFN148" s="43"/>
      <c r="UFO148" s="43"/>
      <c r="UFP148" s="43"/>
      <c r="UFQ148" s="43"/>
      <c r="UFR148" s="43"/>
      <c r="UFS148" s="43"/>
      <c r="UFT148" s="43"/>
      <c r="UFU148" s="43"/>
      <c r="UFV148" s="43"/>
      <c r="UFW148" s="43"/>
      <c r="UFX148" s="43"/>
      <c r="UFY148" s="43"/>
      <c r="UFZ148" s="43"/>
      <c r="UGA148" s="43"/>
      <c r="UGB148" s="43"/>
      <c r="UGC148" s="43"/>
      <c r="UGD148" s="43"/>
      <c r="UGE148" s="43"/>
      <c r="UGF148" s="43"/>
      <c r="UGG148" s="43"/>
      <c r="UGH148" s="43"/>
      <c r="UGI148" s="43"/>
      <c r="UGJ148" s="43"/>
      <c r="UGK148" s="43"/>
      <c r="UGL148" s="43"/>
      <c r="UGM148" s="43"/>
      <c r="UGN148" s="43"/>
      <c r="UGO148" s="43"/>
      <c r="UGP148" s="43"/>
      <c r="UGQ148" s="43"/>
      <c r="UGR148" s="43"/>
      <c r="UGS148" s="43"/>
      <c r="UGT148" s="43"/>
      <c r="UGU148" s="43"/>
      <c r="UGV148" s="43"/>
      <c r="UGW148" s="43"/>
      <c r="UGX148" s="43"/>
      <c r="UGY148" s="43"/>
      <c r="UGZ148" s="43"/>
      <c r="UHA148" s="43"/>
      <c r="UHB148" s="43"/>
      <c r="UHC148" s="43"/>
      <c r="UHD148" s="43"/>
      <c r="UHE148" s="43"/>
      <c r="UHF148" s="43"/>
      <c r="UHG148" s="43"/>
      <c r="UHH148" s="43"/>
      <c r="UHI148" s="43"/>
      <c r="UHJ148" s="43"/>
      <c r="UHK148" s="43"/>
      <c r="UHL148" s="43"/>
      <c r="UHM148" s="43"/>
      <c r="UHN148" s="43"/>
      <c r="UHO148" s="43"/>
      <c r="UHP148" s="43"/>
      <c r="UHQ148" s="43"/>
      <c r="UHR148" s="43"/>
      <c r="UHS148" s="43"/>
      <c r="UHT148" s="43"/>
      <c r="UHU148" s="43"/>
      <c r="UHV148" s="43"/>
      <c r="UHW148" s="43"/>
      <c r="UHX148" s="43"/>
      <c r="UHY148" s="43"/>
      <c r="UHZ148" s="43"/>
      <c r="UIA148" s="43"/>
      <c r="UIB148" s="43"/>
      <c r="UIC148" s="43"/>
      <c r="UID148" s="43"/>
      <c r="UIE148" s="43"/>
      <c r="UIF148" s="43"/>
      <c r="UIG148" s="43"/>
      <c r="UIH148" s="43"/>
      <c r="UII148" s="43"/>
      <c r="UIJ148" s="43"/>
      <c r="UIK148" s="43"/>
      <c r="UIL148" s="43"/>
      <c r="UIM148" s="43"/>
      <c r="UIN148" s="43"/>
      <c r="UIO148" s="43"/>
      <c r="UIP148" s="43"/>
      <c r="UIQ148" s="43"/>
      <c r="UIR148" s="43"/>
      <c r="UIS148" s="43"/>
      <c r="UIT148" s="43"/>
      <c r="UIU148" s="43"/>
      <c r="UIV148" s="43"/>
      <c r="UIW148" s="43"/>
      <c r="UIX148" s="43"/>
      <c r="UIY148" s="43"/>
      <c r="UIZ148" s="43"/>
      <c r="UJA148" s="43"/>
      <c r="UJB148" s="43"/>
      <c r="UJC148" s="43"/>
      <c r="UJD148" s="43"/>
      <c r="UJE148" s="43"/>
      <c r="UJF148" s="43"/>
      <c r="UJG148" s="43"/>
      <c r="UJH148" s="43"/>
      <c r="UJI148" s="43"/>
      <c r="UJJ148" s="43"/>
      <c r="UJK148" s="43"/>
      <c r="UJL148" s="43"/>
      <c r="UJM148" s="43"/>
      <c r="UJN148" s="43"/>
      <c r="UJO148" s="43"/>
      <c r="UJP148" s="43"/>
      <c r="UJQ148" s="43"/>
      <c r="UJR148" s="43"/>
      <c r="UJS148" s="43"/>
      <c r="UJT148" s="43"/>
      <c r="UJU148" s="43"/>
      <c r="UJV148" s="43"/>
      <c r="UJW148" s="43"/>
      <c r="UJX148" s="43"/>
      <c r="UJY148" s="43"/>
      <c r="UJZ148" s="43"/>
      <c r="UKA148" s="43"/>
      <c r="UKB148" s="43"/>
      <c r="UKC148" s="43"/>
      <c r="UKD148" s="43"/>
      <c r="UKE148" s="43"/>
      <c r="UKF148" s="43"/>
      <c r="UKG148" s="43"/>
      <c r="UKH148" s="43"/>
      <c r="UKI148" s="43"/>
      <c r="UKJ148" s="43"/>
      <c r="UKK148" s="43"/>
      <c r="UKL148" s="43"/>
      <c r="UKM148" s="43"/>
      <c r="UKN148" s="43"/>
      <c r="UKO148" s="43"/>
      <c r="UKP148" s="43"/>
      <c r="UKQ148" s="43"/>
      <c r="UKR148" s="43"/>
      <c r="UKS148" s="43"/>
      <c r="UKT148" s="43"/>
      <c r="UKU148" s="43"/>
      <c r="UKV148" s="43"/>
      <c r="UKW148" s="43"/>
      <c r="UKX148" s="43"/>
      <c r="UKY148" s="43"/>
      <c r="UKZ148" s="43"/>
      <c r="ULA148" s="43"/>
      <c r="ULB148" s="43"/>
      <c r="ULC148" s="43"/>
      <c r="ULD148" s="43"/>
      <c r="ULE148" s="43"/>
      <c r="ULF148" s="43"/>
      <c r="ULG148" s="43"/>
      <c r="ULH148" s="43"/>
      <c r="ULI148" s="43"/>
      <c r="ULJ148" s="43"/>
      <c r="ULK148" s="43"/>
      <c r="ULL148" s="43"/>
      <c r="ULM148" s="43"/>
      <c r="ULN148" s="43"/>
      <c r="ULO148" s="43"/>
      <c r="ULP148" s="43"/>
      <c r="ULQ148" s="43"/>
      <c r="ULR148" s="43"/>
      <c r="ULS148" s="43"/>
      <c r="ULT148" s="43"/>
      <c r="ULU148" s="43"/>
      <c r="ULV148" s="43"/>
      <c r="ULW148" s="43"/>
      <c r="ULX148" s="43"/>
      <c r="ULY148" s="43"/>
      <c r="ULZ148" s="43"/>
      <c r="UMA148" s="43"/>
      <c r="UMB148" s="43"/>
      <c r="UMC148" s="43"/>
      <c r="UMD148" s="43"/>
      <c r="UME148" s="43"/>
      <c r="UMF148" s="43"/>
      <c r="UMG148" s="43"/>
      <c r="UMH148" s="43"/>
      <c r="UMI148" s="43"/>
      <c r="UMJ148" s="43"/>
      <c r="UMK148" s="43"/>
      <c r="UML148" s="43"/>
      <c r="UMM148" s="43"/>
      <c r="UMN148" s="43"/>
      <c r="UMO148" s="43"/>
      <c r="UMP148" s="43"/>
      <c r="UMQ148" s="43"/>
      <c r="UMR148" s="43"/>
      <c r="UMS148" s="43"/>
      <c r="UMT148" s="43"/>
      <c r="UMU148" s="43"/>
      <c r="UMV148" s="43"/>
      <c r="UMW148" s="43"/>
      <c r="UMX148" s="43"/>
      <c r="UMY148" s="43"/>
      <c r="UMZ148" s="43"/>
      <c r="UNA148" s="43"/>
      <c r="UNB148" s="43"/>
      <c r="UNC148" s="43"/>
      <c r="UND148" s="43"/>
      <c r="UNE148" s="43"/>
      <c r="UNF148" s="43"/>
      <c r="UNG148" s="43"/>
      <c r="UNH148" s="43"/>
      <c r="UNI148" s="43"/>
      <c r="UNJ148" s="43"/>
      <c r="UNK148" s="43"/>
      <c r="UNL148" s="43"/>
      <c r="UNM148" s="43"/>
      <c r="UNN148" s="43"/>
      <c r="UNO148" s="43"/>
      <c r="UNP148" s="43"/>
      <c r="UNQ148" s="43"/>
      <c r="UNR148" s="43"/>
      <c r="UNS148" s="43"/>
      <c r="UNT148" s="43"/>
      <c r="UNU148" s="43"/>
      <c r="UNV148" s="43"/>
      <c r="UNW148" s="43"/>
      <c r="UNX148" s="43"/>
      <c r="UNY148" s="43"/>
      <c r="UNZ148" s="43"/>
      <c r="UOA148" s="43"/>
      <c r="UOB148" s="43"/>
      <c r="UOC148" s="43"/>
      <c r="UOD148" s="43"/>
      <c r="UOE148" s="43"/>
      <c r="UOF148" s="43"/>
      <c r="UOG148" s="43"/>
      <c r="UOH148" s="43"/>
      <c r="UOI148" s="43"/>
      <c r="UOJ148" s="43"/>
      <c r="UOK148" s="43"/>
      <c r="UOL148" s="43"/>
      <c r="UOM148" s="43"/>
      <c r="UON148" s="43"/>
      <c r="UOO148" s="43"/>
      <c r="UOP148" s="43"/>
      <c r="UOQ148" s="43"/>
      <c r="UOR148" s="43"/>
      <c r="UOS148" s="43"/>
      <c r="UOT148" s="43"/>
      <c r="UOU148" s="43"/>
      <c r="UOV148" s="43"/>
      <c r="UOW148" s="43"/>
      <c r="UOX148" s="43"/>
      <c r="UOY148" s="43"/>
      <c r="UOZ148" s="43"/>
      <c r="UPA148" s="43"/>
      <c r="UPB148" s="43"/>
      <c r="UPC148" s="43"/>
      <c r="UPD148" s="43"/>
      <c r="UPE148" s="43"/>
      <c r="UPF148" s="43"/>
      <c r="UPG148" s="43"/>
      <c r="UPH148" s="43"/>
      <c r="UPI148" s="43"/>
      <c r="UPJ148" s="43"/>
      <c r="UPK148" s="43"/>
      <c r="UPL148" s="43"/>
      <c r="UPM148" s="43"/>
      <c r="UPN148" s="43"/>
      <c r="UPO148" s="43"/>
      <c r="UPP148" s="43"/>
      <c r="UPQ148" s="43"/>
      <c r="UPR148" s="43"/>
      <c r="UPS148" s="43"/>
      <c r="UPT148" s="43"/>
      <c r="UPU148" s="43"/>
      <c r="UPV148" s="43"/>
      <c r="UPW148" s="43"/>
      <c r="UPX148" s="43"/>
      <c r="UPY148" s="43"/>
      <c r="UPZ148" s="43"/>
      <c r="UQA148" s="43"/>
      <c r="UQB148" s="43"/>
      <c r="UQC148" s="43"/>
      <c r="UQD148" s="43"/>
      <c r="UQE148" s="43"/>
      <c r="UQF148" s="43"/>
      <c r="UQG148" s="43"/>
      <c r="UQH148" s="43"/>
      <c r="UQI148" s="43"/>
      <c r="UQJ148" s="43"/>
      <c r="UQK148" s="43"/>
      <c r="UQL148" s="43"/>
      <c r="UQM148" s="43"/>
      <c r="UQN148" s="43"/>
      <c r="UQO148" s="43"/>
      <c r="UQP148" s="43"/>
      <c r="UQQ148" s="43"/>
      <c r="UQR148" s="43"/>
      <c r="UQS148" s="43"/>
      <c r="UQT148" s="43"/>
      <c r="UQU148" s="43"/>
      <c r="UQV148" s="43"/>
      <c r="UQW148" s="43"/>
      <c r="UQX148" s="43"/>
      <c r="UQY148" s="43"/>
      <c r="UQZ148" s="43"/>
      <c r="URA148" s="43"/>
      <c r="URB148" s="43"/>
      <c r="URC148" s="43"/>
      <c r="URD148" s="43"/>
      <c r="URE148" s="43"/>
      <c r="URF148" s="43"/>
      <c r="URG148" s="43"/>
      <c r="URH148" s="43"/>
      <c r="URI148" s="43"/>
      <c r="URJ148" s="43"/>
      <c r="URK148" s="43"/>
      <c r="URL148" s="43"/>
      <c r="URM148" s="43"/>
      <c r="URN148" s="43"/>
      <c r="URO148" s="43"/>
      <c r="URP148" s="43"/>
      <c r="URQ148" s="43"/>
      <c r="URR148" s="43"/>
      <c r="URS148" s="43"/>
      <c r="URT148" s="43"/>
      <c r="URU148" s="43"/>
      <c r="URV148" s="43"/>
      <c r="URW148" s="43"/>
      <c r="URX148" s="43"/>
      <c r="URY148" s="43"/>
      <c r="URZ148" s="43"/>
      <c r="USA148" s="43"/>
      <c r="USB148" s="43"/>
      <c r="USC148" s="43"/>
      <c r="USD148" s="43"/>
      <c r="USE148" s="43"/>
      <c r="USF148" s="43"/>
      <c r="USG148" s="43"/>
      <c r="USH148" s="43"/>
      <c r="USI148" s="43"/>
      <c r="USJ148" s="43"/>
      <c r="USK148" s="43"/>
      <c r="USL148" s="43"/>
      <c r="USM148" s="43"/>
      <c r="USN148" s="43"/>
      <c r="USO148" s="43"/>
      <c r="USP148" s="43"/>
      <c r="USQ148" s="43"/>
      <c r="USR148" s="43"/>
      <c r="USS148" s="43"/>
      <c r="UST148" s="43"/>
      <c r="USU148" s="43"/>
      <c r="USV148" s="43"/>
      <c r="USW148" s="43"/>
      <c r="USX148" s="43"/>
      <c r="USY148" s="43"/>
      <c r="USZ148" s="43"/>
      <c r="UTA148" s="43"/>
      <c r="UTB148" s="43"/>
      <c r="UTC148" s="43"/>
      <c r="UTD148" s="43"/>
      <c r="UTE148" s="43"/>
      <c r="UTF148" s="43"/>
      <c r="UTG148" s="43"/>
      <c r="UTH148" s="43"/>
      <c r="UTI148" s="43"/>
      <c r="UTJ148" s="43"/>
      <c r="UTK148" s="43"/>
      <c r="UTL148" s="43"/>
      <c r="UTM148" s="43"/>
      <c r="UTN148" s="43"/>
      <c r="UTO148" s="43"/>
      <c r="UTP148" s="43"/>
      <c r="UTQ148" s="43"/>
      <c r="UTR148" s="43"/>
      <c r="UTS148" s="43"/>
      <c r="UTT148" s="43"/>
      <c r="UTU148" s="43"/>
      <c r="UTV148" s="43"/>
      <c r="UTW148" s="43"/>
      <c r="UTX148" s="43"/>
      <c r="UTY148" s="43"/>
      <c r="UTZ148" s="43"/>
      <c r="UUA148" s="43"/>
      <c r="UUB148" s="43"/>
      <c r="UUC148" s="43"/>
      <c r="UUD148" s="43"/>
      <c r="UUE148" s="43"/>
      <c r="UUF148" s="43"/>
      <c r="UUG148" s="43"/>
      <c r="UUH148" s="43"/>
      <c r="UUI148" s="43"/>
      <c r="UUJ148" s="43"/>
      <c r="UUK148" s="43"/>
      <c r="UUL148" s="43"/>
      <c r="UUM148" s="43"/>
      <c r="UUN148" s="43"/>
      <c r="UUO148" s="43"/>
      <c r="UUP148" s="43"/>
      <c r="UUQ148" s="43"/>
      <c r="UUR148" s="43"/>
      <c r="UUS148" s="43"/>
      <c r="UUT148" s="43"/>
      <c r="UUU148" s="43"/>
      <c r="UUV148" s="43"/>
      <c r="UUW148" s="43"/>
      <c r="UUX148" s="43"/>
      <c r="UUY148" s="43"/>
      <c r="UUZ148" s="43"/>
      <c r="UVA148" s="43"/>
      <c r="UVB148" s="43"/>
      <c r="UVC148" s="43"/>
      <c r="UVD148" s="43"/>
      <c r="UVE148" s="43"/>
      <c r="UVF148" s="43"/>
      <c r="UVG148" s="43"/>
      <c r="UVH148" s="43"/>
      <c r="UVI148" s="43"/>
      <c r="UVJ148" s="43"/>
      <c r="UVK148" s="43"/>
      <c r="UVL148" s="43"/>
      <c r="UVM148" s="43"/>
      <c r="UVN148" s="43"/>
      <c r="UVO148" s="43"/>
      <c r="UVP148" s="43"/>
      <c r="UVQ148" s="43"/>
      <c r="UVR148" s="43"/>
      <c r="UVS148" s="43"/>
      <c r="UVT148" s="43"/>
      <c r="UVU148" s="43"/>
      <c r="UVV148" s="43"/>
      <c r="UVW148" s="43"/>
      <c r="UVX148" s="43"/>
      <c r="UVY148" s="43"/>
      <c r="UVZ148" s="43"/>
      <c r="UWA148" s="43"/>
      <c r="UWB148" s="43"/>
      <c r="UWC148" s="43"/>
      <c r="UWD148" s="43"/>
      <c r="UWE148" s="43"/>
      <c r="UWF148" s="43"/>
      <c r="UWG148" s="43"/>
      <c r="UWH148" s="43"/>
      <c r="UWI148" s="43"/>
      <c r="UWJ148" s="43"/>
      <c r="UWK148" s="43"/>
      <c r="UWL148" s="43"/>
      <c r="UWM148" s="43"/>
      <c r="UWN148" s="43"/>
      <c r="UWO148" s="43"/>
      <c r="UWP148" s="43"/>
      <c r="UWQ148" s="43"/>
      <c r="UWR148" s="43"/>
      <c r="UWS148" s="43"/>
      <c r="UWT148" s="43"/>
      <c r="UWU148" s="43"/>
      <c r="UWV148" s="43"/>
      <c r="UWW148" s="43"/>
      <c r="UWX148" s="43"/>
      <c r="UWY148" s="43"/>
      <c r="UWZ148" s="43"/>
      <c r="UXA148" s="43"/>
      <c r="UXB148" s="43"/>
      <c r="UXC148" s="43"/>
      <c r="UXD148" s="43"/>
      <c r="UXE148" s="43"/>
      <c r="UXF148" s="43"/>
      <c r="UXG148" s="43"/>
      <c r="UXH148" s="43"/>
      <c r="UXI148" s="43"/>
      <c r="UXJ148" s="43"/>
      <c r="UXK148" s="43"/>
      <c r="UXL148" s="43"/>
      <c r="UXM148" s="43"/>
      <c r="UXN148" s="43"/>
      <c r="UXO148" s="43"/>
      <c r="UXP148" s="43"/>
      <c r="UXQ148" s="43"/>
      <c r="UXR148" s="43"/>
      <c r="UXS148" s="43"/>
      <c r="UXT148" s="43"/>
      <c r="UXU148" s="43"/>
      <c r="UXV148" s="43"/>
      <c r="UXW148" s="43"/>
      <c r="UXX148" s="43"/>
      <c r="UXY148" s="43"/>
      <c r="UXZ148" s="43"/>
      <c r="UYA148" s="43"/>
      <c r="UYB148" s="43"/>
      <c r="UYC148" s="43"/>
      <c r="UYD148" s="43"/>
      <c r="UYE148" s="43"/>
      <c r="UYF148" s="43"/>
      <c r="UYG148" s="43"/>
      <c r="UYH148" s="43"/>
      <c r="UYI148" s="43"/>
      <c r="UYJ148" s="43"/>
      <c r="UYK148" s="43"/>
      <c r="UYL148" s="43"/>
      <c r="UYM148" s="43"/>
      <c r="UYN148" s="43"/>
      <c r="UYO148" s="43"/>
      <c r="UYP148" s="43"/>
      <c r="UYQ148" s="43"/>
      <c r="UYR148" s="43"/>
      <c r="UYS148" s="43"/>
      <c r="UYT148" s="43"/>
      <c r="UYU148" s="43"/>
      <c r="UYV148" s="43"/>
      <c r="UYW148" s="43"/>
      <c r="UYX148" s="43"/>
      <c r="UYY148" s="43"/>
      <c r="UYZ148" s="43"/>
      <c r="UZA148" s="43"/>
      <c r="UZB148" s="43"/>
      <c r="UZC148" s="43"/>
      <c r="UZD148" s="43"/>
      <c r="UZE148" s="43"/>
      <c r="UZF148" s="43"/>
      <c r="UZG148" s="43"/>
      <c r="UZH148" s="43"/>
      <c r="UZI148" s="43"/>
      <c r="UZJ148" s="43"/>
      <c r="UZK148" s="43"/>
      <c r="UZL148" s="43"/>
      <c r="UZM148" s="43"/>
      <c r="UZN148" s="43"/>
      <c r="UZO148" s="43"/>
      <c r="UZP148" s="43"/>
      <c r="UZQ148" s="43"/>
      <c r="UZR148" s="43"/>
      <c r="UZS148" s="43"/>
      <c r="UZT148" s="43"/>
      <c r="UZU148" s="43"/>
      <c r="UZV148" s="43"/>
      <c r="UZW148" s="43"/>
      <c r="UZX148" s="43"/>
      <c r="UZY148" s="43"/>
      <c r="UZZ148" s="43"/>
      <c r="VAA148" s="43"/>
      <c r="VAB148" s="43"/>
      <c r="VAC148" s="43"/>
      <c r="VAD148" s="43"/>
      <c r="VAE148" s="43"/>
      <c r="VAF148" s="43"/>
      <c r="VAG148" s="43"/>
      <c r="VAH148" s="43"/>
      <c r="VAI148" s="43"/>
      <c r="VAJ148" s="43"/>
      <c r="VAK148" s="43"/>
      <c r="VAL148" s="43"/>
      <c r="VAM148" s="43"/>
      <c r="VAN148" s="43"/>
      <c r="VAO148" s="43"/>
      <c r="VAP148" s="43"/>
      <c r="VAQ148" s="43"/>
      <c r="VAR148" s="43"/>
      <c r="VAS148" s="43"/>
      <c r="VAT148" s="43"/>
      <c r="VAU148" s="43"/>
      <c r="VAV148" s="43"/>
      <c r="VAW148" s="43"/>
      <c r="VAX148" s="43"/>
      <c r="VAY148" s="43"/>
      <c r="VAZ148" s="43"/>
      <c r="VBA148" s="43"/>
      <c r="VBB148" s="43"/>
      <c r="VBC148" s="43"/>
      <c r="VBD148" s="43"/>
      <c r="VBE148" s="43"/>
      <c r="VBF148" s="43"/>
      <c r="VBG148" s="43"/>
      <c r="VBH148" s="43"/>
      <c r="VBI148" s="43"/>
      <c r="VBJ148" s="43"/>
      <c r="VBK148" s="43"/>
      <c r="VBL148" s="43"/>
      <c r="VBM148" s="43"/>
      <c r="VBN148" s="43"/>
      <c r="VBO148" s="43"/>
      <c r="VBP148" s="43"/>
      <c r="VBQ148" s="43"/>
      <c r="VBR148" s="43"/>
      <c r="VBS148" s="43"/>
      <c r="VBT148" s="43"/>
      <c r="VBU148" s="43"/>
      <c r="VBV148" s="43"/>
      <c r="VBW148" s="43"/>
      <c r="VBX148" s="43"/>
      <c r="VBY148" s="43"/>
      <c r="VBZ148" s="43"/>
      <c r="VCA148" s="43"/>
      <c r="VCB148" s="43"/>
      <c r="VCC148" s="43"/>
      <c r="VCD148" s="43"/>
      <c r="VCE148" s="43"/>
      <c r="VCF148" s="43"/>
      <c r="VCG148" s="43"/>
      <c r="VCH148" s="43"/>
      <c r="VCI148" s="43"/>
      <c r="VCJ148" s="43"/>
      <c r="VCK148" s="43"/>
      <c r="VCL148" s="43"/>
      <c r="VCM148" s="43"/>
      <c r="VCN148" s="43"/>
      <c r="VCO148" s="43"/>
      <c r="VCP148" s="43"/>
      <c r="VCQ148" s="43"/>
      <c r="VCR148" s="43"/>
      <c r="VCS148" s="43"/>
      <c r="VCT148" s="43"/>
      <c r="VCU148" s="43"/>
      <c r="VCV148" s="43"/>
      <c r="VCW148" s="43"/>
      <c r="VCX148" s="43"/>
      <c r="VCY148" s="43"/>
      <c r="VCZ148" s="43"/>
      <c r="VDA148" s="43"/>
      <c r="VDB148" s="43"/>
      <c r="VDC148" s="43"/>
      <c r="VDD148" s="43"/>
      <c r="VDE148" s="43"/>
      <c r="VDF148" s="43"/>
      <c r="VDG148" s="43"/>
      <c r="VDH148" s="43"/>
      <c r="VDI148" s="43"/>
      <c r="VDJ148" s="43"/>
      <c r="VDK148" s="43"/>
      <c r="VDL148" s="43"/>
      <c r="VDM148" s="43"/>
      <c r="VDN148" s="43"/>
      <c r="VDO148" s="43"/>
      <c r="VDP148" s="43"/>
      <c r="VDQ148" s="43"/>
      <c r="VDR148" s="43"/>
      <c r="VDS148" s="43"/>
      <c r="VDT148" s="43"/>
      <c r="VDU148" s="43"/>
      <c r="VDV148" s="43"/>
      <c r="VDW148" s="43"/>
      <c r="VDX148" s="43"/>
      <c r="VDY148" s="43"/>
      <c r="VDZ148" s="43"/>
      <c r="VEA148" s="43"/>
      <c r="VEB148" s="43"/>
      <c r="VEC148" s="43"/>
      <c r="VED148" s="43"/>
      <c r="VEE148" s="43"/>
      <c r="VEF148" s="43"/>
      <c r="VEG148" s="43"/>
      <c r="VEH148" s="43"/>
      <c r="VEI148" s="43"/>
      <c r="VEJ148" s="43"/>
      <c r="VEK148" s="43"/>
      <c r="VEL148" s="43"/>
      <c r="VEM148" s="43"/>
      <c r="VEN148" s="43"/>
      <c r="VEO148" s="43"/>
      <c r="VEP148" s="43"/>
      <c r="VEQ148" s="43"/>
      <c r="VER148" s="43"/>
      <c r="VES148" s="43"/>
      <c r="VET148" s="43"/>
      <c r="VEU148" s="43"/>
      <c r="VEV148" s="43"/>
      <c r="VEW148" s="43"/>
      <c r="VEX148" s="43"/>
      <c r="VEY148" s="43"/>
      <c r="VEZ148" s="43"/>
      <c r="VFA148" s="43"/>
      <c r="VFB148" s="43"/>
      <c r="VFC148" s="43"/>
      <c r="VFD148" s="43"/>
      <c r="VFE148" s="43"/>
      <c r="VFF148" s="43"/>
      <c r="VFG148" s="43"/>
      <c r="VFH148" s="43"/>
      <c r="VFI148" s="43"/>
      <c r="VFJ148" s="43"/>
      <c r="VFK148" s="43"/>
      <c r="VFL148" s="43"/>
      <c r="VFM148" s="43"/>
      <c r="VFN148" s="43"/>
      <c r="VFO148" s="43"/>
      <c r="VFP148" s="43"/>
      <c r="VFQ148" s="43"/>
      <c r="VFR148" s="43"/>
      <c r="VFS148" s="43"/>
      <c r="VFT148" s="43"/>
      <c r="VFU148" s="43"/>
      <c r="VFV148" s="43"/>
      <c r="VFW148" s="43"/>
      <c r="VFX148" s="43"/>
      <c r="VFY148" s="43"/>
      <c r="VFZ148" s="43"/>
      <c r="VGA148" s="43"/>
      <c r="VGB148" s="43"/>
      <c r="VGC148" s="43"/>
      <c r="VGD148" s="43"/>
      <c r="VGE148" s="43"/>
      <c r="VGF148" s="43"/>
      <c r="VGG148" s="43"/>
      <c r="VGH148" s="43"/>
      <c r="VGI148" s="43"/>
      <c r="VGJ148" s="43"/>
      <c r="VGK148" s="43"/>
      <c r="VGL148" s="43"/>
      <c r="VGM148" s="43"/>
      <c r="VGN148" s="43"/>
      <c r="VGO148" s="43"/>
      <c r="VGP148" s="43"/>
      <c r="VGQ148" s="43"/>
      <c r="VGR148" s="43"/>
      <c r="VGS148" s="43"/>
      <c r="VGT148" s="43"/>
      <c r="VGU148" s="43"/>
      <c r="VGV148" s="43"/>
      <c r="VGW148" s="43"/>
      <c r="VGX148" s="43"/>
      <c r="VGY148" s="43"/>
      <c r="VGZ148" s="43"/>
      <c r="VHA148" s="43"/>
      <c r="VHB148" s="43"/>
      <c r="VHC148" s="43"/>
      <c r="VHD148" s="43"/>
      <c r="VHE148" s="43"/>
      <c r="VHF148" s="43"/>
      <c r="VHG148" s="43"/>
      <c r="VHH148" s="43"/>
      <c r="VHI148" s="43"/>
      <c r="VHJ148" s="43"/>
      <c r="VHK148" s="43"/>
      <c r="VHL148" s="43"/>
      <c r="VHM148" s="43"/>
      <c r="VHN148" s="43"/>
      <c r="VHO148" s="43"/>
      <c r="VHP148" s="43"/>
      <c r="VHQ148" s="43"/>
      <c r="VHR148" s="43"/>
      <c r="VHS148" s="43"/>
      <c r="VHT148" s="43"/>
      <c r="VHU148" s="43"/>
      <c r="VHV148" s="43"/>
      <c r="VHW148" s="43"/>
      <c r="VHX148" s="43"/>
      <c r="VHY148" s="43"/>
      <c r="VHZ148" s="43"/>
      <c r="VIA148" s="43"/>
      <c r="VIB148" s="43"/>
      <c r="VIC148" s="43"/>
      <c r="VID148" s="43"/>
      <c r="VIE148" s="43"/>
      <c r="VIF148" s="43"/>
      <c r="VIG148" s="43"/>
      <c r="VIH148" s="43"/>
      <c r="VII148" s="43"/>
      <c r="VIJ148" s="43"/>
      <c r="VIK148" s="43"/>
      <c r="VIL148" s="43"/>
      <c r="VIM148" s="43"/>
      <c r="VIN148" s="43"/>
      <c r="VIO148" s="43"/>
      <c r="VIP148" s="43"/>
      <c r="VIQ148" s="43"/>
      <c r="VIR148" s="43"/>
      <c r="VIS148" s="43"/>
      <c r="VIT148" s="43"/>
      <c r="VIU148" s="43"/>
      <c r="VIV148" s="43"/>
      <c r="VIW148" s="43"/>
      <c r="VIX148" s="43"/>
      <c r="VIY148" s="43"/>
      <c r="VIZ148" s="43"/>
      <c r="VJA148" s="43"/>
      <c r="VJB148" s="43"/>
      <c r="VJC148" s="43"/>
      <c r="VJD148" s="43"/>
      <c r="VJE148" s="43"/>
      <c r="VJF148" s="43"/>
      <c r="VJG148" s="43"/>
      <c r="VJH148" s="43"/>
      <c r="VJI148" s="43"/>
      <c r="VJJ148" s="43"/>
      <c r="VJK148" s="43"/>
      <c r="VJL148" s="43"/>
      <c r="VJM148" s="43"/>
      <c r="VJN148" s="43"/>
      <c r="VJO148" s="43"/>
      <c r="VJP148" s="43"/>
      <c r="VJQ148" s="43"/>
      <c r="VJR148" s="43"/>
      <c r="VJS148" s="43"/>
      <c r="VJT148" s="43"/>
      <c r="VJU148" s="43"/>
      <c r="VJV148" s="43"/>
      <c r="VJW148" s="43"/>
      <c r="VJX148" s="43"/>
      <c r="VJY148" s="43"/>
      <c r="VJZ148" s="43"/>
      <c r="VKA148" s="43"/>
      <c r="VKB148" s="43"/>
      <c r="VKC148" s="43"/>
      <c r="VKD148" s="43"/>
      <c r="VKE148" s="43"/>
      <c r="VKF148" s="43"/>
      <c r="VKG148" s="43"/>
      <c r="VKH148" s="43"/>
      <c r="VKI148" s="43"/>
      <c r="VKJ148" s="43"/>
      <c r="VKK148" s="43"/>
      <c r="VKL148" s="43"/>
      <c r="VKM148" s="43"/>
      <c r="VKN148" s="43"/>
      <c r="VKO148" s="43"/>
      <c r="VKP148" s="43"/>
      <c r="VKQ148" s="43"/>
      <c r="VKR148" s="43"/>
      <c r="VKS148" s="43"/>
      <c r="VKT148" s="43"/>
      <c r="VKU148" s="43"/>
      <c r="VKV148" s="43"/>
      <c r="VKW148" s="43"/>
      <c r="VKX148" s="43"/>
      <c r="VKY148" s="43"/>
      <c r="VKZ148" s="43"/>
      <c r="VLA148" s="43"/>
      <c r="VLB148" s="43"/>
      <c r="VLC148" s="43"/>
      <c r="VLD148" s="43"/>
      <c r="VLE148" s="43"/>
      <c r="VLF148" s="43"/>
      <c r="VLG148" s="43"/>
      <c r="VLH148" s="43"/>
      <c r="VLI148" s="43"/>
      <c r="VLJ148" s="43"/>
      <c r="VLK148" s="43"/>
      <c r="VLL148" s="43"/>
      <c r="VLM148" s="43"/>
      <c r="VLN148" s="43"/>
      <c r="VLO148" s="43"/>
      <c r="VLP148" s="43"/>
      <c r="VLQ148" s="43"/>
      <c r="VLR148" s="43"/>
      <c r="VLS148" s="43"/>
      <c r="VLT148" s="43"/>
      <c r="VLU148" s="43"/>
      <c r="VLV148" s="43"/>
      <c r="VLW148" s="43"/>
      <c r="VLX148" s="43"/>
      <c r="VLY148" s="43"/>
      <c r="VLZ148" s="43"/>
      <c r="VMA148" s="43"/>
      <c r="VMB148" s="43"/>
      <c r="VMC148" s="43"/>
      <c r="VMD148" s="43"/>
      <c r="VME148" s="43"/>
      <c r="VMF148" s="43"/>
      <c r="VMG148" s="43"/>
      <c r="VMH148" s="43"/>
      <c r="VMI148" s="43"/>
      <c r="VMJ148" s="43"/>
      <c r="VMK148" s="43"/>
      <c r="VML148" s="43"/>
      <c r="VMM148" s="43"/>
      <c r="VMN148" s="43"/>
      <c r="VMO148" s="43"/>
      <c r="VMP148" s="43"/>
      <c r="VMQ148" s="43"/>
      <c r="VMR148" s="43"/>
      <c r="VMS148" s="43"/>
      <c r="VMT148" s="43"/>
      <c r="VMU148" s="43"/>
      <c r="VMV148" s="43"/>
      <c r="VMW148" s="43"/>
      <c r="VMX148" s="43"/>
      <c r="VMY148" s="43"/>
      <c r="VMZ148" s="43"/>
      <c r="VNA148" s="43"/>
      <c r="VNB148" s="43"/>
      <c r="VNC148" s="43"/>
      <c r="VND148" s="43"/>
      <c r="VNE148" s="43"/>
      <c r="VNF148" s="43"/>
      <c r="VNG148" s="43"/>
      <c r="VNH148" s="43"/>
      <c r="VNI148" s="43"/>
      <c r="VNJ148" s="43"/>
      <c r="VNK148" s="43"/>
      <c r="VNL148" s="43"/>
      <c r="VNM148" s="43"/>
      <c r="VNN148" s="43"/>
      <c r="VNO148" s="43"/>
      <c r="VNP148" s="43"/>
      <c r="VNQ148" s="43"/>
      <c r="VNR148" s="43"/>
      <c r="VNS148" s="43"/>
      <c r="VNT148" s="43"/>
      <c r="VNU148" s="43"/>
      <c r="VNV148" s="43"/>
      <c r="VNW148" s="43"/>
      <c r="VNX148" s="43"/>
      <c r="VNY148" s="43"/>
      <c r="VNZ148" s="43"/>
      <c r="VOA148" s="43"/>
      <c r="VOB148" s="43"/>
      <c r="VOC148" s="43"/>
      <c r="VOD148" s="43"/>
      <c r="VOE148" s="43"/>
      <c r="VOF148" s="43"/>
      <c r="VOG148" s="43"/>
      <c r="VOH148" s="43"/>
      <c r="VOI148" s="43"/>
      <c r="VOJ148" s="43"/>
      <c r="VOK148" s="43"/>
      <c r="VOL148" s="43"/>
      <c r="VOM148" s="43"/>
      <c r="VON148" s="43"/>
      <c r="VOO148" s="43"/>
      <c r="VOP148" s="43"/>
      <c r="VOQ148" s="43"/>
      <c r="VOR148" s="43"/>
      <c r="VOS148" s="43"/>
      <c r="VOT148" s="43"/>
      <c r="VOU148" s="43"/>
      <c r="VOV148" s="43"/>
      <c r="VOW148" s="43"/>
      <c r="VOX148" s="43"/>
      <c r="VOY148" s="43"/>
      <c r="VOZ148" s="43"/>
      <c r="VPA148" s="43"/>
      <c r="VPB148" s="43"/>
      <c r="VPC148" s="43"/>
      <c r="VPD148" s="43"/>
      <c r="VPE148" s="43"/>
      <c r="VPF148" s="43"/>
      <c r="VPG148" s="43"/>
      <c r="VPH148" s="43"/>
      <c r="VPI148" s="43"/>
      <c r="VPJ148" s="43"/>
      <c r="VPK148" s="43"/>
      <c r="VPL148" s="43"/>
      <c r="VPM148" s="43"/>
      <c r="VPN148" s="43"/>
      <c r="VPO148" s="43"/>
      <c r="VPP148" s="43"/>
      <c r="VPQ148" s="43"/>
      <c r="VPR148" s="43"/>
      <c r="VPS148" s="43"/>
      <c r="VPT148" s="43"/>
      <c r="VPU148" s="43"/>
      <c r="VPV148" s="43"/>
      <c r="VPW148" s="43"/>
      <c r="VPX148" s="43"/>
      <c r="VPY148" s="43"/>
      <c r="VPZ148" s="43"/>
      <c r="VQA148" s="43"/>
      <c r="VQB148" s="43"/>
      <c r="VQC148" s="43"/>
      <c r="VQD148" s="43"/>
      <c r="VQE148" s="43"/>
      <c r="VQF148" s="43"/>
      <c r="VQG148" s="43"/>
      <c r="VQH148" s="43"/>
      <c r="VQI148" s="43"/>
      <c r="VQJ148" s="43"/>
      <c r="VQK148" s="43"/>
      <c r="VQL148" s="43"/>
      <c r="VQM148" s="43"/>
      <c r="VQN148" s="43"/>
      <c r="VQO148" s="43"/>
      <c r="VQP148" s="43"/>
      <c r="VQQ148" s="43"/>
      <c r="VQR148" s="43"/>
      <c r="VQS148" s="43"/>
      <c r="VQT148" s="43"/>
      <c r="VQU148" s="43"/>
      <c r="VQV148" s="43"/>
      <c r="VQW148" s="43"/>
      <c r="VQX148" s="43"/>
      <c r="VQY148" s="43"/>
      <c r="VQZ148" s="43"/>
      <c r="VRA148" s="43"/>
      <c r="VRB148" s="43"/>
      <c r="VRC148" s="43"/>
      <c r="VRD148" s="43"/>
      <c r="VRE148" s="43"/>
      <c r="VRF148" s="43"/>
      <c r="VRG148" s="43"/>
      <c r="VRH148" s="43"/>
      <c r="VRI148" s="43"/>
      <c r="VRJ148" s="43"/>
      <c r="VRK148" s="43"/>
      <c r="VRL148" s="43"/>
      <c r="VRM148" s="43"/>
      <c r="VRN148" s="43"/>
      <c r="VRO148" s="43"/>
      <c r="VRP148" s="43"/>
      <c r="VRQ148" s="43"/>
      <c r="VRR148" s="43"/>
      <c r="VRS148" s="43"/>
      <c r="VRT148" s="43"/>
      <c r="VRU148" s="43"/>
      <c r="VRV148" s="43"/>
      <c r="VRW148" s="43"/>
      <c r="VRX148" s="43"/>
      <c r="VRY148" s="43"/>
      <c r="VRZ148" s="43"/>
      <c r="VSA148" s="43"/>
      <c r="VSB148" s="43"/>
      <c r="VSC148" s="43"/>
      <c r="VSD148" s="43"/>
      <c r="VSE148" s="43"/>
      <c r="VSF148" s="43"/>
      <c r="VSG148" s="43"/>
      <c r="VSH148" s="43"/>
      <c r="VSI148" s="43"/>
      <c r="VSJ148" s="43"/>
      <c r="VSK148" s="43"/>
      <c r="VSL148" s="43"/>
      <c r="VSM148" s="43"/>
      <c r="VSN148" s="43"/>
      <c r="VSO148" s="43"/>
      <c r="VSP148" s="43"/>
      <c r="VSQ148" s="43"/>
      <c r="VSR148" s="43"/>
      <c r="VSS148" s="43"/>
      <c r="VST148" s="43"/>
      <c r="VSU148" s="43"/>
      <c r="VSV148" s="43"/>
      <c r="VSW148" s="43"/>
      <c r="VSX148" s="43"/>
      <c r="VSY148" s="43"/>
      <c r="VSZ148" s="43"/>
      <c r="VTA148" s="43"/>
      <c r="VTB148" s="43"/>
      <c r="VTC148" s="43"/>
      <c r="VTD148" s="43"/>
      <c r="VTE148" s="43"/>
      <c r="VTF148" s="43"/>
      <c r="VTG148" s="43"/>
      <c r="VTH148" s="43"/>
      <c r="VTI148" s="43"/>
      <c r="VTJ148" s="43"/>
      <c r="VTK148" s="43"/>
      <c r="VTL148" s="43"/>
      <c r="VTM148" s="43"/>
      <c r="VTN148" s="43"/>
      <c r="VTO148" s="43"/>
      <c r="VTP148" s="43"/>
      <c r="VTQ148" s="43"/>
      <c r="VTR148" s="43"/>
      <c r="VTS148" s="43"/>
      <c r="VTT148" s="43"/>
      <c r="VTU148" s="43"/>
      <c r="VTV148" s="43"/>
      <c r="VTW148" s="43"/>
      <c r="VTX148" s="43"/>
      <c r="VTY148" s="43"/>
      <c r="VTZ148" s="43"/>
      <c r="VUA148" s="43"/>
      <c r="VUB148" s="43"/>
      <c r="VUC148" s="43"/>
      <c r="VUD148" s="43"/>
      <c r="VUE148" s="43"/>
      <c r="VUF148" s="43"/>
      <c r="VUG148" s="43"/>
      <c r="VUH148" s="43"/>
      <c r="VUI148" s="43"/>
      <c r="VUJ148" s="43"/>
      <c r="VUK148" s="43"/>
      <c r="VUL148" s="43"/>
      <c r="VUM148" s="43"/>
      <c r="VUN148" s="43"/>
      <c r="VUO148" s="43"/>
      <c r="VUP148" s="43"/>
      <c r="VUQ148" s="43"/>
      <c r="VUR148" s="43"/>
      <c r="VUS148" s="43"/>
      <c r="VUT148" s="43"/>
      <c r="VUU148" s="43"/>
      <c r="VUV148" s="43"/>
      <c r="VUW148" s="43"/>
      <c r="VUX148" s="43"/>
      <c r="VUY148" s="43"/>
      <c r="VUZ148" s="43"/>
      <c r="VVA148" s="43"/>
      <c r="VVB148" s="43"/>
      <c r="VVC148" s="43"/>
      <c r="VVD148" s="43"/>
      <c r="VVE148" s="43"/>
      <c r="VVF148" s="43"/>
      <c r="VVG148" s="43"/>
      <c r="VVH148" s="43"/>
      <c r="VVI148" s="43"/>
      <c r="VVJ148" s="43"/>
      <c r="VVK148" s="43"/>
      <c r="VVL148" s="43"/>
      <c r="VVM148" s="43"/>
      <c r="VVN148" s="43"/>
      <c r="VVO148" s="43"/>
      <c r="VVP148" s="43"/>
      <c r="VVQ148" s="43"/>
      <c r="VVR148" s="43"/>
      <c r="VVS148" s="43"/>
      <c r="VVT148" s="43"/>
      <c r="VVU148" s="43"/>
      <c r="VVV148" s="43"/>
      <c r="VVW148" s="43"/>
      <c r="VVX148" s="43"/>
      <c r="VVY148" s="43"/>
      <c r="VVZ148" s="43"/>
      <c r="VWA148" s="43"/>
      <c r="VWB148" s="43"/>
      <c r="VWC148" s="43"/>
      <c r="VWD148" s="43"/>
      <c r="VWE148" s="43"/>
      <c r="VWF148" s="43"/>
      <c r="VWG148" s="43"/>
      <c r="VWH148" s="43"/>
      <c r="VWI148" s="43"/>
      <c r="VWJ148" s="43"/>
      <c r="VWK148" s="43"/>
      <c r="VWL148" s="43"/>
      <c r="VWM148" s="43"/>
      <c r="VWN148" s="43"/>
      <c r="VWO148" s="43"/>
      <c r="VWP148" s="43"/>
      <c r="VWQ148" s="43"/>
      <c r="VWR148" s="43"/>
      <c r="VWS148" s="43"/>
      <c r="VWT148" s="43"/>
      <c r="VWU148" s="43"/>
      <c r="VWV148" s="43"/>
      <c r="VWW148" s="43"/>
      <c r="VWX148" s="43"/>
      <c r="VWY148" s="43"/>
      <c r="VWZ148" s="43"/>
      <c r="VXA148" s="43"/>
      <c r="VXB148" s="43"/>
      <c r="VXC148" s="43"/>
      <c r="VXD148" s="43"/>
      <c r="VXE148" s="43"/>
      <c r="VXF148" s="43"/>
      <c r="VXG148" s="43"/>
      <c r="VXH148" s="43"/>
      <c r="VXI148" s="43"/>
      <c r="VXJ148" s="43"/>
      <c r="VXK148" s="43"/>
      <c r="VXL148" s="43"/>
      <c r="VXM148" s="43"/>
      <c r="VXN148" s="43"/>
      <c r="VXO148" s="43"/>
      <c r="VXP148" s="43"/>
      <c r="VXQ148" s="43"/>
      <c r="VXR148" s="43"/>
      <c r="VXS148" s="43"/>
      <c r="VXT148" s="43"/>
      <c r="VXU148" s="43"/>
      <c r="VXV148" s="43"/>
      <c r="VXW148" s="43"/>
      <c r="VXX148" s="43"/>
      <c r="VXY148" s="43"/>
      <c r="VXZ148" s="43"/>
      <c r="VYA148" s="43"/>
      <c r="VYB148" s="43"/>
      <c r="VYC148" s="43"/>
      <c r="VYD148" s="43"/>
      <c r="VYE148" s="43"/>
      <c r="VYF148" s="43"/>
      <c r="VYG148" s="43"/>
      <c r="VYH148" s="43"/>
      <c r="VYI148" s="43"/>
      <c r="VYJ148" s="43"/>
      <c r="VYK148" s="43"/>
      <c r="VYL148" s="43"/>
      <c r="VYM148" s="43"/>
      <c r="VYN148" s="43"/>
      <c r="VYO148" s="43"/>
      <c r="VYP148" s="43"/>
      <c r="VYQ148" s="43"/>
      <c r="VYR148" s="43"/>
      <c r="VYS148" s="43"/>
      <c r="VYT148" s="43"/>
      <c r="VYU148" s="43"/>
      <c r="VYV148" s="43"/>
      <c r="VYW148" s="43"/>
      <c r="VYX148" s="43"/>
      <c r="VYY148" s="43"/>
      <c r="VYZ148" s="43"/>
      <c r="VZA148" s="43"/>
      <c r="VZB148" s="43"/>
      <c r="VZC148" s="43"/>
      <c r="VZD148" s="43"/>
      <c r="VZE148" s="43"/>
      <c r="VZF148" s="43"/>
      <c r="VZG148" s="43"/>
      <c r="VZH148" s="43"/>
      <c r="VZI148" s="43"/>
      <c r="VZJ148" s="43"/>
      <c r="VZK148" s="43"/>
      <c r="VZL148" s="43"/>
      <c r="VZM148" s="43"/>
      <c r="VZN148" s="43"/>
      <c r="VZO148" s="43"/>
      <c r="VZP148" s="43"/>
      <c r="VZQ148" s="43"/>
      <c r="VZR148" s="43"/>
      <c r="VZS148" s="43"/>
      <c r="VZT148" s="43"/>
      <c r="VZU148" s="43"/>
      <c r="VZV148" s="43"/>
      <c r="VZW148" s="43"/>
      <c r="VZX148" s="43"/>
      <c r="VZY148" s="43"/>
      <c r="VZZ148" s="43"/>
      <c r="WAA148" s="43"/>
      <c r="WAB148" s="43"/>
      <c r="WAC148" s="43"/>
      <c r="WAD148" s="43"/>
      <c r="WAE148" s="43"/>
      <c r="WAF148" s="43"/>
      <c r="WAG148" s="43"/>
      <c r="WAH148" s="43"/>
      <c r="WAI148" s="43"/>
      <c r="WAJ148" s="43"/>
      <c r="WAK148" s="43"/>
      <c r="WAL148" s="43"/>
      <c r="WAM148" s="43"/>
      <c r="WAN148" s="43"/>
      <c r="WAO148" s="43"/>
      <c r="WAP148" s="43"/>
      <c r="WAQ148" s="43"/>
      <c r="WAR148" s="43"/>
      <c r="WAS148" s="43"/>
      <c r="WAT148" s="43"/>
      <c r="WAU148" s="43"/>
      <c r="WAV148" s="43"/>
      <c r="WAW148" s="43"/>
      <c r="WAX148" s="43"/>
      <c r="WAY148" s="43"/>
      <c r="WAZ148" s="43"/>
      <c r="WBA148" s="43"/>
      <c r="WBB148" s="43"/>
      <c r="WBC148" s="43"/>
      <c r="WBD148" s="43"/>
      <c r="WBE148" s="43"/>
      <c r="WBF148" s="43"/>
      <c r="WBG148" s="43"/>
      <c r="WBH148" s="43"/>
      <c r="WBI148" s="43"/>
      <c r="WBJ148" s="43"/>
      <c r="WBK148" s="43"/>
      <c r="WBL148" s="43"/>
      <c r="WBM148" s="43"/>
      <c r="WBN148" s="43"/>
      <c r="WBO148" s="43"/>
      <c r="WBP148" s="43"/>
      <c r="WBQ148" s="43"/>
      <c r="WBR148" s="43"/>
      <c r="WBS148" s="43"/>
      <c r="WBT148" s="43"/>
      <c r="WBU148" s="43"/>
      <c r="WBV148" s="43"/>
      <c r="WBW148" s="43"/>
      <c r="WBX148" s="43"/>
      <c r="WBY148" s="43"/>
      <c r="WBZ148" s="43"/>
      <c r="WCA148" s="43"/>
      <c r="WCB148" s="43"/>
      <c r="WCC148" s="43"/>
      <c r="WCD148" s="43"/>
      <c r="WCE148" s="43"/>
      <c r="WCF148" s="43"/>
      <c r="WCG148" s="43"/>
      <c r="WCH148" s="43"/>
      <c r="WCI148" s="43"/>
      <c r="WCJ148" s="43"/>
      <c r="WCK148" s="43"/>
      <c r="WCL148" s="43"/>
      <c r="WCM148" s="43"/>
      <c r="WCN148" s="43"/>
      <c r="WCO148" s="43"/>
      <c r="WCP148" s="43"/>
      <c r="WCQ148" s="43"/>
      <c r="WCR148" s="43"/>
      <c r="WCS148" s="43"/>
      <c r="WCT148" s="43"/>
      <c r="WCU148" s="43"/>
      <c r="WCV148" s="43"/>
      <c r="WCW148" s="43"/>
      <c r="WCX148" s="43"/>
      <c r="WCY148" s="43"/>
      <c r="WCZ148" s="43"/>
      <c r="WDA148" s="43"/>
      <c r="WDB148" s="43"/>
      <c r="WDC148" s="43"/>
      <c r="WDD148" s="43"/>
      <c r="WDE148" s="43"/>
      <c r="WDF148" s="43"/>
      <c r="WDG148" s="43"/>
      <c r="WDH148" s="43"/>
      <c r="WDI148" s="43"/>
      <c r="WDJ148" s="43"/>
      <c r="WDK148" s="43"/>
      <c r="WDL148" s="43"/>
      <c r="WDM148" s="43"/>
      <c r="WDN148" s="43"/>
      <c r="WDO148" s="43"/>
      <c r="WDP148" s="43"/>
      <c r="WDQ148" s="43"/>
      <c r="WDR148" s="43"/>
      <c r="WDS148" s="43"/>
      <c r="WDT148" s="43"/>
      <c r="WDU148" s="43"/>
      <c r="WDV148" s="43"/>
      <c r="WDW148" s="43"/>
      <c r="WDX148" s="43"/>
      <c r="WDY148" s="43"/>
      <c r="WDZ148" s="43"/>
      <c r="WEA148" s="43"/>
      <c r="WEB148" s="43"/>
      <c r="WEC148" s="43"/>
      <c r="WED148" s="43"/>
      <c r="WEE148" s="43"/>
      <c r="WEF148" s="43"/>
      <c r="WEG148" s="43"/>
      <c r="WEH148" s="43"/>
      <c r="WEI148" s="43"/>
      <c r="WEJ148" s="43"/>
      <c r="WEK148" s="43"/>
      <c r="WEL148" s="43"/>
      <c r="WEM148" s="43"/>
      <c r="WEN148" s="43"/>
      <c r="WEO148" s="43"/>
      <c r="WEP148" s="43"/>
      <c r="WEQ148" s="43"/>
      <c r="WER148" s="43"/>
      <c r="WES148" s="43"/>
      <c r="WET148" s="43"/>
      <c r="WEU148" s="43"/>
      <c r="WEV148" s="43"/>
      <c r="WEW148" s="43"/>
      <c r="WEX148" s="43"/>
      <c r="WEY148" s="43"/>
      <c r="WEZ148" s="43"/>
      <c r="WFA148" s="43"/>
      <c r="WFB148" s="43"/>
      <c r="WFC148" s="43"/>
      <c r="WFD148" s="43"/>
      <c r="WFE148" s="43"/>
      <c r="WFF148" s="43"/>
      <c r="WFG148" s="43"/>
      <c r="WFH148" s="43"/>
      <c r="WFI148" s="43"/>
      <c r="WFJ148" s="43"/>
      <c r="WFK148" s="43"/>
      <c r="WFL148" s="43"/>
      <c r="WFM148" s="43"/>
      <c r="WFN148" s="43"/>
      <c r="WFO148" s="43"/>
      <c r="WFP148" s="43"/>
      <c r="WFQ148" s="43"/>
      <c r="WFR148" s="43"/>
      <c r="WFS148" s="43"/>
      <c r="WFT148" s="43"/>
      <c r="WFU148" s="43"/>
      <c r="WFV148" s="43"/>
      <c r="WFW148" s="43"/>
      <c r="WFX148" s="43"/>
      <c r="WFY148" s="43"/>
      <c r="WFZ148" s="43"/>
      <c r="WGA148" s="43"/>
      <c r="WGB148" s="43"/>
      <c r="WGC148" s="43"/>
      <c r="WGD148" s="43"/>
      <c r="WGE148" s="43"/>
      <c r="WGF148" s="43"/>
      <c r="WGG148" s="43"/>
      <c r="WGH148" s="43"/>
      <c r="WGI148" s="43"/>
      <c r="WGJ148" s="43"/>
      <c r="WGK148" s="43"/>
      <c r="WGL148" s="43"/>
      <c r="WGM148" s="43"/>
      <c r="WGN148" s="43"/>
      <c r="WGO148" s="43"/>
      <c r="WGP148" s="43"/>
      <c r="WGQ148" s="43"/>
      <c r="WGR148" s="43"/>
      <c r="WGS148" s="43"/>
      <c r="WGT148" s="43"/>
      <c r="WGU148" s="43"/>
      <c r="WGV148" s="43"/>
      <c r="WGW148" s="43"/>
      <c r="WGX148" s="43"/>
      <c r="WGY148" s="43"/>
      <c r="WGZ148" s="43"/>
      <c r="WHA148" s="43"/>
      <c r="WHB148" s="43"/>
      <c r="WHC148" s="43"/>
      <c r="WHD148" s="43"/>
      <c r="WHE148" s="43"/>
      <c r="WHF148" s="43"/>
      <c r="WHG148" s="43"/>
      <c r="WHH148" s="43"/>
      <c r="WHI148" s="43"/>
      <c r="WHJ148" s="43"/>
      <c r="WHK148" s="43"/>
      <c r="WHL148" s="43"/>
      <c r="WHM148" s="43"/>
      <c r="WHN148" s="43"/>
      <c r="WHO148" s="43"/>
      <c r="WHP148" s="43"/>
      <c r="WHQ148" s="43"/>
      <c r="WHR148" s="43"/>
      <c r="WHS148" s="43"/>
      <c r="WHT148" s="43"/>
      <c r="WHU148" s="43"/>
      <c r="WHV148" s="43"/>
      <c r="WHW148" s="43"/>
      <c r="WHX148" s="43"/>
      <c r="WHY148" s="43"/>
      <c r="WHZ148" s="43"/>
      <c r="WIA148" s="43"/>
      <c r="WIB148" s="43"/>
      <c r="WIC148" s="43"/>
      <c r="WID148" s="43"/>
      <c r="WIE148" s="43"/>
      <c r="WIF148" s="43"/>
      <c r="WIG148" s="43"/>
      <c r="WIH148" s="43"/>
      <c r="WII148" s="43"/>
      <c r="WIJ148" s="43"/>
      <c r="WIK148" s="43"/>
      <c r="WIL148" s="43"/>
      <c r="WIM148" s="43"/>
      <c r="WIN148" s="43"/>
      <c r="WIO148" s="43"/>
      <c r="WIP148" s="43"/>
      <c r="WIQ148" s="43"/>
      <c r="WIR148" s="43"/>
      <c r="WIS148" s="43"/>
      <c r="WIT148" s="43"/>
      <c r="WIU148" s="43"/>
      <c r="WIV148" s="43"/>
      <c r="WIW148" s="43"/>
      <c r="WIX148" s="43"/>
      <c r="WIY148" s="43"/>
      <c r="WIZ148" s="43"/>
      <c r="WJA148" s="43"/>
      <c r="WJB148" s="43"/>
      <c r="WJC148" s="43"/>
      <c r="WJD148" s="43"/>
      <c r="WJE148" s="43"/>
      <c r="WJF148" s="43"/>
      <c r="WJG148" s="43"/>
      <c r="WJH148" s="43"/>
      <c r="WJI148" s="43"/>
      <c r="WJJ148" s="43"/>
      <c r="WJK148" s="43"/>
      <c r="WJL148" s="43"/>
      <c r="WJM148" s="43"/>
      <c r="WJN148" s="43"/>
      <c r="WJO148" s="43"/>
      <c r="WJP148" s="43"/>
      <c r="WJQ148" s="43"/>
      <c r="WJR148" s="43"/>
      <c r="WJS148" s="43"/>
      <c r="WJT148" s="43"/>
      <c r="WJU148" s="43"/>
      <c r="WJV148" s="43"/>
      <c r="WJW148" s="43"/>
      <c r="WJX148" s="43"/>
      <c r="WJY148" s="43"/>
      <c r="WJZ148" s="43"/>
      <c r="WKA148" s="43"/>
      <c r="WKB148" s="43"/>
      <c r="WKC148" s="43"/>
      <c r="WKD148" s="43"/>
      <c r="WKE148" s="43"/>
      <c r="WKF148" s="43"/>
      <c r="WKG148" s="43"/>
      <c r="WKH148" s="43"/>
      <c r="WKI148" s="43"/>
      <c r="WKJ148" s="43"/>
      <c r="WKK148" s="43"/>
      <c r="WKL148" s="43"/>
      <c r="WKM148" s="43"/>
      <c r="WKN148" s="43"/>
      <c r="WKO148" s="43"/>
      <c r="WKP148" s="43"/>
      <c r="WKQ148" s="43"/>
      <c r="WKR148" s="43"/>
      <c r="WKS148" s="43"/>
      <c r="WKT148" s="43"/>
      <c r="WKU148" s="43"/>
      <c r="WKV148" s="43"/>
      <c r="WKW148" s="43"/>
      <c r="WKX148" s="43"/>
      <c r="WKY148" s="43"/>
      <c r="WKZ148" s="43"/>
      <c r="WLA148" s="43"/>
      <c r="WLB148" s="43"/>
      <c r="WLC148" s="43"/>
      <c r="WLD148" s="43"/>
      <c r="WLE148" s="43"/>
      <c r="WLF148" s="43"/>
      <c r="WLG148" s="43"/>
      <c r="WLH148" s="43"/>
      <c r="WLI148" s="43"/>
      <c r="WLJ148" s="43"/>
      <c r="WLK148" s="43"/>
      <c r="WLL148" s="43"/>
      <c r="WLM148" s="43"/>
      <c r="WLN148" s="43"/>
      <c r="WLO148" s="43"/>
      <c r="WLP148" s="43"/>
      <c r="WLQ148" s="43"/>
      <c r="WLR148" s="43"/>
      <c r="WLS148" s="43"/>
      <c r="WLT148" s="43"/>
      <c r="WLU148" s="43"/>
      <c r="WLV148" s="43"/>
      <c r="WLW148" s="43"/>
      <c r="WLX148" s="43"/>
      <c r="WLY148" s="43"/>
      <c r="WLZ148" s="43"/>
      <c r="WMA148" s="43"/>
      <c r="WMB148" s="43"/>
      <c r="WMC148" s="43"/>
      <c r="WMD148" s="43"/>
      <c r="WME148" s="43"/>
      <c r="WMF148" s="43"/>
      <c r="WMG148" s="43"/>
      <c r="WMH148" s="43"/>
      <c r="WMI148" s="43"/>
      <c r="WMJ148" s="43"/>
      <c r="WMK148" s="43"/>
      <c r="WML148" s="43"/>
      <c r="WMM148" s="43"/>
      <c r="WMN148" s="43"/>
      <c r="WMO148" s="43"/>
      <c r="WMP148" s="43"/>
      <c r="WMQ148" s="43"/>
      <c r="WMR148" s="43"/>
      <c r="WMS148" s="43"/>
      <c r="WMT148" s="43"/>
      <c r="WMU148" s="43"/>
      <c r="WMV148" s="43"/>
      <c r="WMW148" s="43"/>
      <c r="WMX148" s="43"/>
      <c r="WMY148" s="43"/>
      <c r="WMZ148" s="43"/>
      <c r="WNA148" s="43"/>
      <c r="WNB148" s="43"/>
      <c r="WNC148" s="43"/>
      <c r="WND148" s="43"/>
      <c r="WNE148" s="43"/>
      <c r="WNF148" s="43"/>
      <c r="WNG148" s="43"/>
      <c r="WNH148" s="43"/>
      <c r="WNI148" s="43"/>
      <c r="WNJ148" s="43"/>
      <c r="WNK148" s="43"/>
      <c r="WNL148" s="43"/>
      <c r="WNM148" s="43"/>
      <c r="WNN148" s="43"/>
      <c r="WNO148" s="43"/>
      <c r="WNP148" s="43"/>
      <c r="WNQ148" s="43"/>
      <c r="WNR148" s="43"/>
      <c r="WNS148" s="43"/>
      <c r="WNT148" s="43"/>
      <c r="WNU148" s="43"/>
      <c r="WNV148" s="43"/>
      <c r="WNW148" s="43"/>
      <c r="WNX148" s="43"/>
      <c r="WNY148" s="43"/>
      <c r="WNZ148" s="43"/>
      <c r="WOA148" s="43"/>
      <c r="WOB148" s="43"/>
      <c r="WOC148" s="43"/>
      <c r="WOD148" s="43"/>
      <c r="WOE148" s="43"/>
      <c r="WOF148" s="43"/>
      <c r="WOG148" s="43"/>
      <c r="WOH148" s="43"/>
      <c r="WOI148" s="43"/>
      <c r="WOJ148" s="43"/>
      <c r="WOK148" s="43"/>
      <c r="WOL148" s="43"/>
      <c r="WOM148" s="43"/>
      <c r="WON148" s="43"/>
      <c r="WOO148" s="43"/>
      <c r="WOP148" s="43"/>
      <c r="WOQ148" s="43"/>
      <c r="WOR148" s="43"/>
      <c r="WOS148" s="43"/>
      <c r="WOT148" s="43"/>
      <c r="WOU148" s="43"/>
      <c r="WOV148" s="43"/>
      <c r="WOW148" s="43"/>
      <c r="WOX148" s="43"/>
      <c r="WOY148" s="43"/>
      <c r="WOZ148" s="43"/>
      <c r="WPA148" s="43"/>
      <c r="WPB148" s="43"/>
      <c r="WPC148" s="43"/>
      <c r="WPD148" s="43"/>
      <c r="WPE148" s="43"/>
      <c r="WPF148" s="43"/>
      <c r="WPG148" s="43"/>
      <c r="WPH148" s="43"/>
      <c r="WPI148" s="43"/>
      <c r="WPJ148" s="43"/>
      <c r="WPK148" s="43"/>
      <c r="WPL148" s="43"/>
      <c r="WPM148" s="43"/>
      <c r="WPN148" s="43"/>
      <c r="WPO148" s="43"/>
      <c r="WPP148" s="43"/>
      <c r="WPQ148" s="43"/>
      <c r="WPR148" s="43"/>
      <c r="WPS148" s="43"/>
      <c r="WPT148" s="43"/>
      <c r="WPU148" s="43"/>
      <c r="WPV148" s="43"/>
      <c r="WPW148" s="43"/>
      <c r="WPX148" s="43"/>
      <c r="WPY148" s="43"/>
      <c r="WPZ148" s="43"/>
      <c r="WQA148" s="43"/>
      <c r="WQB148" s="43"/>
      <c r="WQC148" s="43"/>
      <c r="WQD148" s="43"/>
      <c r="WQE148" s="43"/>
      <c r="WQF148" s="43"/>
      <c r="WQG148" s="43"/>
      <c r="WQH148" s="43"/>
      <c r="WQI148" s="43"/>
      <c r="WQJ148" s="43"/>
      <c r="WQK148" s="43"/>
      <c r="WQL148" s="43"/>
      <c r="WQM148" s="43"/>
      <c r="WQN148" s="43"/>
      <c r="WQO148" s="43"/>
      <c r="WQP148" s="43"/>
      <c r="WQQ148" s="43"/>
      <c r="WQR148" s="43"/>
      <c r="WQS148" s="43"/>
      <c r="WQT148" s="43"/>
      <c r="WQU148" s="43"/>
      <c r="WQV148" s="43"/>
      <c r="WQW148" s="43"/>
      <c r="WQX148" s="43"/>
      <c r="WQY148" s="43"/>
      <c r="WQZ148" s="43"/>
      <c r="WRA148" s="43"/>
      <c r="WRB148" s="43"/>
      <c r="WRC148" s="43"/>
      <c r="WRD148" s="43"/>
      <c r="WRE148" s="43"/>
      <c r="WRF148" s="43"/>
      <c r="WRG148" s="43"/>
      <c r="WRH148" s="43"/>
      <c r="WRI148" s="43"/>
      <c r="WRJ148" s="43"/>
      <c r="WRK148" s="43"/>
      <c r="WRL148" s="43"/>
      <c r="WRM148" s="43"/>
      <c r="WRN148" s="43"/>
      <c r="WRO148" s="43"/>
      <c r="WRP148" s="43"/>
      <c r="WRQ148" s="43"/>
      <c r="WRR148" s="43"/>
      <c r="WRS148" s="43"/>
      <c r="WRT148" s="43"/>
      <c r="WRU148" s="43"/>
      <c r="WRV148" s="43"/>
      <c r="WRW148" s="43"/>
      <c r="WRX148" s="43"/>
      <c r="WRY148" s="43"/>
      <c r="WRZ148" s="43"/>
      <c r="WSA148" s="43"/>
      <c r="WSB148" s="43"/>
      <c r="WSC148" s="43"/>
      <c r="WSD148" s="43"/>
      <c r="WSE148" s="43"/>
      <c r="WSF148" s="43"/>
      <c r="WSG148" s="43"/>
      <c r="WSH148" s="43"/>
      <c r="WSI148" s="43"/>
      <c r="WSJ148" s="43"/>
      <c r="WSK148" s="43"/>
      <c r="WSL148" s="43"/>
      <c r="WSM148" s="43"/>
      <c r="WSN148" s="43"/>
      <c r="WSO148" s="43"/>
      <c r="WSP148" s="43"/>
      <c r="WSQ148" s="43"/>
      <c r="WSR148" s="43"/>
      <c r="WSS148" s="43"/>
      <c r="WST148" s="43"/>
      <c r="WSU148" s="43"/>
      <c r="WSV148" s="43"/>
      <c r="WSW148" s="43"/>
      <c r="WSX148" s="43"/>
      <c r="WSY148" s="43"/>
      <c r="WSZ148" s="43"/>
      <c r="WTA148" s="43"/>
      <c r="WTB148" s="43"/>
      <c r="WTC148" s="43"/>
      <c r="WTD148" s="43"/>
      <c r="WTE148" s="43"/>
      <c r="WTF148" s="43"/>
      <c r="WTG148" s="43"/>
      <c r="WTH148" s="43"/>
      <c r="WTI148" s="43"/>
      <c r="WTJ148" s="43"/>
      <c r="WTK148" s="43"/>
      <c r="WTL148" s="43"/>
      <c r="WTM148" s="43"/>
      <c r="WTN148" s="43"/>
      <c r="WTO148" s="43"/>
      <c r="WTP148" s="43"/>
      <c r="WTQ148" s="43"/>
      <c r="WTR148" s="43"/>
      <c r="WTS148" s="43"/>
      <c r="WTT148" s="43"/>
      <c r="WTU148" s="43"/>
      <c r="WTV148" s="43"/>
      <c r="WTW148" s="43"/>
      <c r="WTX148" s="43"/>
      <c r="WTY148" s="43"/>
      <c r="WTZ148" s="43"/>
      <c r="WUA148" s="43"/>
      <c r="WUB148" s="43"/>
      <c r="WUC148" s="43"/>
      <c r="WUD148" s="43"/>
      <c r="WUE148" s="43"/>
      <c r="WUF148" s="43"/>
      <c r="WUG148" s="43"/>
      <c r="WUH148" s="43"/>
      <c r="WUI148" s="43"/>
      <c r="WUJ148" s="43"/>
      <c r="WUK148" s="43"/>
      <c r="WUL148" s="43"/>
      <c r="WUM148" s="43"/>
      <c r="WUN148" s="43"/>
      <c r="WUO148" s="43"/>
      <c r="WUP148" s="43"/>
      <c r="WUQ148" s="43"/>
      <c r="WUR148" s="43"/>
      <c r="WUS148" s="43"/>
      <c r="WUT148" s="43"/>
      <c r="WUU148" s="43"/>
      <c r="WUV148" s="43"/>
      <c r="WUW148" s="43"/>
      <c r="WUX148" s="43"/>
      <c r="WUY148" s="43"/>
      <c r="WUZ148" s="43"/>
      <c r="WVA148" s="43"/>
      <c r="WVB148" s="43"/>
      <c r="WVC148" s="43"/>
      <c r="WVD148" s="43"/>
      <c r="WVE148" s="43"/>
      <c r="WVF148" s="43"/>
      <c r="WVG148" s="43"/>
      <c r="WVH148" s="43"/>
      <c r="WVI148" s="43"/>
      <c r="WVJ148" s="43"/>
      <c r="WVK148" s="43"/>
      <c r="WVL148" s="43"/>
      <c r="WVM148" s="43"/>
      <c r="WVN148" s="43"/>
      <c r="WVO148" s="43"/>
      <c r="WVP148" s="43"/>
      <c r="WVQ148" s="43"/>
      <c r="WVR148" s="43"/>
      <c r="WVS148" s="43"/>
      <c r="WVT148" s="43"/>
      <c r="WVU148" s="43"/>
      <c r="WVV148" s="43"/>
      <c r="WVW148" s="43"/>
      <c r="WVX148" s="43"/>
      <c r="WVY148" s="43"/>
      <c r="WVZ148" s="43"/>
      <c r="WWA148" s="43"/>
      <c r="WWB148" s="43"/>
      <c r="WWC148" s="43"/>
      <c r="WWD148" s="43"/>
      <c r="WWE148" s="43"/>
      <c r="WWF148" s="43"/>
      <c r="WWG148" s="43"/>
      <c r="WWH148" s="43"/>
      <c r="WWI148" s="43"/>
      <c r="WWJ148" s="43"/>
      <c r="WWK148" s="43"/>
      <c r="WWL148" s="43"/>
      <c r="WWM148" s="43"/>
      <c r="WWN148" s="43"/>
      <c r="WWO148" s="43"/>
      <c r="WWP148" s="43"/>
      <c r="WWQ148" s="43"/>
      <c r="WWR148" s="43"/>
      <c r="WWS148" s="43"/>
      <c r="WWT148" s="43"/>
      <c r="WWU148" s="43"/>
      <c r="WWV148" s="43"/>
      <c r="WWW148" s="43"/>
      <c r="WWX148" s="43"/>
      <c r="WWY148" s="43"/>
      <c r="WWZ148" s="43"/>
      <c r="WXA148" s="43"/>
      <c r="WXB148" s="43"/>
      <c r="WXC148" s="43"/>
      <c r="WXD148" s="43"/>
      <c r="WXE148" s="43"/>
      <c r="WXF148" s="43"/>
      <c r="WXG148" s="43"/>
      <c r="WXH148" s="43"/>
      <c r="WXI148" s="43"/>
      <c r="WXJ148" s="43"/>
      <c r="WXK148" s="43"/>
      <c r="WXL148" s="43"/>
      <c r="WXM148" s="43"/>
      <c r="WXN148" s="43"/>
      <c r="WXO148" s="43"/>
      <c r="WXP148" s="43"/>
      <c r="WXQ148" s="43"/>
      <c r="WXR148" s="43"/>
      <c r="WXS148" s="43"/>
      <c r="WXT148" s="43"/>
      <c r="WXU148" s="43"/>
      <c r="WXV148" s="43"/>
      <c r="WXW148" s="43"/>
      <c r="WXX148" s="43"/>
      <c r="WXY148" s="43"/>
      <c r="WXZ148" s="43"/>
      <c r="WYA148" s="43"/>
      <c r="WYB148" s="43"/>
      <c r="WYC148" s="43"/>
      <c r="WYD148" s="43"/>
      <c r="WYE148" s="43"/>
      <c r="WYF148" s="43"/>
      <c r="WYG148" s="43"/>
      <c r="WYH148" s="43"/>
      <c r="WYI148" s="43"/>
      <c r="WYJ148" s="43"/>
      <c r="WYK148" s="43"/>
      <c r="WYL148" s="43"/>
      <c r="WYM148" s="43"/>
      <c r="WYN148" s="43"/>
      <c r="WYO148" s="43"/>
      <c r="WYP148" s="43"/>
      <c r="WYQ148" s="43"/>
      <c r="WYR148" s="43"/>
      <c r="WYS148" s="43"/>
      <c r="WYT148" s="43"/>
      <c r="WYU148" s="43"/>
      <c r="WYV148" s="43"/>
      <c r="WYW148" s="43"/>
      <c r="WYX148" s="43"/>
      <c r="WYY148" s="43"/>
      <c r="WYZ148" s="43"/>
      <c r="WZA148" s="43"/>
      <c r="WZB148" s="43"/>
      <c r="WZC148" s="43"/>
      <c r="WZD148" s="43"/>
      <c r="WZE148" s="43"/>
      <c r="WZF148" s="43"/>
      <c r="WZG148" s="43"/>
      <c r="WZH148" s="43"/>
      <c r="WZI148" s="43"/>
      <c r="WZJ148" s="43"/>
      <c r="WZK148" s="43"/>
      <c r="WZL148" s="43"/>
      <c r="WZM148" s="43"/>
      <c r="WZN148" s="43"/>
      <c r="WZO148" s="43"/>
      <c r="WZP148" s="43"/>
      <c r="WZQ148" s="43"/>
      <c r="WZR148" s="43"/>
      <c r="WZS148" s="43"/>
      <c r="WZT148" s="43"/>
      <c r="WZU148" s="43"/>
      <c r="WZV148" s="43"/>
      <c r="WZW148" s="43"/>
      <c r="WZX148" s="43"/>
      <c r="WZY148" s="43"/>
      <c r="WZZ148" s="43"/>
      <c r="XAA148" s="43"/>
      <c r="XAB148" s="43"/>
      <c r="XAC148" s="43"/>
      <c r="XAD148" s="43"/>
      <c r="XAE148" s="43"/>
      <c r="XAF148" s="43"/>
      <c r="XAG148" s="43"/>
      <c r="XAH148" s="43"/>
      <c r="XAI148" s="43"/>
      <c r="XAJ148" s="43"/>
      <c r="XAK148" s="43"/>
      <c r="XAL148" s="43"/>
      <c r="XAM148" s="43"/>
      <c r="XAN148" s="43"/>
      <c r="XAO148" s="43"/>
      <c r="XAP148" s="43"/>
      <c r="XAQ148" s="43"/>
      <c r="XAR148" s="43"/>
      <c r="XAS148" s="43"/>
      <c r="XAT148" s="43"/>
      <c r="XAU148" s="43"/>
      <c r="XAV148" s="43"/>
      <c r="XAW148" s="43"/>
      <c r="XAX148" s="43"/>
      <c r="XAY148" s="43"/>
      <c r="XAZ148" s="43"/>
      <c r="XBA148" s="43"/>
      <c r="XBB148" s="43"/>
      <c r="XBC148" s="43"/>
      <c r="XBD148" s="43"/>
      <c r="XBE148" s="43"/>
      <c r="XBF148" s="43"/>
      <c r="XBG148" s="43"/>
      <c r="XBH148" s="43"/>
      <c r="XBI148" s="43"/>
      <c r="XBJ148" s="43"/>
      <c r="XBK148" s="43"/>
      <c r="XBL148" s="43"/>
      <c r="XBM148" s="43"/>
      <c r="XBN148" s="43"/>
      <c r="XBO148" s="43"/>
      <c r="XBP148" s="43"/>
      <c r="XBQ148" s="43"/>
      <c r="XBR148" s="43"/>
      <c r="XBS148" s="43"/>
      <c r="XBT148" s="43"/>
      <c r="XBU148" s="43"/>
      <c r="XBV148" s="43"/>
      <c r="XBW148" s="43"/>
      <c r="XBX148" s="43"/>
      <c r="XBY148" s="43"/>
      <c r="XBZ148" s="43"/>
      <c r="XCA148" s="43"/>
      <c r="XCB148" s="43"/>
      <c r="XCC148" s="43"/>
      <c r="XCD148" s="43"/>
      <c r="XCE148" s="43"/>
      <c r="XCF148" s="43"/>
      <c r="XCG148" s="43"/>
      <c r="XCH148" s="43"/>
      <c r="XCI148" s="43"/>
      <c r="XCJ148" s="43"/>
      <c r="XCK148" s="43"/>
      <c r="XCL148" s="43"/>
      <c r="XCM148" s="43"/>
      <c r="XCN148" s="43"/>
      <c r="XCO148" s="43"/>
      <c r="XCP148" s="43"/>
      <c r="XCQ148" s="43"/>
      <c r="XCR148" s="43"/>
      <c r="XCS148" s="43"/>
      <c r="XCT148" s="43"/>
      <c r="XCU148" s="43"/>
      <c r="XCV148" s="43"/>
      <c r="XCW148" s="43"/>
      <c r="XCX148" s="43"/>
      <c r="XCY148" s="43"/>
      <c r="XCZ148" s="43"/>
      <c r="XDA148" s="43"/>
      <c r="XDB148" s="43"/>
      <c r="XDC148" s="43"/>
      <c r="XDD148" s="43"/>
      <c r="XDE148" s="43"/>
      <c r="XDF148" s="43"/>
      <c r="XDG148" s="43"/>
      <c r="XDH148" s="43"/>
      <c r="XDI148" s="43"/>
      <c r="XDJ148" s="43"/>
      <c r="XDK148" s="43"/>
      <c r="XDL148" s="43"/>
      <c r="XDM148" s="43"/>
      <c r="XDN148" s="43"/>
      <c r="XDO148" s="43"/>
      <c r="XDP148" s="43"/>
      <c r="XDQ148" s="43"/>
      <c r="XDR148" s="43"/>
      <c r="XDS148" s="43"/>
      <c r="XDT148" s="43"/>
      <c r="XDU148" s="43"/>
      <c r="XDV148" s="43"/>
      <c r="XDW148" s="43"/>
      <c r="XDX148" s="43"/>
      <c r="XDY148" s="43"/>
      <c r="XDZ148" s="43"/>
      <c r="XEA148" s="43"/>
      <c r="XEB148" s="43"/>
      <c r="XEC148" s="43"/>
      <c r="XED148" s="43"/>
      <c r="XEE148" s="43"/>
      <c r="XEF148" s="43"/>
      <c r="XEG148" s="43"/>
      <c r="XEH148" s="43"/>
      <c r="XEI148" s="43"/>
      <c r="XEJ148" s="43"/>
      <c r="XEK148" s="43"/>
      <c r="XEL148" s="43"/>
      <c r="XEM148" s="43"/>
      <c r="XEN148" s="43"/>
      <c r="XEO148" s="43"/>
      <c r="XEP148" s="43"/>
      <c r="XEQ148" s="43"/>
      <c r="XER148" s="43"/>
      <c r="XES148" s="43"/>
      <c r="XET148" s="43"/>
      <c r="XEU148" s="43"/>
      <c r="XEV148" s="43"/>
      <c r="XEW148" s="43"/>
      <c r="XEX148" s="43"/>
      <c r="XEY148" s="43"/>
      <c r="XEZ148" s="43"/>
      <c r="XFA148" s="43"/>
      <c r="XFB148" s="43"/>
      <c r="XFC148" s="43"/>
      <c r="XFD148" s="43"/>
    </row>
    <row r="149" spans="1:16384" s="43" customFormat="1" ht="32.25" thickBot="1" x14ac:dyDescent="0.35">
      <c r="A149" s="458" t="s">
        <v>651</v>
      </c>
      <c r="B149" s="459" t="s">
        <v>28</v>
      </c>
      <c r="C149" s="460" t="s">
        <v>652</v>
      </c>
      <c r="D149" s="461"/>
      <c r="E149" s="462"/>
      <c r="F149" s="463"/>
      <c r="G149" s="462"/>
      <c r="H149" s="463"/>
      <c r="I149" s="464"/>
      <c r="J149" s="461"/>
      <c r="K149" s="462"/>
      <c r="L149" s="463"/>
      <c r="M149" s="462"/>
      <c r="N149" s="463"/>
      <c r="O149" s="464"/>
      <c r="P149" s="461"/>
      <c r="Q149" s="462"/>
      <c r="R149" s="463"/>
      <c r="S149" s="462"/>
      <c r="T149" s="463"/>
      <c r="U149" s="464"/>
      <c r="V149" s="461"/>
      <c r="W149" s="462"/>
      <c r="X149" s="463"/>
      <c r="Y149" s="462"/>
      <c r="Z149" s="463"/>
      <c r="AA149" s="464"/>
      <c r="AB149" s="461">
        <v>1</v>
      </c>
      <c r="AC149" s="462">
        <v>15</v>
      </c>
      <c r="AD149" s="463">
        <v>1</v>
      </c>
      <c r="AE149" s="462">
        <v>15</v>
      </c>
      <c r="AF149" s="463">
        <v>3</v>
      </c>
      <c r="AG149" s="464" t="s">
        <v>52</v>
      </c>
      <c r="AH149" s="461">
        <v>1</v>
      </c>
      <c r="AI149" s="462">
        <v>15</v>
      </c>
      <c r="AJ149" s="463">
        <v>1</v>
      </c>
      <c r="AK149" s="462">
        <v>15</v>
      </c>
      <c r="AL149" s="463">
        <v>3</v>
      </c>
      <c r="AM149" s="464" t="s">
        <v>52</v>
      </c>
      <c r="AN149" s="461">
        <v>1</v>
      </c>
      <c r="AO149" s="462">
        <v>15</v>
      </c>
      <c r="AP149" s="463">
        <v>1</v>
      </c>
      <c r="AQ149" s="462">
        <v>15</v>
      </c>
      <c r="AR149" s="463">
        <v>3</v>
      </c>
      <c r="AS149" s="464" t="s">
        <v>52</v>
      </c>
      <c r="AT149" s="461">
        <v>1</v>
      </c>
      <c r="AU149" s="462">
        <v>15</v>
      </c>
      <c r="AV149" s="463">
        <v>1</v>
      </c>
      <c r="AW149" s="462">
        <v>15</v>
      </c>
      <c r="AX149" s="463">
        <v>3</v>
      </c>
      <c r="AY149" s="464" t="s">
        <v>52</v>
      </c>
      <c r="AZ149" s="465"/>
      <c r="BA149" s="466"/>
      <c r="BB149" s="466"/>
      <c r="BC149" s="467"/>
      <c r="BD149" s="468"/>
      <c r="BE149" s="469"/>
    </row>
    <row r="150" spans="1:16384" s="43" customFormat="1" ht="15.95" customHeight="1" thickTop="1" thickBot="1" x14ac:dyDescent="0.3">
      <c r="A150" s="480"/>
      <c r="B150" s="480"/>
      <c r="C150" s="480"/>
      <c r="D150" s="480"/>
      <c r="E150" s="480"/>
      <c r="F150" s="480"/>
      <c r="G150" s="480"/>
      <c r="H150" s="480"/>
      <c r="I150" s="480"/>
      <c r="J150" s="480"/>
      <c r="K150" s="480"/>
      <c r="L150" s="480"/>
      <c r="M150" s="480"/>
      <c r="N150" s="480"/>
      <c r="O150" s="480"/>
      <c r="P150" s="480"/>
      <c r="Q150" s="480"/>
      <c r="R150" s="480"/>
      <c r="S150" s="480"/>
      <c r="T150" s="480"/>
      <c r="U150" s="480"/>
      <c r="V150" s="480"/>
      <c r="W150" s="480"/>
      <c r="X150" s="480"/>
      <c r="Y150" s="480"/>
      <c r="Z150" s="480"/>
      <c r="AA150" s="480"/>
      <c r="AB150" s="480"/>
      <c r="AC150" s="480"/>
      <c r="AD150" s="480"/>
      <c r="AE150" s="480"/>
      <c r="AF150" s="480"/>
      <c r="AG150" s="480"/>
      <c r="AH150" s="480"/>
      <c r="AI150" s="480"/>
      <c r="AJ150" s="480"/>
      <c r="AK150" s="480"/>
      <c r="AL150" s="480"/>
      <c r="AM150" s="480"/>
      <c r="AN150" s="480"/>
      <c r="AO150" s="480"/>
      <c r="AP150" s="480"/>
      <c r="AQ150" s="480"/>
      <c r="AR150" s="480"/>
      <c r="AS150" s="480"/>
      <c r="AT150" s="480"/>
      <c r="AU150" s="480"/>
      <c r="AV150" s="480"/>
      <c r="AW150" s="480"/>
      <c r="AX150" s="480"/>
      <c r="AY150" s="480"/>
      <c r="AZ150" s="129"/>
      <c r="BA150" s="129"/>
      <c r="BB150" s="129"/>
      <c r="BC150" s="129"/>
      <c r="BD150" s="129"/>
      <c r="BE150" s="130"/>
    </row>
    <row r="151" spans="1:16384" s="43" customFormat="1" ht="15.75" customHeight="1" thickTop="1" x14ac:dyDescent="0.25">
      <c r="A151" s="348"/>
      <c r="B151" s="211" t="s">
        <v>17</v>
      </c>
      <c r="C151" s="143"/>
      <c r="D151" s="209"/>
      <c r="E151" s="209"/>
      <c r="F151" s="209"/>
      <c r="G151" s="209"/>
      <c r="H151" s="209"/>
      <c r="I151" s="209"/>
      <c r="J151" s="209"/>
      <c r="K151" s="209"/>
      <c r="L151" s="209"/>
      <c r="M151" s="120"/>
      <c r="N151" s="179"/>
      <c r="O151" s="179"/>
      <c r="P151" s="209"/>
      <c r="Q151" s="209"/>
      <c r="R151" s="209"/>
      <c r="S151" s="209"/>
      <c r="T151" s="209"/>
      <c r="U151" s="209"/>
      <c r="V151" s="209"/>
      <c r="W151" s="209"/>
      <c r="X151" s="209"/>
      <c r="Y151" s="120"/>
      <c r="Z151" s="179"/>
      <c r="AA151" s="179"/>
      <c r="AB151" s="209"/>
      <c r="AC151" s="209"/>
      <c r="AD151" s="209"/>
      <c r="AE151" s="209"/>
      <c r="AF151" s="209"/>
      <c r="AG151" s="209"/>
      <c r="AH151" s="209"/>
      <c r="AI151" s="209"/>
      <c r="AJ151" s="209"/>
      <c r="AK151" s="209"/>
      <c r="AL151" s="209"/>
      <c r="AM151" s="209"/>
      <c r="AN151" s="209"/>
      <c r="AO151" s="209"/>
      <c r="AP151" s="209"/>
      <c r="AQ151" s="209"/>
      <c r="AR151" s="209"/>
      <c r="AS151" s="209"/>
      <c r="AT151" s="209"/>
      <c r="AU151" s="209"/>
      <c r="AV151" s="209"/>
      <c r="AW151" s="209"/>
      <c r="AX151" s="209"/>
      <c r="AY151" s="210"/>
      <c r="AZ151" s="121"/>
      <c r="BA151" s="122"/>
      <c r="BB151" s="122"/>
      <c r="BC151" s="122"/>
      <c r="BD151" s="122"/>
      <c r="BE151" s="123"/>
    </row>
    <row r="152" spans="1:16384" s="43" customFormat="1" ht="16.5" thickBot="1" x14ac:dyDescent="0.3">
      <c r="A152" s="136"/>
      <c r="B152" s="132" t="s">
        <v>17</v>
      </c>
      <c r="C152" s="50"/>
      <c r="D152" s="51"/>
      <c r="E152" s="51"/>
      <c r="F152" s="51"/>
      <c r="G152" s="51"/>
      <c r="H152" s="127"/>
      <c r="I152" s="127"/>
      <c r="J152" s="127"/>
      <c r="K152" s="51"/>
      <c r="L152" s="51"/>
      <c r="M152" s="51"/>
      <c r="N152" s="127"/>
      <c r="O152" s="127"/>
      <c r="P152" s="51"/>
      <c r="Q152" s="51"/>
      <c r="R152" s="51"/>
      <c r="S152" s="51"/>
      <c r="T152" s="127"/>
      <c r="U152" s="127"/>
      <c r="V152" s="127"/>
      <c r="W152" s="51"/>
      <c r="X152" s="51"/>
      <c r="Y152" s="51"/>
      <c r="Z152" s="127"/>
      <c r="AA152" s="127"/>
      <c r="AB152" s="127"/>
      <c r="AC152" s="51"/>
      <c r="AD152" s="51"/>
      <c r="AE152" s="51"/>
      <c r="AF152" s="127"/>
      <c r="AG152" s="127"/>
      <c r="AH152" s="127"/>
      <c r="AI152" s="51"/>
      <c r="AJ152" s="51"/>
      <c r="AK152" s="51"/>
      <c r="AL152" s="127"/>
      <c r="AM152" s="127"/>
      <c r="AN152" s="127"/>
      <c r="AO152" s="51"/>
      <c r="AP152" s="51"/>
      <c r="AQ152" s="51"/>
      <c r="AR152" s="127"/>
      <c r="AS152" s="127"/>
      <c r="AT152" s="127"/>
      <c r="AU152" s="51"/>
      <c r="AV152" s="51"/>
      <c r="AW152" s="120"/>
      <c r="AX152" s="179"/>
      <c r="AY152" s="179"/>
      <c r="AZ152" s="128"/>
      <c r="BA152" s="129"/>
      <c r="BB152" s="129"/>
      <c r="BC152" s="129"/>
      <c r="BD152" s="129"/>
      <c r="BE152" s="130"/>
    </row>
    <row r="153" spans="1:16384" s="43" customFormat="1" ht="15.75" customHeight="1" thickTop="1" thickBot="1" x14ac:dyDescent="0.3">
      <c r="A153" s="481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  <c r="X153" s="482"/>
      <c r="Y153" s="482"/>
      <c r="Z153" s="482"/>
      <c r="AA153" s="482"/>
      <c r="AB153" s="482"/>
      <c r="AC153" s="482"/>
      <c r="AD153" s="482"/>
      <c r="AE153" s="482"/>
      <c r="AF153" s="482"/>
      <c r="AG153" s="482"/>
      <c r="AH153" s="482"/>
      <c r="AI153" s="482"/>
      <c r="AJ153" s="482"/>
      <c r="AK153" s="482"/>
      <c r="AL153" s="482"/>
      <c r="AM153" s="482"/>
      <c r="AN153" s="482"/>
      <c r="AO153" s="482"/>
      <c r="AP153" s="482"/>
      <c r="AQ153" s="482"/>
      <c r="AR153" s="482"/>
      <c r="AS153" s="482"/>
      <c r="AT153" s="482"/>
      <c r="AU153" s="482"/>
      <c r="AV153" s="482"/>
      <c r="AW153" s="482"/>
      <c r="AX153" s="482"/>
      <c r="AY153" s="482"/>
      <c r="AZ153" s="177"/>
      <c r="BA153" s="177"/>
      <c r="BB153" s="177"/>
      <c r="BC153" s="177"/>
      <c r="BD153" s="177"/>
      <c r="BE153" s="178"/>
    </row>
    <row r="154" spans="1:16384" s="43" customFormat="1" ht="15.75" customHeight="1" thickTop="1" x14ac:dyDescent="0.25">
      <c r="A154" s="478" t="s">
        <v>33</v>
      </c>
      <c r="B154" s="479"/>
      <c r="C154" s="479"/>
      <c r="D154" s="479"/>
      <c r="E154" s="479"/>
      <c r="F154" s="479"/>
      <c r="G154" s="479"/>
      <c r="H154" s="479"/>
      <c r="I154" s="479"/>
      <c r="J154" s="479"/>
      <c r="K154" s="479"/>
      <c r="L154" s="479"/>
      <c r="M154" s="479"/>
      <c r="N154" s="479"/>
      <c r="O154" s="479"/>
      <c r="P154" s="479"/>
      <c r="Q154" s="479"/>
      <c r="R154" s="479"/>
      <c r="S154" s="479"/>
      <c r="T154" s="479"/>
      <c r="U154" s="479"/>
      <c r="V154" s="479"/>
      <c r="W154" s="479"/>
      <c r="X154" s="479"/>
      <c r="Y154" s="479"/>
      <c r="Z154" s="479"/>
      <c r="AA154" s="479"/>
      <c r="AB154" s="479"/>
      <c r="AC154" s="479"/>
      <c r="AD154" s="479"/>
      <c r="AE154" s="479"/>
      <c r="AF154" s="479"/>
      <c r="AG154" s="479"/>
      <c r="AH154" s="479"/>
      <c r="AI154" s="479"/>
      <c r="AJ154" s="479"/>
      <c r="AK154" s="479"/>
      <c r="AL154" s="479"/>
      <c r="AM154" s="479"/>
      <c r="AN154" s="479"/>
      <c r="AO154" s="479"/>
      <c r="AP154" s="479"/>
      <c r="AQ154" s="479"/>
      <c r="AR154" s="479"/>
      <c r="AS154" s="479"/>
      <c r="AT154" s="479"/>
      <c r="AU154" s="479"/>
      <c r="AV154" s="479"/>
      <c r="AW154" s="479"/>
      <c r="AX154" s="479"/>
      <c r="AY154" s="479"/>
      <c r="AZ154" s="180"/>
      <c r="BA154" s="180"/>
      <c r="BB154" s="180"/>
      <c r="BC154" s="180"/>
      <c r="BD154" s="180"/>
      <c r="BE154" s="181"/>
    </row>
    <row r="155" spans="1:16384" s="43" customFormat="1" ht="15.75" customHeight="1" x14ac:dyDescent="0.3">
      <c r="A155" s="52"/>
      <c r="B155" s="26"/>
      <c r="C155" s="53" t="s">
        <v>34</v>
      </c>
      <c r="D155" s="54"/>
      <c r="E155" s="55"/>
      <c r="F155" s="55"/>
      <c r="G155" s="55"/>
      <c r="H155" s="11"/>
      <c r="I155" s="56" t="str">
        <f>IF(COUNTIF(I20:I90,"A")=0,"",COUNTIF(I20:I90,"A"))</f>
        <v/>
      </c>
      <c r="J155" s="54"/>
      <c r="K155" s="55"/>
      <c r="L155" s="55"/>
      <c r="M155" s="55"/>
      <c r="N155" s="11"/>
      <c r="O155" s="56">
        <f>IF(COUNTIF(O20:O90,"A")=0,"",COUNTIF(O20:O90,"A"))</f>
        <v>1</v>
      </c>
      <c r="P155" s="54"/>
      <c r="Q155" s="55"/>
      <c r="R155" s="55"/>
      <c r="S155" s="55"/>
      <c r="T155" s="11"/>
      <c r="U155" s="56" t="str">
        <f>IF(COUNTIF(U20:U90,"A")=0,"",COUNTIF(U20:U90,"A"))</f>
        <v/>
      </c>
      <c r="V155" s="54"/>
      <c r="W155" s="55"/>
      <c r="X155" s="55"/>
      <c r="Y155" s="55"/>
      <c r="Z155" s="11"/>
      <c r="AA155" s="56" t="str">
        <f>IF(COUNTIF(AA20:AA90,"A")=0,"",COUNTIF(AA20:AA90,"A"))</f>
        <v/>
      </c>
      <c r="AB155" s="54"/>
      <c r="AC155" s="55"/>
      <c r="AD155" s="55"/>
      <c r="AE155" s="55"/>
      <c r="AF155" s="11"/>
      <c r="AG155" s="56" t="str">
        <f>IF(COUNTIF(AG20:AG90,"A")=0,"",COUNTIF(AG20:AG90,"A"))</f>
        <v/>
      </c>
      <c r="AH155" s="54"/>
      <c r="AI155" s="55"/>
      <c r="AJ155" s="55"/>
      <c r="AK155" s="55"/>
      <c r="AL155" s="11"/>
      <c r="AM155" s="56" t="str">
        <f>IF(COUNTIF(AM20:AM90,"A")=0,"",COUNTIF(AM20:AM90,"A"))</f>
        <v/>
      </c>
      <c r="AN155" s="54"/>
      <c r="AO155" s="55"/>
      <c r="AP155" s="55"/>
      <c r="AQ155" s="55"/>
      <c r="AR155" s="11"/>
      <c r="AS155" s="56" t="str">
        <f>IF(COUNTIF(AS20:AS90,"A")=0,"",COUNTIF(AS20:AS90,"A"))</f>
        <v/>
      </c>
      <c r="AT155" s="54"/>
      <c r="AU155" s="55"/>
      <c r="AV155" s="55"/>
      <c r="AW155" s="55"/>
      <c r="AX155" s="11"/>
      <c r="AY155" s="56" t="str">
        <f>IF(COUNTIF(AY20:AY90,"A")=0,"",COUNTIF(AY20:AY90,"A"))</f>
        <v/>
      </c>
      <c r="AZ155" s="57"/>
      <c r="BA155" s="55"/>
      <c r="BB155" s="55"/>
      <c r="BC155" s="55"/>
      <c r="BD155" s="11"/>
      <c r="BE155" s="182" t="str">
        <f>IF(SUM(P155:AY155)=0,"",SUM(P155:AY155))</f>
        <v/>
      </c>
    </row>
    <row r="156" spans="1:16384" s="43" customFormat="1" ht="15.75" customHeight="1" x14ac:dyDescent="0.3">
      <c r="A156" s="58"/>
      <c r="B156" s="26"/>
      <c r="C156" s="53" t="s">
        <v>35</v>
      </c>
      <c r="D156" s="54"/>
      <c r="E156" s="55"/>
      <c r="F156" s="55"/>
      <c r="G156" s="55"/>
      <c r="H156" s="11"/>
      <c r="I156" s="56" t="str">
        <f>IF(COUNTIF(I20:I90,"B")=0,"",COUNTIF(I20:I90,"B"))</f>
        <v/>
      </c>
      <c r="J156" s="54"/>
      <c r="K156" s="55"/>
      <c r="L156" s="55"/>
      <c r="M156" s="55"/>
      <c r="N156" s="11"/>
      <c r="O156" s="56">
        <f>IF(COUNTIF(O20:O90,"B")=0,"",COUNTIF(O20:O90,"B"))</f>
        <v>1</v>
      </c>
      <c r="P156" s="54"/>
      <c r="Q156" s="55"/>
      <c r="R156" s="55"/>
      <c r="S156" s="55"/>
      <c r="T156" s="11"/>
      <c r="U156" s="56">
        <f>IF(COUNTIF(U20:U90,"B")=0,"",COUNTIF(U20:U90,"B"))</f>
        <v>1</v>
      </c>
      <c r="V156" s="54"/>
      <c r="W156" s="55"/>
      <c r="X156" s="55"/>
      <c r="Y156" s="55"/>
      <c r="Z156" s="11"/>
      <c r="AA156" s="56">
        <f>IF(COUNTIF(AA20:AA90,"B")=0,"",COUNTIF(AA20:AA90,"B"))</f>
        <v>1</v>
      </c>
      <c r="AB156" s="54"/>
      <c r="AC156" s="55"/>
      <c r="AD156" s="55"/>
      <c r="AE156" s="55"/>
      <c r="AF156" s="11"/>
      <c r="AG156" s="56">
        <f>IF(COUNTIF(AG20:AG90,"B")=0,"",COUNTIF(AG20:AG90,"B"))</f>
        <v>2</v>
      </c>
      <c r="AH156" s="54"/>
      <c r="AI156" s="55"/>
      <c r="AJ156" s="55"/>
      <c r="AK156" s="55"/>
      <c r="AL156" s="11"/>
      <c r="AM156" s="56">
        <f>IF(COUNTIF(AM20:AM90,"B")=0,"",COUNTIF(AM20:AM90,"B"))</f>
        <v>1</v>
      </c>
      <c r="AN156" s="54"/>
      <c r="AO156" s="55"/>
      <c r="AP156" s="55"/>
      <c r="AQ156" s="55"/>
      <c r="AR156" s="11"/>
      <c r="AS156" s="56" t="str">
        <f>IF(COUNTIF(AS20:AS90,"B")=0,"",COUNTIF(AS20:AS90,"B"))</f>
        <v/>
      </c>
      <c r="AT156" s="54"/>
      <c r="AU156" s="55"/>
      <c r="AV156" s="55"/>
      <c r="AW156" s="55"/>
      <c r="AX156" s="11"/>
      <c r="AY156" s="56" t="str">
        <f>IF(COUNTIF(AY20:AY90,"B")=0,"",COUNTIF(AY20:AY90,"B"))</f>
        <v/>
      </c>
      <c r="AZ156" s="57"/>
      <c r="BA156" s="55"/>
      <c r="BB156" s="55"/>
      <c r="BC156" s="55"/>
      <c r="BD156" s="11"/>
      <c r="BE156" s="182">
        <f t="shared" ref="BE156:BE168" si="167">IF(SUM(P156:AY156)=0,"",SUM(P156:AY156))</f>
        <v>5</v>
      </c>
    </row>
    <row r="157" spans="1:16384" s="43" customFormat="1" ht="15.75" customHeight="1" x14ac:dyDescent="0.3">
      <c r="A157" s="58"/>
      <c r="B157" s="26"/>
      <c r="C157" s="53" t="s">
        <v>36</v>
      </c>
      <c r="D157" s="54"/>
      <c r="E157" s="55"/>
      <c r="F157" s="55"/>
      <c r="G157" s="55"/>
      <c r="H157" s="11"/>
      <c r="I157" s="56" t="str">
        <f>IF(COUNTIF(I20:I90,"F")=0,"",COUNTIF(I20:I90,"F"))</f>
        <v/>
      </c>
      <c r="J157" s="54"/>
      <c r="K157" s="55"/>
      <c r="L157" s="55"/>
      <c r="M157" s="55"/>
      <c r="N157" s="11"/>
      <c r="O157" s="56" t="str">
        <f>IF(COUNTIF(O20:O90,"F")=0,"",COUNTIF(O20:O90,"F"))</f>
        <v/>
      </c>
      <c r="P157" s="54"/>
      <c r="Q157" s="55"/>
      <c r="R157" s="55"/>
      <c r="S157" s="55"/>
      <c r="T157" s="11"/>
      <c r="U157" s="56" t="str">
        <f>IF(COUNTIF(U20:U90,"F")=0,"",COUNTIF(U20:U90,"F"))</f>
        <v/>
      </c>
      <c r="V157" s="54"/>
      <c r="W157" s="55"/>
      <c r="X157" s="55"/>
      <c r="Y157" s="55"/>
      <c r="Z157" s="11"/>
      <c r="AA157" s="56" t="str">
        <f>IF(COUNTIF(AA20:AA90,"F")=0,"",COUNTIF(AA20:AA90,"F"))</f>
        <v/>
      </c>
      <c r="AB157" s="54"/>
      <c r="AC157" s="55"/>
      <c r="AD157" s="55"/>
      <c r="AE157" s="55"/>
      <c r="AF157" s="11"/>
      <c r="AG157" s="56">
        <f>IF(COUNTIF(AG20:AG90,"F")=0,"",COUNTIF(AG20:AG90,"F"))</f>
        <v>1</v>
      </c>
      <c r="AH157" s="54"/>
      <c r="AI157" s="55"/>
      <c r="AJ157" s="55"/>
      <c r="AK157" s="55"/>
      <c r="AL157" s="11"/>
      <c r="AM157" s="56">
        <f>IF(COUNTIF(AM20:AM90,"F")=0,"",COUNTIF(AM20:AM90,"F"))</f>
        <v>2</v>
      </c>
      <c r="AN157" s="54"/>
      <c r="AO157" s="55"/>
      <c r="AP157" s="55"/>
      <c r="AQ157" s="55"/>
      <c r="AR157" s="11"/>
      <c r="AS157" s="56">
        <f>IF(COUNTIF(AS20:AS90,"F")=0,"",COUNTIF(AS20:AS90,"F"))</f>
        <v>1</v>
      </c>
      <c r="AT157" s="54"/>
      <c r="AU157" s="55"/>
      <c r="AV157" s="55"/>
      <c r="AW157" s="55"/>
      <c r="AX157" s="11"/>
      <c r="AY157" s="56">
        <f>IF(COUNTIF(AY20:AY90,"F")=0,"",COUNTIF(AY20:AY90,"F"))</f>
        <v>1</v>
      </c>
      <c r="AZ157" s="57"/>
      <c r="BA157" s="55"/>
      <c r="BB157" s="55"/>
      <c r="BC157" s="55"/>
      <c r="BD157" s="11"/>
      <c r="BE157" s="182">
        <f t="shared" si="167"/>
        <v>5</v>
      </c>
    </row>
    <row r="158" spans="1:16384" s="43" customFormat="1" ht="15.75" customHeight="1" x14ac:dyDescent="0.25">
      <c r="A158" s="58"/>
      <c r="B158" s="59"/>
      <c r="C158" s="53" t="s">
        <v>37</v>
      </c>
      <c r="D158" s="183"/>
      <c r="E158" s="184"/>
      <c r="F158" s="184"/>
      <c r="G158" s="184"/>
      <c r="H158" s="185"/>
      <c r="I158" s="56" t="str">
        <f>IF(COUNTIF(I20:I90,"F(Z)")=0,"",COUNTIF(I20:I90,"F(Z)"))</f>
        <v/>
      </c>
      <c r="J158" s="183"/>
      <c r="K158" s="184"/>
      <c r="L158" s="184"/>
      <c r="M158" s="184"/>
      <c r="N158" s="185"/>
      <c r="O158" s="56" t="str">
        <f>IF(COUNTIF(O20:O90,"F(Z)")=0,"",COUNTIF(O20:O90,"F(Z)"))</f>
        <v/>
      </c>
      <c r="P158" s="183"/>
      <c r="Q158" s="184"/>
      <c r="R158" s="184"/>
      <c r="S158" s="184"/>
      <c r="T158" s="185"/>
      <c r="U158" s="56" t="str">
        <f>IF(COUNTIF(U20:U90,"F(Z)")=0,"",COUNTIF(U20:U90,"F(Z)"))</f>
        <v/>
      </c>
      <c r="V158" s="183"/>
      <c r="W158" s="184"/>
      <c r="X158" s="184"/>
      <c r="Y158" s="184"/>
      <c r="Z158" s="185"/>
      <c r="AA158" s="56" t="str">
        <f>IF(COUNTIF(AA20:AA90,"F(Z)")=0,"",COUNTIF(AA20:AA90,"F(Z)"))</f>
        <v/>
      </c>
      <c r="AB158" s="183"/>
      <c r="AC158" s="184"/>
      <c r="AD158" s="184"/>
      <c r="AE158" s="184"/>
      <c r="AF158" s="185"/>
      <c r="AG158" s="56" t="str">
        <f>IF(COUNTIF(AG20:AG90,"F(Z)")=0,"",COUNTIF(AG20:AG90,"F(Z)"))</f>
        <v/>
      </c>
      <c r="AH158" s="183"/>
      <c r="AI158" s="184"/>
      <c r="AJ158" s="184"/>
      <c r="AK158" s="184"/>
      <c r="AL158" s="185"/>
      <c r="AM158" s="56" t="str">
        <f>IF(COUNTIF(AM20:AM90,"F(Z)")=0,"",COUNTIF(AM20:AM90,"F(Z)"))</f>
        <v/>
      </c>
      <c r="AN158" s="183"/>
      <c r="AO158" s="184"/>
      <c r="AP158" s="184"/>
      <c r="AQ158" s="184"/>
      <c r="AR158" s="185"/>
      <c r="AS158" s="56" t="str">
        <f>IF(COUNTIF(AS20:AS90,"F(Z)")=0,"",COUNTIF(AS20:AS90,"F(Z)"))</f>
        <v/>
      </c>
      <c r="AT158" s="183"/>
      <c r="AU158" s="184"/>
      <c r="AV158" s="184"/>
      <c r="AW158" s="184"/>
      <c r="AX158" s="185"/>
      <c r="AY158" s="56" t="str">
        <f>IF(COUNTIF(AY20:AY90,"F(Z)")=0,"",COUNTIF(AY20:AY90,"F(Z)"))</f>
        <v/>
      </c>
      <c r="AZ158" s="186"/>
      <c r="BA158" s="184"/>
      <c r="BB158" s="184"/>
      <c r="BC158" s="184"/>
      <c r="BD158" s="185"/>
      <c r="BE158" s="182" t="str">
        <f t="shared" si="167"/>
        <v/>
      </c>
    </row>
    <row r="159" spans="1:16384" s="43" customFormat="1" ht="15.75" customHeight="1" x14ac:dyDescent="0.3">
      <c r="A159" s="58"/>
      <c r="B159" s="26"/>
      <c r="C159" s="53" t="s">
        <v>38</v>
      </c>
      <c r="D159" s="54"/>
      <c r="E159" s="55"/>
      <c r="F159" s="55"/>
      <c r="G159" s="55"/>
      <c r="H159" s="11"/>
      <c r="I159" s="56" t="str">
        <f>IF(COUNTIF(I20:I90,"G")=0,"",COUNTIF(I20:I90,"G"))</f>
        <v/>
      </c>
      <c r="J159" s="54"/>
      <c r="K159" s="55"/>
      <c r="L159" s="55"/>
      <c r="M159" s="55"/>
      <c r="N159" s="11"/>
      <c r="O159" s="56">
        <f>IF(COUNTIF(O20:O90,"G")=0,"",COUNTIF(O20:O90,"G"))</f>
        <v>3</v>
      </c>
      <c r="P159" s="54"/>
      <c r="Q159" s="55"/>
      <c r="R159" s="55"/>
      <c r="S159" s="55"/>
      <c r="T159" s="11"/>
      <c r="U159" s="56">
        <f>IF(COUNTIF(U20:U90,"G")=0,"",COUNTIF(U20:U90,"G"))</f>
        <v>4</v>
      </c>
      <c r="V159" s="54"/>
      <c r="W159" s="55"/>
      <c r="X159" s="55"/>
      <c r="Y159" s="55"/>
      <c r="Z159" s="11"/>
      <c r="AA159" s="56">
        <f>IF(COUNTIF(AA20:AA90,"G")=0,"",COUNTIF(AA20:AA90,"G"))</f>
        <v>4</v>
      </c>
      <c r="AB159" s="54"/>
      <c r="AC159" s="55"/>
      <c r="AD159" s="55"/>
      <c r="AE159" s="55"/>
      <c r="AF159" s="11"/>
      <c r="AG159" s="56">
        <f>IF(COUNTIF(AG20:AG90,"G")=0,"",COUNTIF(AG20:AG90,"G"))</f>
        <v>3</v>
      </c>
      <c r="AH159" s="54"/>
      <c r="AI159" s="55"/>
      <c r="AJ159" s="55"/>
      <c r="AK159" s="55"/>
      <c r="AL159" s="11"/>
      <c r="AM159" s="56">
        <f>IF(COUNTIF(AM20:AM90,"G")=0,"",COUNTIF(AM20:AM90,"G"))</f>
        <v>3</v>
      </c>
      <c r="AN159" s="54"/>
      <c r="AO159" s="55"/>
      <c r="AP159" s="55"/>
      <c r="AQ159" s="55"/>
      <c r="AR159" s="11"/>
      <c r="AS159" s="56">
        <f>IF(COUNTIF(AS20:AS90,"G")=0,"",COUNTIF(AS20:AS90,"G"))</f>
        <v>3</v>
      </c>
      <c r="AT159" s="54"/>
      <c r="AU159" s="55"/>
      <c r="AV159" s="55"/>
      <c r="AW159" s="55"/>
      <c r="AX159" s="11"/>
      <c r="AY159" s="56">
        <f>IF(COUNTIF(AY20:AY90,"G")=0,"",COUNTIF(AY20:AY90,"G"))</f>
        <v>4</v>
      </c>
      <c r="AZ159" s="57"/>
      <c r="BA159" s="55"/>
      <c r="BB159" s="55"/>
      <c r="BC159" s="55"/>
      <c r="BD159" s="11"/>
      <c r="BE159" s="182">
        <f t="shared" si="167"/>
        <v>21</v>
      </c>
    </row>
    <row r="160" spans="1:16384" s="43" customFormat="1" ht="15.75" customHeight="1" x14ac:dyDescent="0.3">
      <c r="A160" s="58"/>
      <c r="B160" s="26"/>
      <c r="C160" s="53" t="s">
        <v>39</v>
      </c>
      <c r="D160" s="54"/>
      <c r="E160" s="55"/>
      <c r="F160" s="55"/>
      <c r="G160" s="55"/>
      <c r="H160" s="11"/>
      <c r="I160" s="56" t="str">
        <f>IF(COUNTIF(I20:I90,"G(Z)")=0,"",COUNTIF(I20:I90,"G(Z)"))</f>
        <v/>
      </c>
      <c r="J160" s="54"/>
      <c r="K160" s="55"/>
      <c r="L160" s="55"/>
      <c r="M160" s="55"/>
      <c r="N160" s="11"/>
      <c r="O160" s="56" t="str">
        <f>IF(COUNTIF(O20:O90,"G(Z)")=0,"",COUNTIF(O20:O90,"G(Z)"))</f>
        <v/>
      </c>
      <c r="P160" s="54"/>
      <c r="Q160" s="55"/>
      <c r="R160" s="55"/>
      <c r="S160" s="55"/>
      <c r="T160" s="11"/>
      <c r="U160" s="56" t="str">
        <f>IF(COUNTIF(U20:U90,"G(Z)")=0,"",COUNTIF(U20:U90,"G(Z)"))</f>
        <v/>
      </c>
      <c r="V160" s="54"/>
      <c r="W160" s="55"/>
      <c r="X160" s="55"/>
      <c r="Y160" s="55"/>
      <c r="Z160" s="11"/>
      <c r="AA160" s="56" t="str">
        <f>IF(COUNTIF(AA20:AA90,"G(Z)")=0,"",COUNTIF(AA20:AA90,"G(Z)"))</f>
        <v/>
      </c>
      <c r="AB160" s="54"/>
      <c r="AC160" s="55"/>
      <c r="AD160" s="55"/>
      <c r="AE160" s="55"/>
      <c r="AF160" s="11"/>
      <c r="AG160" s="56">
        <f>IF(COUNTIF(AG20:AG90,"G(Z)")=0,"",COUNTIF(AG20:AG90,"G(Z)"))</f>
        <v>1</v>
      </c>
      <c r="AH160" s="54"/>
      <c r="AI160" s="55"/>
      <c r="AJ160" s="55"/>
      <c r="AK160" s="55"/>
      <c r="AL160" s="11"/>
      <c r="AM160" s="56" t="str">
        <f>IF(COUNTIF(AM20:AM90,"G(Z)")=0,"",COUNTIF(AM20:AM90,"G(Z)"))</f>
        <v/>
      </c>
      <c r="AN160" s="54"/>
      <c r="AO160" s="55"/>
      <c r="AP160" s="55"/>
      <c r="AQ160" s="55"/>
      <c r="AR160" s="11"/>
      <c r="AS160" s="56">
        <f>IF(COUNTIF(AS20:AS90,"G(Z)")=0,"",COUNTIF(AS20:AS90,"G(Z)"))</f>
        <v>1</v>
      </c>
      <c r="AT160" s="54"/>
      <c r="AU160" s="55"/>
      <c r="AV160" s="55"/>
      <c r="AW160" s="55"/>
      <c r="AX160" s="11"/>
      <c r="AY160" s="56">
        <f>IF(COUNTIF(AY20:AY90,"G(Z)")=0,"",COUNTIF(AY20:AY90,"G(Z)"))</f>
        <v>1</v>
      </c>
      <c r="AZ160" s="57"/>
      <c r="BA160" s="55"/>
      <c r="BB160" s="55"/>
      <c r="BC160" s="55"/>
      <c r="BD160" s="11"/>
      <c r="BE160" s="182">
        <f t="shared" si="167"/>
        <v>3</v>
      </c>
    </row>
    <row r="161" spans="1:57" s="43" customFormat="1" ht="15.75" customHeight="1" x14ac:dyDescent="0.3">
      <c r="A161" s="58"/>
      <c r="B161" s="26"/>
      <c r="C161" s="53" t="s">
        <v>197</v>
      </c>
      <c r="D161" s="54"/>
      <c r="E161" s="55"/>
      <c r="F161" s="55"/>
      <c r="G161" s="55"/>
      <c r="H161" s="11"/>
      <c r="I161" s="56" t="str">
        <f>IF(COUNTIF(I20:I90,"K")=0,"",COUNTIF(I20:I90,"K"))</f>
        <v/>
      </c>
      <c r="J161" s="54"/>
      <c r="K161" s="55"/>
      <c r="L161" s="55"/>
      <c r="M161" s="55"/>
      <c r="N161" s="11"/>
      <c r="O161" s="56">
        <f>IF(COUNTIF(O20:O90,"K")=0,"",COUNTIF(O20:O90,"K"))</f>
        <v>6</v>
      </c>
      <c r="P161" s="54"/>
      <c r="Q161" s="55"/>
      <c r="R161" s="55"/>
      <c r="S161" s="55"/>
      <c r="T161" s="11"/>
      <c r="U161" s="56">
        <f>IF(COUNTIF(U20:U90,"K")=0,"",COUNTIF(U20:U90,"K"))</f>
        <v>7</v>
      </c>
      <c r="V161" s="54"/>
      <c r="W161" s="55"/>
      <c r="X161" s="55"/>
      <c r="Y161" s="55"/>
      <c r="Z161" s="11"/>
      <c r="AA161" s="56">
        <f>IF(COUNTIF(AA20:AA90,"K")=0,"",COUNTIF(AA20:AA90,"K"))</f>
        <v>3</v>
      </c>
      <c r="AB161" s="54"/>
      <c r="AC161" s="55"/>
      <c r="AD161" s="55"/>
      <c r="AE161" s="55"/>
      <c r="AF161" s="11"/>
      <c r="AG161" s="56">
        <f>IF(COUNTIF(AG20:AG90,"K")=0,"",COUNTIF(AG20:AG90,"K"))</f>
        <v>2</v>
      </c>
      <c r="AH161" s="54"/>
      <c r="AI161" s="55"/>
      <c r="AJ161" s="55"/>
      <c r="AK161" s="55"/>
      <c r="AL161" s="11"/>
      <c r="AM161" s="56">
        <f>IF(COUNTIF(AM20:AM90,"K")=0,"",COUNTIF(AM20:AM90,"K"))</f>
        <v>2</v>
      </c>
      <c r="AN161" s="54"/>
      <c r="AO161" s="55"/>
      <c r="AP161" s="55"/>
      <c r="AQ161" s="55"/>
      <c r="AR161" s="11"/>
      <c r="AS161" s="56" t="str">
        <f>IF(COUNTIF(AS20:AS90,"K")=0,"",COUNTIF(AS20:AS90,"K"))</f>
        <v/>
      </c>
      <c r="AT161" s="54"/>
      <c r="AU161" s="55"/>
      <c r="AV161" s="55"/>
      <c r="AW161" s="55"/>
      <c r="AX161" s="11"/>
      <c r="AY161" s="56">
        <f>IF(COUNTIF(AY20:AY90,"K")=0,"",COUNTIF(AY20:AY90,"K"))</f>
        <v>1</v>
      </c>
      <c r="AZ161" s="57"/>
      <c r="BA161" s="55"/>
      <c r="BB161" s="55"/>
      <c r="BC161" s="55"/>
      <c r="BD161" s="11"/>
      <c r="BE161" s="182">
        <f t="shared" si="167"/>
        <v>15</v>
      </c>
    </row>
    <row r="162" spans="1:57" s="43" customFormat="1" ht="15.75" customHeight="1" x14ac:dyDescent="0.3">
      <c r="A162" s="58"/>
      <c r="B162" s="26"/>
      <c r="C162" s="53" t="s">
        <v>198</v>
      </c>
      <c r="D162" s="54"/>
      <c r="E162" s="55"/>
      <c r="F162" s="55"/>
      <c r="G162" s="55"/>
      <c r="H162" s="11"/>
      <c r="I162" s="56" t="str">
        <f>IF(COUNTIF(I20:I90,"K(Z)")=0,"",COUNTIF(I20:I90,"K(Z)"))</f>
        <v/>
      </c>
      <c r="J162" s="54"/>
      <c r="K162" s="55"/>
      <c r="L162" s="55"/>
      <c r="M162" s="55"/>
      <c r="N162" s="11"/>
      <c r="O162" s="56" t="str">
        <f>IF(COUNTIF(O20:O90,"K(Z)")=0,"",COUNTIF(O20:O90,"K(Z)"))</f>
        <v/>
      </c>
      <c r="P162" s="54"/>
      <c r="Q162" s="55"/>
      <c r="R162" s="55"/>
      <c r="S162" s="55"/>
      <c r="T162" s="11"/>
      <c r="U162" s="56" t="str">
        <f>IF(COUNTIF(U20:U90,"K(Z)")=0,"",COUNTIF(U20:U90,"K(Z)"))</f>
        <v/>
      </c>
      <c r="V162" s="54"/>
      <c r="W162" s="55"/>
      <c r="X162" s="55"/>
      <c r="Y162" s="55"/>
      <c r="Z162" s="11"/>
      <c r="AA162" s="56">
        <f>IF(COUNTIF(AA20:AA90,"K(Z)")=0,"",COUNTIF(AA20:AA90,"K(Z)"))</f>
        <v>1</v>
      </c>
      <c r="AB162" s="54"/>
      <c r="AC162" s="55"/>
      <c r="AD162" s="55"/>
      <c r="AE162" s="55"/>
      <c r="AF162" s="11"/>
      <c r="AG162" s="56">
        <f>IF(COUNTIF(AG20:AG90,"K(Z)")=0,"",COUNTIF(AG20:AG90,"K(Z)"))</f>
        <v>1</v>
      </c>
      <c r="AH162" s="54"/>
      <c r="AI162" s="55"/>
      <c r="AJ162" s="55"/>
      <c r="AK162" s="55"/>
      <c r="AL162" s="11"/>
      <c r="AM162" s="56">
        <f>IF(COUNTIF(AM20:AM90,"K(Z)")=0,"",COUNTIF(AM20:AM90,"K(Z)"))</f>
        <v>1</v>
      </c>
      <c r="AN162" s="54"/>
      <c r="AO162" s="55"/>
      <c r="AP162" s="55"/>
      <c r="AQ162" s="55"/>
      <c r="AR162" s="11"/>
      <c r="AS162" s="56">
        <f>IF(COUNTIF(AS20:AS90,"K(Z)")=0,"",COUNTIF(AS20:AS90,"K(Z)"))</f>
        <v>1</v>
      </c>
      <c r="AT162" s="54"/>
      <c r="AU162" s="55"/>
      <c r="AV162" s="55"/>
      <c r="AW162" s="55"/>
      <c r="AX162" s="11"/>
      <c r="AY162" s="56" t="str">
        <f>IF(COUNTIF(AY20:AY90,"K(Z)")=0,"",COUNTIF(AY20:AY90,"K(Z)"))</f>
        <v/>
      </c>
      <c r="AZ162" s="57"/>
      <c r="BA162" s="55"/>
      <c r="BB162" s="55"/>
      <c r="BC162" s="55"/>
      <c r="BD162" s="11"/>
      <c r="BE162" s="182">
        <f t="shared" si="167"/>
        <v>4</v>
      </c>
    </row>
    <row r="163" spans="1:57" s="43" customFormat="1" ht="15.75" customHeight="1" x14ac:dyDescent="0.3">
      <c r="A163" s="58"/>
      <c r="B163" s="26"/>
      <c r="C163" s="53" t="s">
        <v>40</v>
      </c>
      <c r="D163" s="54"/>
      <c r="E163" s="55"/>
      <c r="F163" s="55"/>
      <c r="G163" s="55"/>
      <c r="H163" s="11"/>
      <c r="I163" s="56" t="str">
        <f>IF(COUNTIF(I20:I90,"AV")=0,"",COUNTIF(I20:I90,"AV"))</f>
        <v/>
      </c>
      <c r="J163" s="54"/>
      <c r="K163" s="55"/>
      <c r="L163" s="55"/>
      <c r="M163" s="55"/>
      <c r="N163" s="11"/>
      <c r="O163" s="56" t="str">
        <f>IF(COUNTIF(O20:O90,"AV")=0,"",COUNTIF(O20:O90,"AV"))</f>
        <v/>
      </c>
      <c r="P163" s="54"/>
      <c r="Q163" s="55"/>
      <c r="R163" s="55"/>
      <c r="S163" s="55"/>
      <c r="T163" s="11"/>
      <c r="U163" s="56" t="str">
        <f>IF(COUNTIF(U20:U90,"AV")=0,"",COUNTIF(U20:U90,"AV"))</f>
        <v/>
      </c>
      <c r="V163" s="54"/>
      <c r="W163" s="55"/>
      <c r="X163" s="55"/>
      <c r="Y163" s="55"/>
      <c r="Z163" s="11"/>
      <c r="AA163" s="56" t="str">
        <f>IF(COUNTIF(AA20:AA90,"AV")=0,"",COUNTIF(AA20:AA90,"AV"))</f>
        <v/>
      </c>
      <c r="AB163" s="54"/>
      <c r="AC163" s="55"/>
      <c r="AD163" s="55"/>
      <c r="AE163" s="55"/>
      <c r="AF163" s="11"/>
      <c r="AG163" s="56" t="str">
        <f>IF(COUNTIF(AG20:AG90,"AV")=0,"",COUNTIF(AG20:AG90,"AV"))</f>
        <v/>
      </c>
      <c r="AH163" s="54"/>
      <c r="AI163" s="55"/>
      <c r="AJ163" s="55"/>
      <c r="AK163" s="55"/>
      <c r="AL163" s="11"/>
      <c r="AM163" s="56" t="str">
        <f>IF(COUNTIF(AM20:AM90,"AV")=0,"",COUNTIF(AM20:AM90,"AV"))</f>
        <v/>
      </c>
      <c r="AN163" s="54"/>
      <c r="AO163" s="55"/>
      <c r="AP163" s="55"/>
      <c r="AQ163" s="55"/>
      <c r="AR163" s="11"/>
      <c r="AS163" s="56" t="str">
        <f>IF(COUNTIF(AS20:AS90,"AV")=0,"",COUNTIF(AS20:AS90,"AV"))</f>
        <v/>
      </c>
      <c r="AT163" s="54"/>
      <c r="AU163" s="55"/>
      <c r="AV163" s="55"/>
      <c r="AW163" s="55"/>
      <c r="AX163" s="11"/>
      <c r="AY163" s="56" t="str">
        <f>IF(COUNTIF(AY20:AY90,"AV")=0,"",COUNTIF(AY20:AY90,"AV"))</f>
        <v/>
      </c>
      <c r="AZ163" s="57"/>
      <c r="BA163" s="55"/>
      <c r="BB163" s="55"/>
      <c r="BC163" s="55"/>
      <c r="BD163" s="11"/>
      <c r="BE163" s="182" t="str">
        <f t="shared" si="167"/>
        <v/>
      </c>
    </row>
    <row r="164" spans="1:57" s="43" customFormat="1" ht="15.75" customHeight="1" x14ac:dyDescent="0.3">
      <c r="A164" s="58"/>
      <c r="B164" s="26"/>
      <c r="C164" s="53" t="s">
        <v>41</v>
      </c>
      <c r="D164" s="54"/>
      <c r="E164" s="55"/>
      <c r="F164" s="55"/>
      <c r="G164" s="55"/>
      <c r="H164" s="11"/>
      <c r="I164" s="56" t="str">
        <f>IF(COUNTIF(I20:I90,"KO")=0,"",COUNTIF(I20:I90,"KO"))</f>
        <v/>
      </c>
      <c r="J164" s="54"/>
      <c r="K164" s="55"/>
      <c r="L164" s="55"/>
      <c r="M164" s="55"/>
      <c r="N164" s="11"/>
      <c r="O164" s="56" t="str">
        <f>IF(COUNTIF(O20:O90,"KO")=0,"",COUNTIF(O20:O90,"KO"))</f>
        <v/>
      </c>
      <c r="P164" s="54"/>
      <c r="Q164" s="55"/>
      <c r="R164" s="55"/>
      <c r="S164" s="55"/>
      <c r="T164" s="11"/>
      <c r="U164" s="56" t="str">
        <f>IF(COUNTIF(U20:U90,"KO")=0,"",COUNTIF(U20:U90,"KO"))</f>
        <v/>
      </c>
      <c r="V164" s="54"/>
      <c r="W164" s="55"/>
      <c r="X164" s="55"/>
      <c r="Y164" s="55"/>
      <c r="Z164" s="11"/>
      <c r="AA164" s="56" t="str">
        <f>IF(COUNTIF(AA20:AA90,"KO")=0,"",COUNTIF(AA20:AA90,"KO"))</f>
        <v/>
      </c>
      <c r="AB164" s="54"/>
      <c r="AC164" s="55"/>
      <c r="AD164" s="55"/>
      <c r="AE164" s="55"/>
      <c r="AF164" s="11"/>
      <c r="AG164" s="56" t="str">
        <f>IF(COUNTIF(AG20:AG90,"KO")=0,"",COUNTIF(AG20:AG90,"KO"))</f>
        <v/>
      </c>
      <c r="AH164" s="54"/>
      <c r="AI164" s="55"/>
      <c r="AJ164" s="55"/>
      <c r="AK164" s="55"/>
      <c r="AL164" s="11"/>
      <c r="AM164" s="56" t="str">
        <f>IF(COUNTIF(AM20:AM90,"KO")=0,"",COUNTIF(AM20:AM90,"KO"))</f>
        <v/>
      </c>
      <c r="AN164" s="54"/>
      <c r="AO164" s="55"/>
      <c r="AP164" s="55"/>
      <c r="AQ164" s="55"/>
      <c r="AR164" s="11"/>
      <c r="AS164" s="56" t="str">
        <f>IF(COUNTIF(AS20:AS90,"KO")=0,"",COUNTIF(AS20:AS90,"KO"))</f>
        <v/>
      </c>
      <c r="AT164" s="54"/>
      <c r="AU164" s="55"/>
      <c r="AV164" s="55"/>
      <c r="AW164" s="55"/>
      <c r="AX164" s="11"/>
      <c r="AY164" s="56" t="str">
        <f>IF(COUNTIF(AY20:AY90,"KO")=0,"",COUNTIF(AY20:AY90,"KO"))</f>
        <v/>
      </c>
      <c r="AZ164" s="57"/>
      <c r="BA164" s="55"/>
      <c r="BB164" s="55"/>
      <c r="BC164" s="55"/>
      <c r="BD164" s="11"/>
      <c r="BE164" s="182" t="str">
        <f t="shared" si="167"/>
        <v/>
      </c>
    </row>
    <row r="165" spans="1:57" s="43" customFormat="1" ht="15.75" customHeight="1" x14ac:dyDescent="0.3">
      <c r="A165" s="60"/>
      <c r="B165" s="29"/>
      <c r="C165" s="61" t="s">
        <v>42</v>
      </c>
      <c r="D165" s="62"/>
      <c r="E165" s="63"/>
      <c r="F165" s="63"/>
      <c r="G165" s="63"/>
      <c r="H165" s="28"/>
      <c r="I165" s="56" t="str">
        <f>IF(COUNTIF(I20:I90,"S")=0,"",COUNTIF(I20:I90,"S"))</f>
        <v/>
      </c>
      <c r="J165" s="62"/>
      <c r="K165" s="63"/>
      <c r="L165" s="63"/>
      <c r="M165" s="63"/>
      <c r="N165" s="28"/>
      <c r="O165" s="56" t="str">
        <f>IF(COUNTIF(O20:O90,"S")=0,"",COUNTIF(O20:O90,"S"))</f>
        <v/>
      </c>
      <c r="P165" s="62"/>
      <c r="Q165" s="63"/>
      <c r="R165" s="63"/>
      <c r="S165" s="63"/>
      <c r="T165" s="28"/>
      <c r="U165" s="56" t="str">
        <f>IF(COUNTIF(U20:U90,"S")=0,"",COUNTIF(U20:U90,"S"))</f>
        <v/>
      </c>
      <c r="V165" s="62"/>
      <c r="W165" s="63"/>
      <c r="X165" s="63"/>
      <c r="Y165" s="63"/>
      <c r="Z165" s="28"/>
      <c r="AA165" s="56" t="str">
        <f>IF(COUNTIF(AA20:AA90,"S")=0,"",COUNTIF(AA20:AA90,"S"))</f>
        <v/>
      </c>
      <c r="AB165" s="62"/>
      <c r="AC165" s="63"/>
      <c r="AD165" s="63"/>
      <c r="AE165" s="63"/>
      <c r="AF165" s="28"/>
      <c r="AG165" s="56" t="str">
        <f>IF(COUNTIF(AG20:AG90,"S")=0,"",COUNTIF(AG20:AG90,"S"))</f>
        <v/>
      </c>
      <c r="AH165" s="62"/>
      <c r="AI165" s="63"/>
      <c r="AJ165" s="63"/>
      <c r="AK165" s="63"/>
      <c r="AL165" s="28"/>
      <c r="AM165" s="56" t="str">
        <f>IF(COUNTIF(AM20:AM90,"S")=0,"",COUNTIF(AM20:AM90,"S"))</f>
        <v/>
      </c>
      <c r="AN165" s="62"/>
      <c r="AO165" s="63"/>
      <c r="AP165" s="63"/>
      <c r="AQ165" s="63"/>
      <c r="AR165" s="28"/>
      <c r="AS165" s="56" t="str">
        <f>IF(COUNTIF(AS20:AS90,"S")=0,"",COUNTIF(AS20:AS90,"S"))</f>
        <v/>
      </c>
      <c r="AT165" s="62"/>
      <c r="AU165" s="63"/>
      <c r="AV165" s="63"/>
      <c r="AW165" s="63"/>
      <c r="AX165" s="28"/>
      <c r="AY165" s="56" t="str">
        <f>IF(COUNTIF(AY20:AY90,"S")=0,"",COUNTIF(AY20:AY90,"S"))</f>
        <v/>
      </c>
      <c r="AZ165" s="57"/>
      <c r="BA165" s="55"/>
      <c r="BB165" s="55"/>
      <c r="BC165" s="55"/>
      <c r="BD165" s="11"/>
      <c r="BE165" s="182" t="str">
        <f t="shared" si="167"/>
        <v/>
      </c>
    </row>
    <row r="166" spans="1:57" s="43" customFormat="1" ht="15.75" customHeight="1" x14ac:dyDescent="0.3">
      <c r="A166" s="60"/>
      <c r="B166" s="29"/>
      <c r="C166" s="61" t="s">
        <v>43</v>
      </c>
      <c r="D166" s="62"/>
      <c r="E166" s="63"/>
      <c r="F166" s="63"/>
      <c r="G166" s="63"/>
      <c r="H166" s="28"/>
      <c r="I166" s="56" t="str">
        <f>IF(COUNTIF(I20:I90,"Z")=0,"",COUNTIF(I20:I90,"Z"))</f>
        <v/>
      </c>
      <c r="J166" s="62"/>
      <c r="K166" s="63"/>
      <c r="L166" s="63"/>
      <c r="M166" s="63"/>
      <c r="N166" s="28"/>
      <c r="O166" s="56" t="str">
        <f>IF(COUNTIF(O20:O90,"Z")=0,"",COUNTIF(O20:O90,"Z"))</f>
        <v/>
      </c>
      <c r="P166" s="62"/>
      <c r="Q166" s="63"/>
      <c r="R166" s="63"/>
      <c r="S166" s="63"/>
      <c r="T166" s="28"/>
      <c r="U166" s="56" t="str">
        <f>IF(COUNTIF(U20:U90,"Z")=0,"",COUNTIF(U20:U90,"Z"))</f>
        <v/>
      </c>
      <c r="V166" s="62"/>
      <c r="W166" s="63"/>
      <c r="X166" s="63"/>
      <c r="Y166" s="63"/>
      <c r="Z166" s="28"/>
      <c r="AA166" s="56" t="str">
        <f>IF(COUNTIF(AA20:AA90,"Z")=0,"",COUNTIF(AA20:AA90,"Z"))</f>
        <v/>
      </c>
      <c r="AB166" s="62"/>
      <c r="AC166" s="63"/>
      <c r="AD166" s="63"/>
      <c r="AE166" s="63"/>
      <c r="AF166" s="28"/>
      <c r="AG166" s="56" t="str">
        <f>IF(COUNTIF(AG20:AG90,"Z")=0,"",COUNTIF(AG20:AG90,"Z"))</f>
        <v/>
      </c>
      <c r="AH166" s="62"/>
      <c r="AI166" s="63"/>
      <c r="AJ166" s="63"/>
      <c r="AK166" s="63"/>
      <c r="AL166" s="28"/>
      <c r="AM166" s="56" t="str">
        <f>IF(COUNTIF(AM20:AM90,"Z")=0,"",COUNTIF(AM20:AM90,"Z"))</f>
        <v/>
      </c>
      <c r="AN166" s="62"/>
      <c r="AO166" s="63"/>
      <c r="AP166" s="63"/>
      <c r="AQ166" s="63"/>
      <c r="AR166" s="28"/>
      <c r="AS166" s="56" t="str">
        <f>IF(COUNTIF(AS20:AS90,"Z")=0,"",COUNTIF(AS20:AS90,"Z"))</f>
        <v/>
      </c>
      <c r="AT166" s="62"/>
      <c r="AU166" s="63"/>
      <c r="AV166" s="63"/>
      <c r="AW166" s="63"/>
      <c r="AX166" s="28"/>
      <c r="AY166" s="56" t="str">
        <f>IF(COUNTIF(AY20:AY90,"Z")=0,"",COUNTIF(AY20:AY90,"Z"))</f>
        <v/>
      </c>
      <c r="AZ166" s="57"/>
      <c r="BA166" s="55"/>
      <c r="BB166" s="55"/>
      <c r="BC166" s="55"/>
      <c r="BD166" s="11"/>
      <c r="BE166" s="182" t="str">
        <f t="shared" si="167"/>
        <v/>
      </c>
    </row>
    <row r="167" spans="1:57" s="43" customFormat="1" ht="15.75" customHeight="1" x14ac:dyDescent="0.3">
      <c r="A167" s="60"/>
      <c r="B167" s="29"/>
      <c r="C167" s="61" t="s">
        <v>44</v>
      </c>
      <c r="D167" s="62"/>
      <c r="E167" s="63"/>
      <c r="F167" s="63"/>
      <c r="G167" s="63"/>
      <c r="H167" s="28"/>
      <c r="I167" s="56" t="str">
        <f>IF(COUNTIF(I20:I90,"KR")=0,"",COUNTIF(I20:I90,"KR"))</f>
        <v/>
      </c>
      <c r="J167" s="62"/>
      <c r="K167" s="63"/>
      <c r="L167" s="63"/>
      <c r="M167" s="63"/>
      <c r="N167" s="28"/>
      <c r="O167" s="56" t="str">
        <f>IF(COUNTIF(O20:O90,"KR")=0,"",COUNTIF(O20:O90,"KR"))</f>
        <v/>
      </c>
      <c r="P167" s="62"/>
      <c r="Q167" s="63"/>
      <c r="R167" s="63"/>
      <c r="S167" s="63"/>
      <c r="T167" s="28"/>
      <c r="U167" s="56" t="str">
        <f>IF(COUNTIF(U20:U90,"KR")=0,"",COUNTIF(U20:U90,"KR"))</f>
        <v/>
      </c>
      <c r="V167" s="62"/>
      <c r="W167" s="63"/>
      <c r="X167" s="63"/>
      <c r="Y167" s="63"/>
      <c r="Z167" s="28"/>
      <c r="AA167" s="56" t="str">
        <f>IF(COUNTIF(AA20:AA90,"KR")=0,"",COUNTIF(AA20:AA90,"KR"))</f>
        <v/>
      </c>
      <c r="AB167" s="62"/>
      <c r="AC167" s="63"/>
      <c r="AD167" s="63"/>
      <c r="AE167" s="63"/>
      <c r="AF167" s="28"/>
      <c r="AG167" s="56" t="str">
        <f>IF(COUNTIF(AG20:AG90,"KR")=0,"",COUNTIF(AG20:AG90,"KR"))</f>
        <v/>
      </c>
      <c r="AH167" s="62"/>
      <c r="AI167" s="63"/>
      <c r="AJ167" s="63"/>
      <c r="AK167" s="63"/>
      <c r="AL167" s="28"/>
      <c r="AM167" s="56" t="str">
        <f>IF(COUNTIF(AM20:AM90,"KR")=0,"",COUNTIF(AM20:AM90,"KR"))</f>
        <v/>
      </c>
      <c r="AN167" s="62"/>
      <c r="AO167" s="63"/>
      <c r="AP167" s="63"/>
      <c r="AQ167" s="63"/>
      <c r="AR167" s="28"/>
      <c r="AS167" s="56" t="str">
        <f>IF(COUNTIF(AS20:AS90,"KR")=0,"",COUNTIF(AS20:AS90,"KR"))</f>
        <v/>
      </c>
      <c r="AT167" s="62"/>
      <c r="AU167" s="63"/>
      <c r="AV167" s="63"/>
      <c r="AW167" s="63"/>
      <c r="AX167" s="28"/>
      <c r="AY167" s="64" t="str">
        <f>IF(COUNTIF(AY20:AY90,"KR")=0,"",COUNTIF(AY20:AY90,"KR"))</f>
        <v/>
      </c>
      <c r="AZ167" s="65"/>
      <c r="BA167" s="63"/>
      <c r="BB167" s="63"/>
      <c r="BC167" s="63"/>
      <c r="BD167" s="28"/>
      <c r="BE167" s="182" t="str">
        <f t="shared" si="167"/>
        <v/>
      </c>
    </row>
    <row r="168" spans="1:57" s="43" customFormat="1" ht="15.75" customHeight="1" thickBot="1" x14ac:dyDescent="0.35">
      <c r="A168" s="66"/>
      <c r="B168" s="49"/>
      <c r="C168" s="50" t="s">
        <v>45</v>
      </c>
      <c r="D168" s="67"/>
      <c r="E168" s="68"/>
      <c r="F168" s="68"/>
      <c r="G168" s="68"/>
      <c r="H168" s="69"/>
      <c r="I168" s="70" t="str">
        <f>IF(SUM(I155:I166)=0,"",SUM(I155:I166))</f>
        <v/>
      </c>
      <c r="J168" s="67"/>
      <c r="K168" s="68"/>
      <c r="L168" s="68"/>
      <c r="M168" s="68"/>
      <c r="N168" s="69"/>
      <c r="O168" s="70">
        <f>IF(SUM(O155:O166)=0,"",SUM(O155:O166))</f>
        <v>11</v>
      </c>
      <c r="P168" s="67"/>
      <c r="Q168" s="68"/>
      <c r="R168" s="68"/>
      <c r="S168" s="68"/>
      <c r="T168" s="69"/>
      <c r="U168" s="70">
        <f>IF(SUM(U155:U166)=0,"",SUM(U155:U166))</f>
        <v>12</v>
      </c>
      <c r="V168" s="67"/>
      <c r="W168" s="68"/>
      <c r="X168" s="68"/>
      <c r="Y168" s="68"/>
      <c r="Z168" s="69"/>
      <c r="AA168" s="70">
        <f>IF(SUM(AA155:AA166)=0,"",SUM(AA155:AA166))</f>
        <v>9</v>
      </c>
      <c r="AB168" s="67"/>
      <c r="AC168" s="68"/>
      <c r="AD168" s="68"/>
      <c r="AE168" s="68"/>
      <c r="AF168" s="69"/>
      <c r="AG168" s="70">
        <f>IF(SUM(AG155:AG166)=0,"",SUM(AG155:AG166))</f>
        <v>10</v>
      </c>
      <c r="AH168" s="67"/>
      <c r="AI168" s="68"/>
      <c r="AJ168" s="68"/>
      <c r="AK168" s="68"/>
      <c r="AL168" s="69"/>
      <c r="AM168" s="70">
        <f>IF(SUM(AM155:AM166)=0,"",SUM(AM155:AM166))</f>
        <v>9</v>
      </c>
      <c r="AN168" s="67"/>
      <c r="AO168" s="68"/>
      <c r="AP168" s="68"/>
      <c r="AQ168" s="68"/>
      <c r="AR168" s="69"/>
      <c r="AS168" s="70">
        <f>IF(SUM(AS155:AS166)=0,"",SUM(AS155:AS166))</f>
        <v>6</v>
      </c>
      <c r="AT168" s="67"/>
      <c r="AU168" s="68"/>
      <c r="AV168" s="68"/>
      <c r="AW168" s="68"/>
      <c r="AX168" s="69"/>
      <c r="AY168" s="70">
        <f>IF(SUM(AY155:AY166)=0,"",SUM(AY155:AY166))</f>
        <v>7</v>
      </c>
      <c r="AZ168" s="71"/>
      <c r="BA168" s="68"/>
      <c r="BB168" s="68"/>
      <c r="BC168" s="68"/>
      <c r="BD168" s="69"/>
      <c r="BE168" s="187">
        <f t="shared" si="167"/>
        <v>53</v>
      </c>
    </row>
    <row r="169" spans="1:57" s="43" customFormat="1" ht="15.75" customHeight="1" thickTop="1" x14ac:dyDescent="0.25">
      <c r="A169" s="72"/>
      <c r="B169" s="73"/>
      <c r="C169" s="73"/>
      <c r="D169" s="188"/>
      <c r="E169" s="188"/>
      <c r="F169" s="188"/>
      <c r="G169" s="188"/>
      <c r="H169" s="188"/>
      <c r="I169" s="188"/>
      <c r="J169" s="188"/>
      <c r="K169" s="188"/>
      <c r="L169" s="188"/>
      <c r="M169" s="188"/>
      <c r="N169" s="188"/>
      <c r="O169" s="188"/>
      <c r="P169" s="188"/>
      <c r="Q169" s="188"/>
      <c r="R169" s="188"/>
      <c r="S169" s="188"/>
      <c r="T169" s="188"/>
      <c r="U169" s="188"/>
      <c r="V169" s="188"/>
      <c r="W169" s="188"/>
      <c r="X169" s="188"/>
      <c r="Y169" s="188"/>
      <c r="Z169" s="188"/>
      <c r="AA169" s="188"/>
      <c r="AB169" s="188"/>
      <c r="AC169" s="188"/>
      <c r="AD169" s="188"/>
      <c r="AE169" s="188"/>
      <c r="AF169" s="188"/>
      <c r="AG169" s="188"/>
      <c r="AH169" s="188"/>
      <c r="AI169" s="188"/>
      <c r="AJ169" s="188"/>
      <c r="AK169" s="188"/>
      <c r="AL169" s="188"/>
      <c r="AM169" s="188"/>
      <c r="AN169" s="188"/>
      <c r="AO169" s="188"/>
      <c r="AP169" s="188"/>
      <c r="AQ169" s="188"/>
      <c r="AR169" s="188"/>
      <c r="AS169" s="188"/>
      <c r="AT169" s="188"/>
      <c r="AU169" s="188"/>
      <c r="AV169" s="188"/>
      <c r="AW169" s="188"/>
      <c r="AX169" s="188"/>
      <c r="AY169" s="188"/>
      <c r="AZ169" s="188"/>
      <c r="BA169" s="188"/>
      <c r="BB169" s="188"/>
      <c r="BC169" s="188"/>
      <c r="BD169" s="188"/>
      <c r="BE169" s="188"/>
    </row>
    <row r="170" spans="1:57" s="43" customFormat="1" ht="15.75" customHeight="1" x14ac:dyDescent="0.25">
      <c r="A170" s="72"/>
      <c r="B170" s="73"/>
      <c r="C170" s="73"/>
      <c r="D170" s="188"/>
      <c r="E170" s="188"/>
      <c r="F170" s="188"/>
      <c r="G170" s="188"/>
      <c r="H170" s="188"/>
      <c r="I170" s="188"/>
      <c r="J170" s="188"/>
      <c r="K170" s="188"/>
      <c r="L170" s="188"/>
      <c r="M170" s="188"/>
      <c r="N170" s="188"/>
      <c r="O170" s="188"/>
      <c r="P170" s="188"/>
      <c r="Q170" s="188"/>
      <c r="R170" s="188"/>
      <c r="S170" s="188"/>
      <c r="T170" s="188"/>
      <c r="U170" s="188"/>
      <c r="V170" s="188"/>
      <c r="W170" s="188"/>
      <c r="X170" s="188"/>
      <c r="Y170" s="188"/>
      <c r="Z170" s="188"/>
      <c r="AA170" s="188"/>
      <c r="AB170" s="188"/>
      <c r="AC170" s="188"/>
      <c r="AD170" s="188"/>
      <c r="AE170" s="188"/>
      <c r="AF170" s="188"/>
      <c r="AG170" s="188"/>
      <c r="AH170" s="188"/>
      <c r="AI170" s="188"/>
      <c r="AJ170" s="188"/>
      <c r="AK170" s="188"/>
      <c r="AL170" s="188"/>
      <c r="AM170" s="188"/>
      <c r="AN170" s="188"/>
      <c r="AO170" s="188"/>
      <c r="AP170" s="188"/>
      <c r="AQ170" s="188"/>
      <c r="AR170" s="188"/>
      <c r="AS170" s="188"/>
      <c r="AT170" s="188"/>
      <c r="AU170" s="188"/>
      <c r="AV170" s="188"/>
      <c r="AW170" s="188"/>
      <c r="AX170" s="188"/>
      <c r="AY170" s="188"/>
      <c r="AZ170" s="188"/>
      <c r="BA170" s="188"/>
      <c r="BB170" s="188"/>
      <c r="BC170" s="188"/>
      <c r="BD170" s="188"/>
      <c r="BE170" s="188"/>
    </row>
    <row r="171" spans="1:57" s="43" customFormat="1" ht="15.75" customHeight="1" x14ac:dyDescent="0.25">
      <c r="A171" s="72"/>
      <c r="B171" s="73"/>
      <c r="C171" s="73"/>
      <c r="D171" s="188"/>
      <c r="E171" s="188"/>
      <c r="F171" s="188"/>
      <c r="G171" s="188"/>
      <c r="H171" s="188"/>
      <c r="I171" s="188"/>
      <c r="J171" s="188"/>
      <c r="K171" s="188"/>
      <c r="L171" s="188"/>
      <c r="M171" s="188"/>
      <c r="N171" s="188"/>
      <c r="O171" s="188"/>
      <c r="P171" s="188"/>
      <c r="Q171" s="188"/>
      <c r="R171" s="188"/>
      <c r="S171" s="188"/>
      <c r="T171" s="188"/>
      <c r="U171" s="188"/>
      <c r="V171" s="188"/>
      <c r="W171" s="188"/>
      <c r="X171" s="188"/>
      <c r="Y171" s="188"/>
      <c r="Z171" s="188"/>
      <c r="AA171" s="188"/>
      <c r="AB171" s="188"/>
      <c r="AC171" s="188"/>
      <c r="AD171" s="188"/>
      <c r="AE171" s="188"/>
      <c r="AF171" s="188"/>
      <c r="AG171" s="188"/>
      <c r="AH171" s="188"/>
      <c r="AI171" s="188"/>
      <c r="AJ171" s="188"/>
      <c r="AK171" s="188"/>
      <c r="AL171" s="188"/>
      <c r="AM171" s="188"/>
      <c r="AN171" s="188"/>
      <c r="AO171" s="188"/>
      <c r="AP171" s="188"/>
      <c r="AQ171" s="188"/>
      <c r="AR171" s="188"/>
      <c r="AS171" s="188"/>
      <c r="AT171" s="188"/>
      <c r="AU171" s="188"/>
      <c r="AV171" s="188"/>
      <c r="AW171" s="188"/>
      <c r="AX171" s="188"/>
      <c r="AY171" s="188"/>
      <c r="AZ171" s="188"/>
      <c r="BA171" s="188"/>
      <c r="BB171" s="188"/>
      <c r="BC171" s="188"/>
      <c r="BD171" s="188"/>
      <c r="BE171" s="188"/>
    </row>
    <row r="172" spans="1:57" s="43" customFormat="1" ht="15.75" customHeight="1" x14ac:dyDescent="0.25">
      <c r="A172" s="72"/>
      <c r="B172" s="73"/>
      <c r="C172" s="73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188"/>
      <c r="AC172" s="188"/>
      <c r="AD172" s="188"/>
      <c r="AE172" s="188"/>
      <c r="AF172" s="188"/>
      <c r="AG172" s="188"/>
      <c r="AH172" s="188"/>
      <c r="AI172" s="188"/>
      <c r="AJ172" s="188"/>
      <c r="AK172" s="188"/>
      <c r="AL172" s="188"/>
      <c r="AM172" s="188"/>
      <c r="AN172" s="188"/>
      <c r="AO172" s="188"/>
      <c r="AP172" s="188"/>
      <c r="AQ172" s="188"/>
      <c r="AR172" s="188"/>
      <c r="AS172" s="188"/>
      <c r="AT172" s="188"/>
      <c r="AU172" s="188"/>
      <c r="AV172" s="188"/>
      <c r="AW172" s="188"/>
      <c r="AX172" s="188"/>
      <c r="AY172" s="188"/>
      <c r="AZ172" s="188"/>
      <c r="BA172" s="188"/>
      <c r="BB172" s="188"/>
      <c r="BC172" s="188"/>
      <c r="BD172" s="188"/>
      <c r="BE172" s="188"/>
    </row>
    <row r="173" spans="1:57" s="43" customFormat="1" ht="15.75" customHeight="1" x14ac:dyDescent="0.25">
      <c r="A173" s="72"/>
      <c r="B173" s="73"/>
      <c r="C173" s="73"/>
      <c r="D173" s="188"/>
      <c r="E173" s="188"/>
      <c r="F173" s="188"/>
      <c r="G173" s="188"/>
      <c r="H173" s="188"/>
      <c r="I173" s="188"/>
      <c r="J173" s="188"/>
      <c r="K173" s="188"/>
      <c r="L173" s="188"/>
      <c r="M173" s="188"/>
      <c r="N173" s="188"/>
      <c r="O173" s="188"/>
      <c r="P173" s="188"/>
      <c r="Q173" s="188"/>
      <c r="R173" s="188"/>
      <c r="S173" s="188"/>
      <c r="T173" s="188"/>
      <c r="U173" s="188"/>
      <c r="V173" s="188"/>
      <c r="W173" s="188"/>
      <c r="X173" s="188"/>
      <c r="Y173" s="188"/>
      <c r="Z173" s="188"/>
      <c r="AA173" s="188"/>
      <c r="AB173" s="188"/>
      <c r="AC173" s="188"/>
      <c r="AD173" s="188"/>
      <c r="AE173" s="188"/>
      <c r="AF173" s="188"/>
      <c r="AG173" s="188"/>
      <c r="AH173" s="188"/>
      <c r="AI173" s="188"/>
      <c r="AJ173" s="188"/>
      <c r="AK173" s="188"/>
      <c r="AL173" s="188"/>
      <c r="AM173" s="188"/>
      <c r="AN173" s="188"/>
      <c r="AO173" s="188"/>
      <c r="AP173" s="188"/>
      <c r="AQ173" s="188"/>
      <c r="AR173" s="188"/>
      <c r="AS173" s="188"/>
      <c r="AT173" s="188"/>
      <c r="AU173" s="188"/>
      <c r="AV173" s="188"/>
      <c r="AW173" s="188"/>
      <c r="AX173" s="188"/>
      <c r="AY173" s="188"/>
      <c r="AZ173" s="188"/>
      <c r="BA173" s="188"/>
      <c r="BB173" s="188"/>
      <c r="BC173" s="188"/>
      <c r="BD173" s="188"/>
      <c r="BE173" s="188"/>
    </row>
    <row r="174" spans="1:57" s="43" customFormat="1" ht="15.75" customHeight="1" x14ac:dyDescent="0.25">
      <c r="A174" s="72"/>
      <c r="B174" s="73"/>
      <c r="C174" s="73"/>
      <c r="D174" s="188"/>
      <c r="E174" s="188"/>
      <c r="F174" s="188"/>
      <c r="G174" s="188"/>
      <c r="H174" s="188"/>
      <c r="I174" s="188"/>
      <c r="J174" s="188"/>
      <c r="K174" s="188"/>
      <c r="L174" s="188"/>
      <c r="M174" s="188"/>
      <c r="N174" s="188"/>
      <c r="O174" s="188"/>
      <c r="P174" s="188"/>
      <c r="Q174" s="188"/>
      <c r="R174" s="188"/>
      <c r="S174" s="188"/>
      <c r="T174" s="188"/>
      <c r="U174" s="188"/>
      <c r="V174" s="188"/>
      <c r="W174" s="188"/>
      <c r="X174" s="188"/>
      <c r="Y174" s="188"/>
      <c r="Z174" s="188"/>
      <c r="AA174" s="188"/>
      <c r="AB174" s="188"/>
      <c r="AC174" s="188"/>
      <c r="AD174" s="188"/>
      <c r="AE174" s="188"/>
      <c r="AF174" s="188"/>
      <c r="AG174" s="188"/>
      <c r="AH174" s="188"/>
      <c r="AI174" s="188"/>
      <c r="AJ174" s="188"/>
      <c r="AK174" s="188"/>
      <c r="AL174" s="188"/>
      <c r="AM174" s="188"/>
      <c r="AN174" s="188"/>
      <c r="AO174" s="188"/>
      <c r="AP174" s="188"/>
      <c r="AQ174" s="188"/>
      <c r="AR174" s="188"/>
      <c r="AS174" s="188"/>
      <c r="AT174" s="188"/>
      <c r="AU174" s="188"/>
      <c r="AV174" s="188"/>
      <c r="AW174" s="188"/>
      <c r="AX174" s="188"/>
      <c r="AY174" s="188"/>
      <c r="AZ174" s="188"/>
      <c r="BA174" s="188"/>
      <c r="BB174" s="188"/>
      <c r="BC174" s="188"/>
      <c r="BD174" s="188"/>
      <c r="BE174" s="188"/>
    </row>
    <row r="175" spans="1:57" s="43" customFormat="1" ht="15.75" customHeight="1" x14ac:dyDescent="0.25">
      <c r="A175" s="72"/>
      <c r="B175" s="73"/>
      <c r="C175" s="73"/>
      <c r="D175" s="188"/>
      <c r="E175" s="188"/>
      <c r="F175" s="188"/>
      <c r="G175" s="188"/>
      <c r="H175" s="188"/>
      <c r="I175" s="188"/>
      <c r="J175" s="188"/>
      <c r="K175" s="188"/>
      <c r="L175" s="188"/>
      <c r="M175" s="188"/>
      <c r="N175" s="188"/>
      <c r="O175" s="188"/>
      <c r="P175" s="188"/>
      <c r="Q175" s="188"/>
      <c r="R175" s="188"/>
      <c r="S175" s="188"/>
      <c r="T175" s="188"/>
      <c r="U175" s="188"/>
      <c r="V175" s="188"/>
      <c r="W175" s="188"/>
      <c r="X175" s="188"/>
      <c r="Y175" s="188"/>
      <c r="Z175" s="188"/>
      <c r="AA175" s="188"/>
      <c r="AB175" s="188"/>
      <c r="AC175" s="188"/>
      <c r="AD175" s="188"/>
      <c r="AE175" s="188"/>
      <c r="AF175" s="188"/>
      <c r="AG175" s="188"/>
      <c r="AH175" s="188"/>
      <c r="AI175" s="188"/>
      <c r="AJ175" s="188"/>
      <c r="AK175" s="188"/>
      <c r="AL175" s="188"/>
      <c r="AM175" s="188"/>
      <c r="AN175" s="188"/>
      <c r="AO175" s="188"/>
      <c r="AP175" s="188"/>
      <c r="AQ175" s="188"/>
      <c r="AR175" s="188"/>
      <c r="AS175" s="188"/>
      <c r="AT175" s="188"/>
      <c r="AU175" s="188"/>
      <c r="AV175" s="188"/>
      <c r="AW175" s="188"/>
      <c r="AX175" s="188"/>
      <c r="AY175" s="188"/>
      <c r="AZ175" s="188"/>
      <c r="BA175" s="188"/>
      <c r="BB175" s="188"/>
      <c r="BC175" s="188"/>
      <c r="BD175" s="188"/>
      <c r="BE175" s="188"/>
    </row>
    <row r="176" spans="1:57" s="43" customFormat="1" ht="15.75" customHeight="1" x14ac:dyDescent="0.25">
      <c r="A176" s="72"/>
      <c r="B176" s="73"/>
      <c r="C176" s="73"/>
      <c r="D176" s="188"/>
      <c r="E176" s="188"/>
      <c r="F176" s="188"/>
      <c r="G176" s="188"/>
      <c r="H176" s="188"/>
      <c r="I176" s="188"/>
      <c r="J176" s="188"/>
      <c r="K176" s="188"/>
      <c r="L176" s="188"/>
      <c r="M176" s="188"/>
      <c r="N176" s="188"/>
      <c r="O176" s="188"/>
      <c r="P176" s="188"/>
      <c r="Q176" s="188"/>
      <c r="R176" s="188"/>
      <c r="S176" s="188"/>
      <c r="T176" s="188"/>
      <c r="U176" s="188"/>
      <c r="V176" s="188"/>
      <c r="W176" s="188"/>
      <c r="X176" s="188"/>
      <c r="Y176" s="188"/>
      <c r="Z176" s="188"/>
      <c r="AA176" s="188"/>
      <c r="AB176" s="188"/>
      <c r="AC176" s="188"/>
      <c r="AD176" s="188"/>
      <c r="AE176" s="188"/>
      <c r="AF176" s="188"/>
      <c r="AG176" s="188"/>
      <c r="AH176" s="188"/>
      <c r="AI176" s="188"/>
      <c r="AJ176" s="188"/>
      <c r="AK176" s="188"/>
      <c r="AL176" s="188"/>
      <c r="AM176" s="188"/>
      <c r="AN176" s="188"/>
      <c r="AO176" s="188"/>
      <c r="AP176" s="188"/>
      <c r="AQ176" s="188"/>
      <c r="AR176" s="188"/>
      <c r="AS176" s="188"/>
      <c r="AT176" s="188"/>
      <c r="AU176" s="188"/>
      <c r="AV176" s="188"/>
      <c r="AW176" s="188"/>
      <c r="AX176" s="188"/>
      <c r="AY176" s="188"/>
      <c r="AZ176" s="188"/>
      <c r="BA176" s="188"/>
      <c r="BB176" s="188"/>
      <c r="BC176" s="188"/>
      <c r="BD176" s="188"/>
      <c r="BE176" s="188"/>
    </row>
    <row r="177" spans="1:57" s="43" customFormat="1" ht="15.75" customHeight="1" x14ac:dyDescent="0.25">
      <c r="A177" s="72"/>
      <c r="B177" s="73"/>
      <c r="C177" s="73"/>
      <c r="D177" s="188"/>
      <c r="E177" s="188"/>
      <c r="F177" s="188"/>
      <c r="G177" s="188"/>
      <c r="H177" s="188"/>
      <c r="I177" s="188"/>
      <c r="J177" s="188"/>
      <c r="K177" s="188"/>
      <c r="L177" s="188"/>
      <c r="M177" s="188"/>
      <c r="N177" s="188"/>
      <c r="O177" s="188"/>
      <c r="P177" s="188"/>
      <c r="Q177" s="188"/>
      <c r="R177" s="188"/>
      <c r="S177" s="188"/>
      <c r="T177" s="188"/>
      <c r="U177" s="188"/>
      <c r="V177" s="188"/>
      <c r="W177" s="188"/>
      <c r="X177" s="188"/>
      <c r="Y177" s="188"/>
      <c r="Z177" s="188"/>
      <c r="AA177" s="188"/>
      <c r="AB177" s="188"/>
      <c r="AC177" s="188"/>
      <c r="AD177" s="188"/>
      <c r="AE177" s="188"/>
      <c r="AF177" s="188"/>
      <c r="AG177" s="188"/>
      <c r="AH177" s="188"/>
      <c r="AI177" s="188"/>
      <c r="AJ177" s="188"/>
      <c r="AK177" s="188"/>
      <c r="AL177" s="188"/>
      <c r="AM177" s="188"/>
      <c r="AN177" s="188"/>
      <c r="AO177" s="188"/>
      <c r="AP177" s="188"/>
      <c r="AQ177" s="188"/>
      <c r="AR177" s="188"/>
      <c r="AS177" s="188"/>
      <c r="AT177" s="188"/>
      <c r="AU177" s="188"/>
      <c r="AV177" s="188"/>
      <c r="AW177" s="188"/>
      <c r="AX177" s="188"/>
      <c r="AY177" s="188"/>
      <c r="AZ177" s="188"/>
      <c r="BA177" s="188"/>
      <c r="BB177" s="188"/>
      <c r="BC177" s="188"/>
      <c r="BD177" s="188"/>
      <c r="BE177" s="188"/>
    </row>
    <row r="178" spans="1:57" s="43" customFormat="1" ht="15.75" customHeight="1" x14ac:dyDescent="0.25">
      <c r="A178" s="72"/>
      <c r="B178" s="73"/>
      <c r="C178" s="73"/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8"/>
      <c r="AB178" s="188"/>
      <c r="AC178" s="188"/>
      <c r="AD178" s="188"/>
      <c r="AE178" s="188"/>
      <c r="AF178" s="188"/>
      <c r="AG178" s="188"/>
      <c r="AH178" s="188"/>
      <c r="AI178" s="188"/>
      <c r="AJ178" s="188"/>
      <c r="AK178" s="188"/>
      <c r="AL178" s="188"/>
      <c r="AM178" s="188"/>
      <c r="AN178" s="188"/>
      <c r="AO178" s="188"/>
      <c r="AP178" s="188"/>
      <c r="AQ178" s="188"/>
      <c r="AR178" s="188"/>
      <c r="AS178" s="188"/>
      <c r="AT178" s="188"/>
      <c r="AU178" s="188"/>
      <c r="AV178" s="188"/>
      <c r="AW178" s="188"/>
      <c r="AX178" s="188"/>
      <c r="AY178" s="188"/>
      <c r="AZ178" s="188"/>
      <c r="BA178" s="188"/>
      <c r="BB178" s="188"/>
      <c r="BC178" s="188"/>
      <c r="BD178" s="188"/>
      <c r="BE178" s="188"/>
    </row>
    <row r="179" spans="1:57" s="43" customFormat="1" ht="15.75" customHeight="1" x14ac:dyDescent="0.25">
      <c r="A179" s="72"/>
      <c r="B179" s="73"/>
      <c r="C179" s="73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188"/>
      <c r="AC179" s="188"/>
      <c r="AD179" s="188"/>
      <c r="AE179" s="188"/>
      <c r="AF179" s="188"/>
      <c r="AG179" s="188"/>
      <c r="AH179" s="188"/>
      <c r="AI179" s="188"/>
      <c r="AJ179" s="188"/>
      <c r="AK179" s="188"/>
      <c r="AL179" s="188"/>
      <c r="AM179" s="188"/>
      <c r="AN179" s="188"/>
      <c r="AO179" s="188"/>
      <c r="AP179" s="188"/>
      <c r="AQ179" s="188"/>
      <c r="AR179" s="188"/>
      <c r="AS179" s="188"/>
      <c r="AT179" s="188"/>
      <c r="AU179" s="188"/>
      <c r="AV179" s="188"/>
      <c r="AW179" s="188"/>
      <c r="AX179" s="188"/>
      <c r="AY179" s="188"/>
      <c r="AZ179" s="188"/>
      <c r="BA179" s="188"/>
      <c r="BB179" s="188"/>
      <c r="BC179" s="188"/>
      <c r="BD179" s="188"/>
      <c r="BE179" s="188"/>
    </row>
    <row r="180" spans="1:57" s="43" customFormat="1" ht="15.75" customHeight="1" x14ac:dyDescent="0.25">
      <c r="A180" s="72"/>
      <c r="B180" s="73"/>
      <c r="C180" s="73"/>
      <c r="D180" s="188"/>
      <c r="E180" s="188"/>
      <c r="F180" s="188"/>
      <c r="G180" s="188"/>
      <c r="H180" s="188"/>
      <c r="I180" s="188"/>
      <c r="J180" s="188"/>
      <c r="K180" s="188"/>
      <c r="L180" s="188"/>
      <c r="M180" s="188"/>
      <c r="N180" s="188"/>
      <c r="O180" s="188"/>
      <c r="P180" s="188"/>
      <c r="Q180" s="188"/>
      <c r="R180" s="188"/>
      <c r="S180" s="188"/>
      <c r="T180" s="188"/>
      <c r="U180" s="188"/>
      <c r="V180" s="188"/>
      <c r="W180" s="188"/>
      <c r="X180" s="188"/>
      <c r="Y180" s="188"/>
      <c r="Z180" s="188"/>
      <c r="AA180" s="188"/>
      <c r="AB180" s="188"/>
      <c r="AC180" s="188"/>
      <c r="AD180" s="188"/>
      <c r="AE180" s="188"/>
      <c r="AF180" s="188"/>
      <c r="AG180" s="188"/>
      <c r="AH180" s="188"/>
      <c r="AI180" s="188"/>
      <c r="AJ180" s="188"/>
      <c r="AK180" s="188"/>
      <c r="AL180" s="188"/>
      <c r="AM180" s="188"/>
      <c r="AN180" s="188"/>
      <c r="AO180" s="188"/>
      <c r="AP180" s="188"/>
      <c r="AQ180" s="188"/>
      <c r="AR180" s="188"/>
      <c r="AS180" s="188"/>
      <c r="AT180" s="188"/>
      <c r="AU180" s="188"/>
      <c r="AV180" s="188"/>
      <c r="AW180" s="188"/>
      <c r="AX180" s="188"/>
      <c r="AY180" s="188"/>
      <c r="AZ180" s="188"/>
      <c r="BA180" s="188"/>
      <c r="BB180" s="188"/>
      <c r="BC180" s="188"/>
      <c r="BD180" s="188"/>
      <c r="BE180" s="188"/>
    </row>
    <row r="181" spans="1:57" s="43" customFormat="1" ht="15.75" customHeight="1" x14ac:dyDescent="0.25">
      <c r="A181" s="72"/>
      <c r="B181" s="73"/>
      <c r="C181" s="73"/>
      <c r="D181" s="188"/>
      <c r="E181" s="188"/>
      <c r="F181" s="188"/>
      <c r="G181" s="188"/>
      <c r="H181" s="188"/>
      <c r="I181" s="188"/>
      <c r="J181" s="188"/>
      <c r="K181" s="188"/>
      <c r="L181" s="188"/>
      <c r="M181" s="188"/>
      <c r="N181" s="188"/>
      <c r="O181" s="188"/>
      <c r="P181" s="188"/>
      <c r="Q181" s="188"/>
      <c r="R181" s="188"/>
      <c r="S181" s="188"/>
      <c r="T181" s="188"/>
      <c r="U181" s="188"/>
      <c r="V181" s="188"/>
      <c r="W181" s="188"/>
      <c r="X181" s="188"/>
      <c r="Y181" s="188"/>
      <c r="Z181" s="188"/>
      <c r="AA181" s="188"/>
      <c r="AB181" s="188"/>
      <c r="AC181" s="188"/>
      <c r="AD181" s="188"/>
      <c r="AE181" s="188"/>
      <c r="AF181" s="188"/>
      <c r="AG181" s="188"/>
      <c r="AH181" s="188"/>
      <c r="AI181" s="188"/>
      <c r="AJ181" s="188"/>
      <c r="AK181" s="188"/>
      <c r="AL181" s="188"/>
      <c r="AM181" s="188"/>
      <c r="AN181" s="188"/>
      <c r="AO181" s="188"/>
      <c r="AP181" s="188"/>
      <c r="AQ181" s="188"/>
      <c r="AR181" s="188"/>
      <c r="AS181" s="188"/>
      <c r="AT181" s="188"/>
      <c r="AU181" s="188"/>
      <c r="AV181" s="188"/>
      <c r="AW181" s="188"/>
      <c r="AX181" s="188"/>
      <c r="AY181" s="188"/>
      <c r="AZ181" s="188"/>
      <c r="BA181" s="188"/>
      <c r="BB181" s="188"/>
      <c r="BC181" s="188"/>
      <c r="BD181" s="188"/>
      <c r="BE181" s="188"/>
    </row>
    <row r="182" spans="1:57" s="43" customFormat="1" ht="15.75" customHeight="1" x14ac:dyDescent="0.25">
      <c r="A182" s="72"/>
      <c r="B182" s="73"/>
      <c r="C182" s="73"/>
      <c r="D182" s="188"/>
      <c r="E182" s="188"/>
      <c r="F182" s="188"/>
      <c r="G182" s="188"/>
      <c r="H182" s="188"/>
      <c r="I182" s="188"/>
      <c r="J182" s="188"/>
      <c r="K182" s="188"/>
      <c r="L182" s="188"/>
      <c r="M182" s="188"/>
      <c r="N182" s="188"/>
      <c r="O182" s="188"/>
      <c r="P182" s="188"/>
      <c r="Q182" s="188"/>
      <c r="R182" s="188"/>
      <c r="S182" s="188"/>
      <c r="T182" s="188"/>
      <c r="U182" s="188"/>
      <c r="V182" s="188"/>
      <c r="W182" s="188"/>
      <c r="X182" s="188"/>
      <c r="Y182" s="188"/>
      <c r="Z182" s="188"/>
      <c r="AA182" s="188"/>
      <c r="AB182" s="188"/>
      <c r="AC182" s="188"/>
      <c r="AD182" s="188"/>
      <c r="AE182" s="188"/>
      <c r="AF182" s="188"/>
      <c r="AG182" s="188"/>
      <c r="AH182" s="188"/>
      <c r="AI182" s="188"/>
      <c r="AJ182" s="188"/>
      <c r="AK182" s="188"/>
      <c r="AL182" s="188"/>
      <c r="AM182" s="188"/>
      <c r="AN182" s="188"/>
      <c r="AO182" s="188"/>
      <c r="AP182" s="188"/>
      <c r="AQ182" s="188"/>
      <c r="AR182" s="188"/>
      <c r="AS182" s="188"/>
      <c r="AT182" s="188"/>
      <c r="AU182" s="188"/>
      <c r="AV182" s="188"/>
      <c r="AW182" s="188"/>
      <c r="AX182" s="188"/>
      <c r="AY182" s="188"/>
      <c r="AZ182" s="188"/>
      <c r="BA182" s="188"/>
      <c r="BB182" s="188"/>
      <c r="BC182" s="188"/>
      <c r="BD182" s="188"/>
      <c r="BE182" s="188"/>
    </row>
    <row r="183" spans="1:57" s="43" customFormat="1" ht="15.75" customHeight="1" x14ac:dyDescent="0.25">
      <c r="A183" s="72"/>
      <c r="B183" s="73"/>
      <c r="C183" s="73"/>
      <c r="D183" s="188"/>
      <c r="E183" s="188"/>
      <c r="F183" s="188"/>
      <c r="G183" s="188"/>
      <c r="H183" s="188"/>
      <c r="I183" s="188"/>
      <c r="J183" s="188"/>
      <c r="K183" s="188"/>
      <c r="L183" s="188"/>
      <c r="M183" s="188"/>
      <c r="N183" s="188"/>
      <c r="O183" s="188"/>
      <c r="P183" s="188"/>
      <c r="Q183" s="188"/>
      <c r="R183" s="188"/>
      <c r="S183" s="188"/>
      <c r="T183" s="188"/>
      <c r="U183" s="188"/>
      <c r="V183" s="188"/>
      <c r="W183" s="188"/>
      <c r="X183" s="188"/>
      <c r="Y183" s="188"/>
      <c r="Z183" s="188"/>
      <c r="AA183" s="188"/>
      <c r="AB183" s="188"/>
      <c r="AC183" s="188"/>
      <c r="AD183" s="188"/>
      <c r="AE183" s="188"/>
      <c r="AF183" s="188"/>
      <c r="AG183" s="188"/>
      <c r="AH183" s="188"/>
      <c r="AI183" s="188"/>
      <c r="AJ183" s="188"/>
      <c r="AK183" s="188"/>
      <c r="AL183" s="188"/>
      <c r="AM183" s="188"/>
      <c r="AN183" s="188"/>
      <c r="AO183" s="188"/>
      <c r="AP183" s="188"/>
      <c r="AQ183" s="188"/>
      <c r="AR183" s="188"/>
      <c r="AS183" s="188"/>
      <c r="AT183" s="188"/>
      <c r="AU183" s="188"/>
      <c r="AV183" s="188"/>
      <c r="AW183" s="188"/>
      <c r="AX183" s="188"/>
      <c r="AY183" s="188"/>
      <c r="AZ183" s="188"/>
      <c r="BA183" s="188"/>
      <c r="BB183" s="188"/>
      <c r="BC183" s="188"/>
      <c r="BD183" s="188"/>
      <c r="BE183" s="188"/>
    </row>
    <row r="184" spans="1:57" s="43" customFormat="1" ht="15.75" customHeight="1" x14ac:dyDescent="0.25">
      <c r="A184" s="72"/>
      <c r="B184" s="73"/>
      <c r="C184" s="73"/>
      <c r="D184" s="188"/>
      <c r="E184" s="188"/>
      <c r="F184" s="188"/>
      <c r="G184" s="188"/>
      <c r="H184" s="188"/>
      <c r="I184" s="188"/>
      <c r="J184" s="188"/>
      <c r="K184" s="188"/>
      <c r="L184" s="188"/>
      <c r="M184" s="188"/>
      <c r="N184" s="188"/>
      <c r="O184" s="188"/>
      <c r="P184" s="188"/>
      <c r="Q184" s="188"/>
      <c r="R184" s="188"/>
      <c r="S184" s="188"/>
      <c r="T184" s="188"/>
      <c r="U184" s="188"/>
      <c r="V184" s="188"/>
      <c r="W184" s="188"/>
      <c r="X184" s="188"/>
      <c r="Y184" s="188"/>
      <c r="Z184" s="188"/>
      <c r="AA184" s="188"/>
      <c r="AB184" s="188"/>
      <c r="AC184" s="188"/>
      <c r="AD184" s="188"/>
      <c r="AE184" s="188"/>
      <c r="AF184" s="188"/>
      <c r="AG184" s="188"/>
      <c r="AH184" s="188"/>
      <c r="AI184" s="188"/>
      <c r="AJ184" s="188"/>
      <c r="AK184" s="188"/>
      <c r="AL184" s="188"/>
      <c r="AM184" s="188"/>
      <c r="AN184" s="188"/>
      <c r="AO184" s="188"/>
      <c r="AP184" s="188"/>
      <c r="AQ184" s="188"/>
      <c r="AR184" s="188"/>
      <c r="AS184" s="188"/>
      <c r="AT184" s="188"/>
      <c r="AU184" s="188"/>
      <c r="AV184" s="188"/>
      <c r="AW184" s="188"/>
      <c r="AX184" s="188"/>
      <c r="AY184" s="188"/>
      <c r="AZ184" s="188"/>
      <c r="BA184" s="188"/>
      <c r="BB184" s="188"/>
      <c r="BC184" s="188"/>
      <c r="BD184" s="188"/>
      <c r="BE184" s="188"/>
    </row>
    <row r="185" spans="1:57" s="43" customFormat="1" ht="15.75" customHeight="1" x14ac:dyDescent="0.25">
      <c r="A185" s="72"/>
      <c r="B185" s="73"/>
      <c r="C185" s="73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188"/>
      <c r="AC185" s="188"/>
      <c r="AD185" s="188"/>
      <c r="AE185" s="188"/>
      <c r="AF185" s="188"/>
      <c r="AG185" s="188"/>
      <c r="AH185" s="188"/>
      <c r="AI185" s="188"/>
      <c r="AJ185" s="188"/>
      <c r="AK185" s="188"/>
      <c r="AL185" s="188"/>
      <c r="AM185" s="188"/>
      <c r="AN185" s="188"/>
      <c r="AO185" s="188"/>
      <c r="AP185" s="188"/>
      <c r="AQ185" s="188"/>
      <c r="AR185" s="188"/>
      <c r="AS185" s="188"/>
      <c r="AT185" s="188"/>
      <c r="AU185" s="188"/>
      <c r="AV185" s="188"/>
      <c r="AW185" s="188"/>
      <c r="AX185" s="188"/>
      <c r="AY185" s="188"/>
      <c r="AZ185" s="188"/>
      <c r="BA185" s="188"/>
      <c r="BB185" s="188"/>
      <c r="BC185" s="188"/>
      <c r="BD185" s="188"/>
      <c r="BE185" s="188"/>
    </row>
    <row r="186" spans="1:57" s="43" customFormat="1" ht="15.75" customHeight="1" x14ac:dyDescent="0.25">
      <c r="A186" s="72"/>
      <c r="B186" s="73"/>
      <c r="C186" s="73"/>
      <c r="D186" s="188"/>
      <c r="E186" s="188"/>
      <c r="F186" s="188"/>
      <c r="G186" s="188"/>
      <c r="H186" s="188"/>
      <c r="I186" s="188"/>
      <c r="J186" s="188"/>
      <c r="K186" s="188"/>
      <c r="L186" s="188"/>
      <c r="M186" s="188"/>
      <c r="N186" s="188"/>
      <c r="O186" s="188"/>
      <c r="P186" s="188"/>
      <c r="Q186" s="188"/>
      <c r="R186" s="188"/>
      <c r="S186" s="188"/>
      <c r="T186" s="188"/>
      <c r="U186" s="188"/>
      <c r="V186" s="188"/>
      <c r="W186" s="188"/>
      <c r="X186" s="188"/>
      <c r="Y186" s="188"/>
      <c r="Z186" s="188"/>
      <c r="AA186" s="188"/>
      <c r="AB186" s="188"/>
      <c r="AC186" s="188"/>
      <c r="AD186" s="188"/>
      <c r="AE186" s="188"/>
      <c r="AF186" s="188"/>
      <c r="AG186" s="188"/>
      <c r="AH186" s="188"/>
      <c r="AI186" s="188"/>
      <c r="AJ186" s="188"/>
      <c r="AK186" s="188"/>
      <c r="AL186" s="188"/>
      <c r="AM186" s="188"/>
      <c r="AN186" s="188"/>
      <c r="AO186" s="188"/>
      <c r="AP186" s="188"/>
      <c r="AQ186" s="188"/>
      <c r="AR186" s="188"/>
      <c r="AS186" s="188"/>
      <c r="AT186" s="188"/>
      <c r="AU186" s="188"/>
      <c r="AV186" s="188"/>
      <c r="AW186" s="188"/>
      <c r="AX186" s="188"/>
      <c r="AY186" s="188"/>
      <c r="AZ186" s="188"/>
      <c r="BA186" s="188"/>
      <c r="BB186" s="188"/>
      <c r="BC186" s="188"/>
      <c r="BD186" s="188"/>
      <c r="BE186" s="188"/>
    </row>
    <row r="187" spans="1:57" s="43" customFormat="1" ht="15.75" customHeight="1" x14ac:dyDescent="0.25">
      <c r="A187" s="72"/>
      <c r="B187" s="73"/>
      <c r="C187" s="73"/>
      <c r="D187" s="188"/>
      <c r="E187" s="188"/>
      <c r="F187" s="188"/>
      <c r="G187" s="188"/>
      <c r="H187" s="188"/>
      <c r="I187" s="188"/>
      <c r="J187" s="188"/>
      <c r="K187" s="188"/>
      <c r="L187" s="188"/>
      <c r="M187" s="188"/>
      <c r="N187" s="188"/>
      <c r="O187" s="188"/>
      <c r="P187" s="188"/>
      <c r="Q187" s="188"/>
      <c r="R187" s="188"/>
      <c r="S187" s="188"/>
      <c r="T187" s="188"/>
      <c r="U187" s="188"/>
      <c r="V187" s="188"/>
      <c r="W187" s="188"/>
      <c r="X187" s="188"/>
      <c r="Y187" s="188"/>
      <c r="Z187" s="188"/>
      <c r="AA187" s="188"/>
      <c r="AB187" s="188"/>
      <c r="AC187" s="188"/>
      <c r="AD187" s="188"/>
      <c r="AE187" s="188"/>
      <c r="AF187" s="188"/>
      <c r="AG187" s="188"/>
      <c r="AH187" s="188"/>
      <c r="AI187" s="188"/>
      <c r="AJ187" s="188"/>
      <c r="AK187" s="188"/>
      <c r="AL187" s="188"/>
      <c r="AM187" s="188"/>
      <c r="AN187" s="188"/>
      <c r="AO187" s="188"/>
      <c r="AP187" s="188"/>
      <c r="AQ187" s="188"/>
      <c r="AR187" s="188"/>
      <c r="AS187" s="188"/>
      <c r="AT187" s="188"/>
      <c r="AU187" s="188"/>
      <c r="AV187" s="188"/>
      <c r="AW187" s="188"/>
      <c r="AX187" s="188"/>
      <c r="AY187" s="188"/>
      <c r="AZ187" s="188"/>
      <c r="BA187" s="188"/>
      <c r="BB187" s="188"/>
      <c r="BC187" s="188"/>
      <c r="BD187" s="188"/>
      <c r="BE187" s="188"/>
    </row>
    <row r="188" spans="1:57" s="43" customFormat="1" ht="15.75" customHeight="1" x14ac:dyDescent="0.25">
      <c r="A188" s="72"/>
      <c r="B188" s="73"/>
      <c r="C188" s="73"/>
      <c r="D188" s="188"/>
      <c r="E188" s="188"/>
      <c r="F188" s="188"/>
      <c r="G188" s="188"/>
      <c r="H188" s="188"/>
      <c r="I188" s="188"/>
      <c r="J188" s="188"/>
      <c r="K188" s="188"/>
      <c r="L188" s="188"/>
      <c r="M188" s="188"/>
      <c r="N188" s="188"/>
      <c r="O188" s="188"/>
      <c r="P188" s="188"/>
      <c r="Q188" s="188"/>
      <c r="R188" s="188"/>
      <c r="S188" s="188"/>
      <c r="T188" s="188"/>
      <c r="U188" s="188"/>
      <c r="V188" s="188"/>
      <c r="W188" s="188"/>
      <c r="X188" s="188"/>
      <c r="Y188" s="188"/>
      <c r="Z188" s="188"/>
      <c r="AA188" s="188"/>
      <c r="AB188" s="188"/>
      <c r="AC188" s="188"/>
      <c r="AD188" s="188"/>
      <c r="AE188" s="188"/>
      <c r="AF188" s="188"/>
      <c r="AG188" s="188"/>
      <c r="AH188" s="188"/>
      <c r="AI188" s="188"/>
      <c r="AJ188" s="188"/>
      <c r="AK188" s="188"/>
      <c r="AL188" s="188"/>
      <c r="AM188" s="188"/>
      <c r="AN188" s="188"/>
      <c r="AO188" s="188"/>
      <c r="AP188" s="188"/>
      <c r="AQ188" s="188"/>
      <c r="AR188" s="188"/>
      <c r="AS188" s="188"/>
      <c r="AT188" s="188"/>
      <c r="AU188" s="188"/>
      <c r="AV188" s="188"/>
      <c r="AW188" s="188"/>
      <c r="AX188" s="188"/>
      <c r="AY188" s="188"/>
      <c r="AZ188" s="188"/>
      <c r="BA188" s="188"/>
      <c r="BB188" s="188"/>
      <c r="BC188" s="188"/>
      <c r="BD188" s="188"/>
      <c r="BE188" s="188"/>
    </row>
    <row r="189" spans="1:57" s="43" customFormat="1" ht="15.75" customHeight="1" x14ac:dyDescent="0.25">
      <c r="A189" s="72"/>
      <c r="B189" s="73"/>
      <c r="C189" s="73"/>
      <c r="D189" s="188"/>
      <c r="E189" s="188"/>
      <c r="F189" s="188"/>
      <c r="G189" s="188"/>
      <c r="H189" s="188"/>
      <c r="I189" s="188"/>
      <c r="J189" s="188"/>
      <c r="K189" s="188"/>
      <c r="L189" s="188"/>
      <c r="M189" s="188"/>
      <c r="N189" s="188"/>
      <c r="O189" s="188"/>
      <c r="P189" s="188"/>
      <c r="Q189" s="188"/>
      <c r="R189" s="188"/>
      <c r="S189" s="188"/>
      <c r="T189" s="188"/>
      <c r="U189" s="188"/>
      <c r="V189" s="188"/>
      <c r="W189" s="188"/>
      <c r="X189" s="188"/>
      <c r="Y189" s="188"/>
      <c r="Z189" s="188"/>
      <c r="AA189" s="188"/>
      <c r="AB189" s="188"/>
      <c r="AC189" s="188"/>
      <c r="AD189" s="188"/>
      <c r="AE189" s="188"/>
      <c r="AF189" s="188"/>
      <c r="AG189" s="188"/>
      <c r="AH189" s="188"/>
      <c r="AI189" s="188"/>
      <c r="AJ189" s="188"/>
      <c r="AK189" s="188"/>
      <c r="AL189" s="188"/>
      <c r="AM189" s="188"/>
      <c r="AN189" s="188"/>
      <c r="AO189" s="188"/>
      <c r="AP189" s="188"/>
      <c r="AQ189" s="188"/>
      <c r="AR189" s="188"/>
      <c r="AS189" s="188"/>
      <c r="AT189" s="188"/>
      <c r="AU189" s="188"/>
      <c r="AV189" s="188"/>
      <c r="AW189" s="188"/>
      <c r="AX189" s="188"/>
      <c r="AY189" s="188"/>
      <c r="AZ189" s="188"/>
      <c r="BA189" s="188"/>
      <c r="BB189" s="188"/>
      <c r="BC189" s="188"/>
      <c r="BD189" s="188"/>
      <c r="BE189" s="188"/>
    </row>
    <row r="190" spans="1:57" s="43" customFormat="1" ht="15.75" customHeight="1" x14ac:dyDescent="0.25">
      <c r="A190" s="72"/>
      <c r="B190" s="73"/>
      <c r="C190" s="73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188"/>
      <c r="AC190" s="188"/>
      <c r="AD190" s="188"/>
      <c r="AE190" s="188"/>
      <c r="AF190" s="188"/>
      <c r="AG190" s="188"/>
      <c r="AH190" s="188"/>
      <c r="AI190" s="188"/>
      <c r="AJ190" s="188"/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8"/>
      <c r="AU190" s="188"/>
      <c r="AV190" s="188"/>
      <c r="AW190" s="188"/>
      <c r="AX190" s="188"/>
      <c r="AY190" s="188"/>
      <c r="AZ190" s="188"/>
      <c r="BA190" s="188"/>
      <c r="BB190" s="188"/>
      <c r="BC190" s="188"/>
      <c r="BD190" s="188"/>
      <c r="BE190" s="188"/>
    </row>
    <row r="191" spans="1:57" s="43" customFormat="1" ht="15.75" customHeight="1" x14ac:dyDescent="0.25">
      <c r="A191" s="72"/>
      <c r="B191" s="73"/>
      <c r="C191" s="73"/>
      <c r="D191" s="188"/>
      <c r="E191" s="188"/>
      <c r="F191" s="188"/>
      <c r="G191" s="188"/>
      <c r="H191" s="188"/>
      <c r="I191" s="188"/>
      <c r="J191" s="188"/>
      <c r="K191" s="188"/>
      <c r="L191" s="188"/>
      <c r="M191" s="188"/>
      <c r="N191" s="188"/>
      <c r="O191" s="188"/>
      <c r="P191" s="188"/>
      <c r="Q191" s="188"/>
      <c r="R191" s="188"/>
      <c r="S191" s="188"/>
      <c r="T191" s="188"/>
      <c r="U191" s="188"/>
      <c r="V191" s="188"/>
      <c r="W191" s="188"/>
      <c r="X191" s="188"/>
      <c r="Y191" s="188"/>
      <c r="Z191" s="188"/>
      <c r="AA191" s="188"/>
      <c r="AB191" s="188"/>
      <c r="AC191" s="188"/>
      <c r="AD191" s="188"/>
      <c r="AE191" s="188"/>
      <c r="AF191" s="188"/>
      <c r="AG191" s="188"/>
      <c r="AH191" s="188"/>
      <c r="AI191" s="188"/>
      <c r="AJ191" s="188"/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188"/>
      <c r="AU191" s="188"/>
      <c r="AV191" s="188"/>
      <c r="AW191" s="188"/>
      <c r="AX191" s="188"/>
      <c r="AY191" s="188"/>
      <c r="AZ191" s="188"/>
      <c r="BA191" s="188"/>
      <c r="BB191" s="188"/>
      <c r="BC191" s="188"/>
      <c r="BD191" s="188"/>
      <c r="BE191" s="188"/>
    </row>
    <row r="192" spans="1:57" s="43" customFormat="1" ht="15.75" customHeight="1" x14ac:dyDescent="0.25">
      <c r="A192" s="72"/>
      <c r="B192" s="73"/>
      <c r="C192" s="73"/>
      <c r="D192" s="188"/>
      <c r="E192" s="188"/>
      <c r="F192" s="188"/>
      <c r="G192" s="188"/>
      <c r="H192" s="188"/>
      <c r="I192" s="188"/>
      <c r="J192" s="188"/>
      <c r="K192" s="188"/>
      <c r="L192" s="188"/>
      <c r="M192" s="188"/>
      <c r="N192" s="188"/>
      <c r="O192" s="188"/>
      <c r="P192" s="188"/>
      <c r="Q192" s="188"/>
      <c r="R192" s="188"/>
      <c r="S192" s="188"/>
      <c r="T192" s="188"/>
      <c r="U192" s="188"/>
      <c r="V192" s="188"/>
      <c r="W192" s="188"/>
      <c r="X192" s="188"/>
      <c r="Y192" s="188"/>
      <c r="Z192" s="188"/>
      <c r="AA192" s="188"/>
      <c r="AB192" s="188"/>
      <c r="AC192" s="188"/>
      <c r="AD192" s="188"/>
      <c r="AE192" s="188"/>
      <c r="AF192" s="188"/>
      <c r="AG192" s="188"/>
      <c r="AH192" s="188"/>
      <c r="AI192" s="188"/>
      <c r="AJ192" s="188"/>
      <c r="AK192" s="188"/>
      <c r="AL192" s="188"/>
      <c r="AM192" s="188"/>
      <c r="AN192" s="188"/>
      <c r="AO192" s="188"/>
      <c r="AP192" s="188"/>
      <c r="AQ192" s="188"/>
      <c r="AR192" s="188"/>
      <c r="AS192" s="188"/>
      <c r="AT192" s="188"/>
      <c r="AU192" s="188"/>
      <c r="AV192" s="188"/>
      <c r="AW192" s="188"/>
      <c r="AX192" s="188"/>
      <c r="AY192" s="188"/>
      <c r="AZ192" s="188"/>
      <c r="BA192" s="188"/>
      <c r="BB192" s="188"/>
      <c r="BC192" s="188"/>
      <c r="BD192" s="188"/>
      <c r="BE192" s="188"/>
    </row>
    <row r="193" spans="1:57" s="43" customFormat="1" ht="15.75" customHeight="1" x14ac:dyDescent="0.25">
      <c r="A193" s="72"/>
      <c r="B193" s="73"/>
      <c r="C193" s="73"/>
      <c r="D193" s="188"/>
      <c r="E193" s="188"/>
      <c r="F193" s="188"/>
      <c r="G193" s="188"/>
      <c r="H193" s="188"/>
      <c r="I193" s="188"/>
      <c r="J193" s="188"/>
      <c r="K193" s="188"/>
      <c r="L193" s="188"/>
      <c r="M193" s="188"/>
      <c r="N193" s="188"/>
      <c r="O193" s="188"/>
      <c r="P193" s="188"/>
      <c r="Q193" s="188"/>
      <c r="R193" s="188"/>
      <c r="S193" s="188"/>
      <c r="T193" s="188"/>
      <c r="U193" s="188"/>
      <c r="V193" s="188"/>
      <c r="W193" s="188"/>
      <c r="X193" s="188"/>
      <c r="Y193" s="188"/>
      <c r="Z193" s="188"/>
      <c r="AA193" s="188"/>
      <c r="AB193" s="188"/>
      <c r="AC193" s="188"/>
      <c r="AD193" s="188"/>
      <c r="AE193" s="188"/>
      <c r="AF193" s="188"/>
      <c r="AG193" s="188"/>
      <c r="AH193" s="188"/>
      <c r="AI193" s="188"/>
      <c r="AJ193" s="188"/>
      <c r="AK193" s="188"/>
      <c r="AL193" s="188"/>
      <c r="AM193" s="188"/>
      <c r="AN193" s="188"/>
      <c r="AO193" s="188"/>
      <c r="AP193" s="188"/>
      <c r="AQ193" s="188"/>
      <c r="AR193" s="188"/>
      <c r="AS193" s="188"/>
      <c r="AT193" s="188"/>
      <c r="AU193" s="188"/>
      <c r="AV193" s="188"/>
      <c r="AW193" s="188"/>
      <c r="AX193" s="188"/>
      <c r="AY193" s="188"/>
      <c r="AZ193" s="188"/>
      <c r="BA193" s="188"/>
      <c r="BB193" s="188"/>
      <c r="BC193" s="188"/>
      <c r="BD193" s="188"/>
      <c r="BE193" s="188"/>
    </row>
    <row r="194" spans="1:57" s="43" customFormat="1" ht="15.75" customHeight="1" x14ac:dyDescent="0.25">
      <c r="A194" s="72"/>
      <c r="B194" s="73"/>
      <c r="C194" s="73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188"/>
      <c r="AC194" s="188"/>
      <c r="AD194" s="188"/>
      <c r="AE194" s="188"/>
      <c r="AF194" s="188"/>
      <c r="AG194" s="188"/>
      <c r="AH194" s="188"/>
      <c r="AI194" s="188"/>
      <c r="AJ194" s="188"/>
      <c r="AK194" s="188"/>
      <c r="AL194" s="188"/>
      <c r="AM194" s="188"/>
      <c r="AN194" s="188"/>
      <c r="AO194" s="188"/>
      <c r="AP194" s="188"/>
      <c r="AQ194" s="188"/>
      <c r="AR194" s="188"/>
      <c r="AS194" s="188"/>
      <c r="AT194" s="188"/>
      <c r="AU194" s="188"/>
      <c r="AV194" s="188"/>
      <c r="AW194" s="188"/>
      <c r="AX194" s="188"/>
      <c r="AY194" s="188"/>
      <c r="AZ194" s="188"/>
      <c r="BA194" s="188"/>
      <c r="BB194" s="188"/>
      <c r="BC194" s="188"/>
      <c r="BD194" s="188"/>
      <c r="BE194" s="188"/>
    </row>
    <row r="195" spans="1:57" s="43" customFormat="1" ht="15.75" customHeight="1" x14ac:dyDescent="0.25">
      <c r="A195" s="72"/>
      <c r="B195" s="73"/>
      <c r="C195" s="73"/>
      <c r="D195" s="188"/>
      <c r="E195" s="188"/>
      <c r="F195" s="188"/>
      <c r="G195" s="188"/>
      <c r="H195" s="188"/>
      <c r="I195" s="188"/>
      <c r="J195" s="188"/>
      <c r="K195" s="188"/>
      <c r="L195" s="188"/>
      <c r="M195" s="188"/>
      <c r="N195" s="188"/>
      <c r="O195" s="188"/>
      <c r="P195" s="188"/>
      <c r="Q195" s="188"/>
      <c r="R195" s="188"/>
      <c r="S195" s="188"/>
      <c r="T195" s="188"/>
      <c r="U195" s="188"/>
      <c r="V195" s="188"/>
      <c r="W195" s="188"/>
      <c r="X195" s="188"/>
      <c r="Y195" s="188"/>
      <c r="Z195" s="188"/>
      <c r="AA195" s="188"/>
      <c r="AB195" s="188"/>
      <c r="AC195" s="188"/>
      <c r="AD195" s="188"/>
      <c r="AE195" s="188"/>
      <c r="AF195" s="188"/>
      <c r="AG195" s="188"/>
      <c r="AH195" s="188"/>
      <c r="AI195" s="188"/>
      <c r="AJ195" s="188"/>
      <c r="AK195" s="188"/>
      <c r="AL195" s="188"/>
      <c r="AM195" s="188"/>
      <c r="AN195" s="188"/>
      <c r="AO195" s="188"/>
      <c r="AP195" s="188"/>
      <c r="AQ195" s="188"/>
      <c r="AR195" s="188"/>
      <c r="AS195" s="188"/>
      <c r="AT195" s="188"/>
      <c r="AU195" s="188"/>
      <c r="AV195" s="188"/>
      <c r="AW195" s="188"/>
      <c r="AX195" s="188"/>
      <c r="AY195" s="188"/>
      <c r="AZ195" s="188"/>
      <c r="BA195" s="188"/>
      <c r="BB195" s="188"/>
      <c r="BC195" s="188"/>
      <c r="BD195" s="188"/>
      <c r="BE195" s="188"/>
    </row>
    <row r="196" spans="1:57" s="43" customFormat="1" ht="15.75" customHeight="1" x14ac:dyDescent="0.25">
      <c r="A196" s="72"/>
      <c r="B196" s="73"/>
      <c r="C196" s="73"/>
      <c r="D196" s="188"/>
      <c r="E196" s="188"/>
      <c r="F196" s="188"/>
      <c r="G196" s="188"/>
      <c r="H196" s="188"/>
      <c r="I196" s="188"/>
      <c r="J196" s="188"/>
      <c r="K196" s="188"/>
      <c r="L196" s="188"/>
      <c r="M196" s="188"/>
      <c r="N196" s="188"/>
      <c r="O196" s="188"/>
      <c r="P196" s="188"/>
      <c r="Q196" s="188"/>
      <c r="R196" s="188"/>
      <c r="S196" s="188"/>
      <c r="T196" s="188"/>
      <c r="U196" s="188"/>
      <c r="V196" s="188"/>
      <c r="W196" s="188"/>
      <c r="X196" s="188"/>
      <c r="Y196" s="188"/>
      <c r="Z196" s="188"/>
      <c r="AA196" s="188"/>
      <c r="AB196" s="188"/>
      <c r="AC196" s="188"/>
      <c r="AD196" s="188"/>
      <c r="AE196" s="188"/>
      <c r="AF196" s="188"/>
      <c r="AG196" s="188"/>
      <c r="AH196" s="188"/>
      <c r="AI196" s="188"/>
      <c r="AJ196" s="188"/>
      <c r="AK196" s="188"/>
      <c r="AL196" s="188"/>
      <c r="AM196" s="188"/>
      <c r="AN196" s="188"/>
      <c r="AO196" s="188"/>
      <c r="AP196" s="188"/>
      <c r="AQ196" s="188"/>
      <c r="AR196" s="188"/>
      <c r="AS196" s="188"/>
      <c r="AT196" s="188"/>
      <c r="AU196" s="188"/>
      <c r="AV196" s="188"/>
      <c r="AW196" s="188"/>
      <c r="AX196" s="188"/>
      <c r="AY196" s="188"/>
      <c r="AZ196" s="188"/>
      <c r="BA196" s="188"/>
      <c r="BB196" s="188"/>
      <c r="BC196" s="188"/>
      <c r="BD196" s="188"/>
      <c r="BE196" s="188"/>
    </row>
    <row r="197" spans="1:57" s="43" customFormat="1" ht="15.75" customHeight="1" x14ac:dyDescent="0.25">
      <c r="A197" s="72"/>
      <c r="B197" s="73"/>
      <c r="C197" s="73"/>
      <c r="D197" s="188"/>
      <c r="E197" s="188"/>
      <c r="F197" s="188"/>
      <c r="G197" s="188"/>
      <c r="H197" s="188"/>
      <c r="I197" s="188"/>
      <c r="J197" s="188"/>
      <c r="K197" s="188"/>
      <c r="L197" s="188"/>
      <c r="M197" s="188"/>
      <c r="N197" s="188"/>
      <c r="O197" s="188"/>
      <c r="P197" s="188"/>
      <c r="Q197" s="188"/>
      <c r="R197" s="188"/>
      <c r="S197" s="188"/>
      <c r="T197" s="188"/>
      <c r="U197" s="188"/>
      <c r="V197" s="188"/>
      <c r="W197" s="188"/>
      <c r="X197" s="188"/>
      <c r="Y197" s="188"/>
      <c r="Z197" s="188"/>
      <c r="AA197" s="188"/>
      <c r="AB197" s="188"/>
      <c r="AC197" s="188"/>
      <c r="AD197" s="188"/>
      <c r="AE197" s="188"/>
      <c r="AF197" s="188"/>
      <c r="AG197" s="188"/>
      <c r="AH197" s="188"/>
      <c r="AI197" s="188"/>
      <c r="AJ197" s="188"/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188"/>
      <c r="AU197" s="188"/>
      <c r="AV197" s="188"/>
      <c r="AW197" s="188"/>
      <c r="AX197" s="188"/>
      <c r="AY197" s="188"/>
      <c r="AZ197" s="188"/>
      <c r="BA197" s="188"/>
      <c r="BB197" s="188"/>
      <c r="BC197" s="188"/>
      <c r="BD197" s="188"/>
      <c r="BE197" s="188"/>
    </row>
    <row r="198" spans="1:57" s="43" customFormat="1" ht="15.75" customHeight="1" x14ac:dyDescent="0.25">
      <c r="A198" s="72"/>
      <c r="B198" s="73"/>
      <c r="C198" s="73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188"/>
      <c r="AC198" s="188"/>
      <c r="AD198" s="188"/>
      <c r="AE198" s="188"/>
      <c r="AF198" s="188"/>
      <c r="AG198" s="188"/>
      <c r="AH198" s="188"/>
      <c r="AI198" s="188"/>
      <c r="AJ198" s="188"/>
      <c r="AK198" s="188"/>
      <c r="AL198" s="188"/>
      <c r="AM198" s="188"/>
      <c r="AN198" s="188"/>
      <c r="AO198" s="188"/>
      <c r="AP198" s="188"/>
      <c r="AQ198" s="188"/>
      <c r="AR198" s="188"/>
      <c r="AS198" s="188"/>
      <c r="AT198" s="188"/>
      <c r="AU198" s="188"/>
      <c r="AV198" s="188"/>
      <c r="AW198" s="188"/>
      <c r="AX198" s="188"/>
      <c r="AY198" s="188"/>
      <c r="AZ198" s="188"/>
      <c r="BA198" s="188"/>
      <c r="BB198" s="188"/>
      <c r="BC198" s="188"/>
      <c r="BD198" s="188"/>
      <c r="BE198" s="188"/>
    </row>
    <row r="199" spans="1:57" s="43" customFormat="1" ht="15.75" customHeight="1" x14ac:dyDescent="0.25">
      <c r="A199" s="72"/>
      <c r="B199" s="73"/>
      <c r="C199" s="73"/>
      <c r="D199" s="188"/>
      <c r="E199" s="188"/>
      <c r="F199" s="188"/>
      <c r="G199" s="188"/>
      <c r="H199" s="188"/>
      <c r="I199" s="188"/>
      <c r="J199" s="188"/>
      <c r="K199" s="188"/>
      <c r="L199" s="188"/>
      <c r="M199" s="188"/>
      <c r="N199" s="188"/>
      <c r="O199" s="188"/>
      <c r="P199" s="188"/>
      <c r="Q199" s="188"/>
      <c r="R199" s="188"/>
      <c r="S199" s="188"/>
      <c r="T199" s="188"/>
      <c r="U199" s="188"/>
      <c r="V199" s="188"/>
      <c r="W199" s="188"/>
      <c r="X199" s="188"/>
      <c r="Y199" s="188"/>
      <c r="Z199" s="188"/>
      <c r="AA199" s="188"/>
      <c r="AB199" s="188"/>
      <c r="AC199" s="188"/>
      <c r="AD199" s="188"/>
      <c r="AE199" s="188"/>
      <c r="AF199" s="188"/>
      <c r="AG199" s="188"/>
      <c r="AH199" s="188"/>
      <c r="AI199" s="188"/>
      <c r="AJ199" s="188"/>
      <c r="AK199" s="188"/>
      <c r="AL199" s="188"/>
      <c r="AM199" s="188"/>
      <c r="AN199" s="188"/>
      <c r="AO199" s="188"/>
      <c r="AP199" s="188"/>
      <c r="AQ199" s="188"/>
      <c r="AR199" s="188"/>
      <c r="AS199" s="188"/>
      <c r="AT199" s="188"/>
      <c r="AU199" s="188"/>
      <c r="AV199" s="188"/>
      <c r="AW199" s="188"/>
      <c r="AX199" s="188"/>
      <c r="AY199" s="188"/>
      <c r="AZ199" s="188"/>
      <c r="BA199" s="188"/>
      <c r="BB199" s="188"/>
      <c r="BC199" s="188"/>
      <c r="BD199" s="188"/>
      <c r="BE199" s="188"/>
    </row>
    <row r="200" spans="1:57" s="43" customFormat="1" ht="15.75" customHeight="1" x14ac:dyDescent="0.25">
      <c r="A200" s="72"/>
      <c r="B200" s="73"/>
      <c r="C200" s="73"/>
      <c r="D200" s="188"/>
      <c r="E200" s="188"/>
      <c r="F200" s="188"/>
      <c r="G200" s="188"/>
      <c r="H200" s="188"/>
      <c r="I200" s="188"/>
      <c r="J200" s="188"/>
      <c r="K200" s="188"/>
      <c r="L200" s="188"/>
      <c r="M200" s="188"/>
      <c r="N200" s="188"/>
      <c r="O200" s="188"/>
      <c r="P200" s="188"/>
      <c r="Q200" s="188"/>
      <c r="R200" s="188"/>
      <c r="S200" s="188"/>
      <c r="T200" s="188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  <c r="AF200" s="188"/>
      <c r="AG200" s="188"/>
      <c r="AH200" s="188"/>
      <c r="AI200" s="188"/>
      <c r="AJ200" s="188"/>
      <c r="AK200" s="188"/>
      <c r="AL200" s="188"/>
      <c r="AM200" s="188"/>
      <c r="AN200" s="188"/>
      <c r="AO200" s="188"/>
      <c r="AP200" s="188"/>
      <c r="AQ200" s="188"/>
      <c r="AR200" s="188"/>
      <c r="AS200" s="188"/>
      <c r="AT200" s="188"/>
      <c r="AU200" s="188"/>
      <c r="AV200" s="188"/>
      <c r="AW200" s="188"/>
      <c r="AX200" s="188"/>
      <c r="AY200" s="188"/>
      <c r="AZ200" s="188"/>
      <c r="BA200" s="188"/>
      <c r="BB200" s="188"/>
      <c r="BC200" s="188"/>
      <c r="BD200" s="188"/>
      <c r="BE200" s="188"/>
    </row>
    <row r="201" spans="1:57" s="43" customFormat="1" ht="15.75" customHeight="1" x14ac:dyDescent="0.25">
      <c r="A201" s="72"/>
      <c r="B201" s="73"/>
      <c r="C201" s="73"/>
      <c r="D201" s="188"/>
      <c r="E201" s="188"/>
      <c r="F201" s="188"/>
      <c r="G201" s="188"/>
      <c r="H201" s="188"/>
      <c r="I201" s="188"/>
      <c r="J201" s="188"/>
      <c r="K201" s="188"/>
      <c r="L201" s="188"/>
      <c r="M201" s="188"/>
      <c r="N201" s="188"/>
      <c r="O201" s="188"/>
      <c r="P201" s="188"/>
      <c r="Q201" s="188"/>
      <c r="R201" s="188"/>
      <c r="S201" s="188"/>
      <c r="T201" s="188"/>
      <c r="U201" s="188"/>
      <c r="V201" s="188"/>
      <c r="W201" s="188"/>
      <c r="X201" s="188"/>
      <c r="Y201" s="188"/>
      <c r="Z201" s="188"/>
      <c r="AA201" s="188"/>
      <c r="AB201" s="188"/>
      <c r="AC201" s="188"/>
      <c r="AD201" s="188"/>
      <c r="AE201" s="188"/>
      <c r="AF201" s="188"/>
      <c r="AG201" s="188"/>
      <c r="AH201" s="188"/>
      <c r="AI201" s="188"/>
      <c r="AJ201" s="188"/>
      <c r="AK201" s="188"/>
      <c r="AL201" s="188"/>
      <c r="AM201" s="188"/>
      <c r="AN201" s="188"/>
      <c r="AO201" s="188"/>
      <c r="AP201" s="188"/>
      <c r="AQ201" s="188"/>
      <c r="AR201" s="188"/>
      <c r="AS201" s="188"/>
      <c r="AT201" s="188"/>
      <c r="AU201" s="188"/>
      <c r="AV201" s="188"/>
      <c r="AW201" s="188"/>
      <c r="AX201" s="188"/>
      <c r="AY201" s="188"/>
      <c r="AZ201" s="188"/>
      <c r="BA201" s="188"/>
      <c r="BB201" s="188"/>
      <c r="BC201" s="188"/>
      <c r="BD201" s="188"/>
      <c r="BE201" s="188"/>
    </row>
    <row r="202" spans="1:57" s="43" customFormat="1" ht="15.75" customHeight="1" x14ac:dyDescent="0.25">
      <c r="A202" s="72"/>
      <c r="B202" s="73"/>
      <c r="C202" s="73"/>
      <c r="D202" s="188"/>
      <c r="E202" s="188"/>
      <c r="F202" s="188"/>
      <c r="G202" s="188"/>
      <c r="H202" s="188"/>
      <c r="I202" s="188"/>
      <c r="J202" s="188"/>
      <c r="K202" s="188"/>
      <c r="L202" s="188"/>
      <c r="M202" s="188"/>
      <c r="N202" s="188"/>
      <c r="O202" s="188"/>
      <c r="P202" s="188"/>
      <c r="Q202" s="188"/>
      <c r="R202" s="188"/>
      <c r="S202" s="188"/>
      <c r="T202" s="188"/>
      <c r="U202" s="188"/>
      <c r="V202" s="188"/>
      <c r="W202" s="188"/>
      <c r="X202" s="188"/>
      <c r="Y202" s="188"/>
      <c r="Z202" s="188"/>
      <c r="AA202" s="188"/>
      <c r="AB202" s="188"/>
      <c r="AC202" s="188"/>
      <c r="AD202" s="188"/>
      <c r="AE202" s="188"/>
      <c r="AF202" s="188"/>
      <c r="AG202" s="188"/>
      <c r="AH202" s="188"/>
      <c r="AI202" s="188"/>
      <c r="AJ202" s="188"/>
      <c r="AK202" s="188"/>
      <c r="AL202" s="188"/>
      <c r="AM202" s="188"/>
      <c r="AN202" s="188"/>
      <c r="AO202" s="188"/>
      <c r="AP202" s="188"/>
      <c r="AQ202" s="188"/>
      <c r="AR202" s="188"/>
      <c r="AS202" s="188"/>
      <c r="AT202" s="188"/>
      <c r="AU202" s="188"/>
      <c r="AV202" s="188"/>
      <c r="AW202" s="188"/>
      <c r="AX202" s="188"/>
      <c r="AY202" s="188"/>
      <c r="AZ202" s="188"/>
      <c r="BA202" s="188"/>
      <c r="BB202" s="188"/>
      <c r="BC202" s="188"/>
      <c r="BD202" s="188"/>
      <c r="BE202" s="188"/>
    </row>
    <row r="203" spans="1:57" s="43" customFormat="1" ht="15.75" customHeight="1" x14ac:dyDescent="0.25">
      <c r="A203" s="72"/>
      <c r="B203" s="73"/>
      <c r="C203" s="73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  <c r="AB203" s="188"/>
      <c r="AC203" s="188"/>
      <c r="AD203" s="188"/>
      <c r="AE203" s="188"/>
      <c r="AF203" s="188"/>
      <c r="AG203" s="188"/>
      <c r="AH203" s="188"/>
      <c r="AI203" s="188"/>
      <c r="AJ203" s="188"/>
      <c r="AK203" s="188"/>
      <c r="AL203" s="188"/>
      <c r="AM203" s="188"/>
      <c r="AN203" s="188"/>
      <c r="AO203" s="188"/>
      <c r="AP203" s="188"/>
      <c r="AQ203" s="188"/>
      <c r="AR203" s="188"/>
      <c r="AS203" s="188"/>
      <c r="AT203" s="188"/>
      <c r="AU203" s="188"/>
      <c r="AV203" s="188"/>
      <c r="AW203" s="188"/>
      <c r="AX203" s="188"/>
      <c r="AY203" s="188"/>
      <c r="AZ203" s="188"/>
      <c r="BA203" s="188"/>
      <c r="BB203" s="188"/>
      <c r="BC203" s="188"/>
      <c r="BD203" s="188"/>
      <c r="BE203" s="188"/>
    </row>
    <row r="204" spans="1:57" s="43" customFormat="1" ht="15.75" customHeight="1" x14ac:dyDescent="0.25">
      <c r="A204" s="72"/>
      <c r="B204" s="73"/>
      <c r="C204" s="73"/>
      <c r="D204" s="188"/>
      <c r="E204" s="188"/>
      <c r="F204" s="188"/>
      <c r="G204" s="188"/>
      <c r="H204" s="188"/>
      <c r="I204" s="188"/>
      <c r="J204" s="188"/>
      <c r="K204" s="188"/>
      <c r="L204" s="188"/>
      <c r="M204" s="188"/>
      <c r="N204" s="188"/>
      <c r="O204" s="188"/>
      <c r="P204" s="188"/>
      <c r="Q204" s="188"/>
      <c r="R204" s="188"/>
      <c r="S204" s="188"/>
      <c r="T204" s="188"/>
      <c r="U204" s="188"/>
      <c r="V204" s="188"/>
      <c r="W204" s="188"/>
      <c r="X204" s="188"/>
      <c r="Y204" s="188"/>
      <c r="Z204" s="188"/>
      <c r="AA204" s="188"/>
      <c r="AB204" s="188"/>
      <c r="AC204" s="188"/>
      <c r="AD204" s="188"/>
      <c r="AE204" s="188"/>
      <c r="AF204" s="188"/>
      <c r="AG204" s="188"/>
      <c r="AH204" s="188"/>
      <c r="AI204" s="188"/>
      <c r="AJ204" s="188"/>
      <c r="AK204" s="188"/>
      <c r="AL204" s="188"/>
      <c r="AM204" s="188"/>
      <c r="AN204" s="188"/>
      <c r="AO204" s="188"/>
      <c r="AP204" s="188"/>
      <c r="AQ204" s="188"/>
      <c r="AR204" s="188"/>
      <c r="AS204" s="188"/>
      <c r="AT204" s="188"/>
      <c r="AU204" s="188"/>
      <c r="AV204" s="188"/>
      <c r="AW204" s="188"/>
      <c r="AX204" s="188"/>
      <c r="AY204" s="188"/>
      <c r="AZ204" s="188"/>
      <c r="BA204" s="188"/>
      <c r="BB204" s="188"/>
      <c r="BC204" s="188"/>
      <c r="BD204" s="188"/>
      <c r="BE204" s="188"/>
    </row>
    <row r="205" spans="1:57" s="43" customFormat="1" ht="15.75" customHeight="1" x14ac:dyDescent="0.25">
      <c r="A205" s="72"/>
      <c r="B205" s="73"/>
      <c r="C205" s="73"/>
      <c r="D205" s="188"/>
      <c r="E205" s="188"/>
      <c r="F205" s="188"/>
      <c r="G205" s="188"/>
      <c r="H205" s="188"/>
      <c r="I205" s="188"/>
      <c r="J205" s="188"/>
      <c r="K205" s="188"/>
      <c r="L205" s="188"/>
      <c r="M205" s="188"/>
      <c r="N205" s="188"/>
      <c r="O205" s="188"/>
      <c r="P205" s="188"/>
      <c r="Q205" s="188"/>
      <c r="R205" s="188"/>
      <c r="S205" s="188"/>
      <c r="T205" s="188"/>
      <c r="U205" s="188"/>
      <c r="V205" s="188"/>
      <c r="W205" s="188"/>
      <c r="X205" s="188"/>
      <c r="Y205" s="188"/>
      <c r="Z205" s="188"/>
      <c r="AA205" s="188"/>
      <c r="AB205" s="188"/>
      <c r="AC205" s="188"/>
      <c r="AD205" s="188"/>
      <c r="AE205" s="188"/>
      <c r="AF205" s="188"/>
      <c r="AG205" s="188"/>
      <c r="AH205" s="188"/>
      <c r="AI205" s="188"/>
      <c r="AJ205" s="188"/>
      <c r="AK205" s="188"/>
      <c r="AL205" s="188"/>
      <c r="AM205" s="188"/>
      <c r="AN205" s="188"/>
      <c r="AO205" s="188"/>
      <c r="AP205" s="188"/>
      <c r="AQ205" s="188"/>
      <c r="AR205" s="188"/>
      <c r="AS205" s="188"/>
      <c r="AT205" s="188"/>
      <c r="AU205" s="188"/>
      <c r="AV205" s="188"/>
      <c r="AW205" s="188"/>
      <c r="AX205" s="188"/>
      <c r="AY205" s="188"/>
      <c r="AZ205" s="188"/>
      <c r="BA205" s="188"/>
      <c r="BB205" s="188"/>
      <c r="BC205" s="188"/>
      <c r="BD205" s="188"/>
      <c r="BE205" s="188"/>
    </row>
    <row r="206" spans="1:57" s="43" customFormat="1" ht="15.75" customHeight="1" x14ac:dyDescent="0.25">
      <c r="A206" s="72"/>
      <c r="B206" s="73"/>
      <c r="C206" s="73"/>
      <c r="D206" s="188"/>
      <c r="E206" s="188"/>
      <c r="F206" s="188"/>
      <c r="G206" s="188"/>
      <c r="H206" s="188"/>
      <c r="I206" s="188"/>
      <c r="J206" s="188"/>
      <c r="K206" s="188"/>
      <c r="L206" s="188"/>
      <c r="M206" s="188"/>
      <c r="N206" s="188"/>
      <c r="O206" s="188"/>
      <c r="P206" s="188"/>
      <c r="Q206" s="188"/>
      <c r="R206" s="188"/>
      <c r="S206" s="188"/>
      <c r="T206" s="188"/>
      <c r="U206" s="188"/>
      <c r="V206" s="188"/>
      <c r="W206" s="188"/>
      <c r="X206" s="188"/>
      <c r="Y206" s="188"/>
      <c r="Z206" s="188"/>
      <c r="AA206" s="188"/>
      <c r="AB206" s="188"/>
      <c r="AC206" s="188"/>
      <c r="AD206" s="188"/>
      <c r="AE206" s="188"/>
      <c r="AF206" s="188"/>
      <c r="AG206" s="188"/>
      <c r="AH206" s="188"/>
      <c r="AI206" s="188"/>
      <c r="AJ206" s="188"/>
      <c r="AK206" s="188"/>
      <c r="AL206" s="188"/>
      <c r="AM206" s="188"/>
      <c r="AN206" s="188"/>
      <c r="AO206" s="188"/>
      <c r="AP206" s="188"/>
      <c r="AQ206" s="188"/>
      <c r="AR206" s="188"/>
      <c r="AS206" s="188"/>
      <c r="AT206" s="188"/>
      <c r="AU206" s="188"/>
      <c r="AV206" s="188"/>
      <c r="AW206" s="188"/>
      <c r="AX206" s="188"/>
      <c r="AY206" s="188"/>
      <c r="AZ206" s="188"/>
      <c r="BA206" s="188"/>
      <c r="BB206" s="188"/>
      <c r="BC206" s="188"/>
      <c r="BD206" s="188"/>
      <c r="BE206" s="188"/>
    </row>
    <row r="207" spans="1:57" s="43" customFormat="1" ht="15.75" customHeight="1" x14ac:dyDescent="0.25">
      <c r="A207" s="72"/>
      <c r="B207" s="73"/>
      <c r="C207" s="73"/>
      <c r="D207" s="188"/>
      <c r="E207" s="188"/>
      <c r="F207" s="188"/>
      <c r="G207" s="188"/>
      <c r="H207" s="188"/>
      <c r="I207" s="188"/>
      <c r="J207" s="188"/>
      <c r="K207" s="188"/>
      <c r="L207" s="188"/>
      <c r="M207" s="188"/>
      <c r="N207" s="188"/>
      <c r="O207" s="188"/>
      <c r="P207" s="188"/>
      <c r="Q207" s="188"/>
      <c r="R207" s="188"/>
      <c r="S207" s="188"/>
      <c r="T207" s="188"/>
      <c r="U207" s="188"/>
      <c r="V207" s="188"/>
      <c r="W207" s="188"/>
      <c r="X207" s="188"/>
      <c r="Y207" s="188"/>
      <c r="Z207" s="188"/>
      <c r="AA207" s="188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8"/>
      <c r="AT207" s="188"/>
      <c r="AU207" s="188"/>
      <c r="AV207" s="188"/>
      <c r="AW207" s="188"/>
      <c r="AX207" s="188"/>
      <c r="AY207" s="188"/>
      <c r="AZ207" s="188"/>
      <c r="BA207" s="188"/>
      <c r="BB207" s="188"/>
      <c r="BC207" s="188"/>
      <c r="BD207" s="188"/>
      <c r="BE207" s="188"/>
    </row>
    <row r="208" spans="1:57" s="43" customFormat="1" ht="15.75" customHeight="1" x14ac:dyDescent="0.25">
      <c r="A208" s="72"/>
      <c r="B208" s="73"/>
      <c r="C208" s="73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8"/>
      <c r="AT208" s="188"/>
      <c r="AU208" s="188"/>
      <c r="AV208" s="188"/>
      <c r="AW208" s="188"/>
      <c r="AX208" s="188"/>
      <c r="AY208" s="188"/>
      <c r="AZ208" s="188"/>
      <c r="BA208" s="188"/>
      <c r="BB208" s="188"/>
      <c r="BC208" s="188"/>
      <c r="BD208" s="188"/>
      <c r="BE208" s="188"/>
    </row>
    <row r="209" spans="1:57" s="43" customFormat="1" ht="15.75" customHeight="1" x14ac:dyDescent="0.25">
      <c r="A209" s="72"/>
      <c r="B209" s="73"/>
      <c r="C209" s="73"/>
      <c r="D209" s="188"/>
      <c r="E209" s="188"/>
      <c r="F209" s="188"/>
      <c r="G209" s="188"/>
      <c r="H209" s="188"/>
      <c r="I209" s="188"/>
      <c r="J209" s="188"/>
      <c r="K209" s="188"/>
      <c r="L209" s="188"/>
      <c r="M209" s="188"/>
      <c r="N209" s="188"/>
      <c r="O209" s="188"/>
      <c r="P209" s="188"/>
      <c r="Q209" s="188"/>
      <c r="R209" s="188"/>
      <c r="S209" s="188"/>
      <c r="T209" s="188"/>
      <c r="U209" s="188"/>
      <c r="V209" s="188"/>
      <c r="W209" s="188"/>
      <c r="X209" s="188"/>
      <c r="Y209" s="188"/>
      <c r="Z209" s="188"/>
      <c r="AA209" s="188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8"/>
      <c r="AT209" s="188"/>
      <c r="AU209" s="188"/>
      <c r="AV209" s="188"/>
      <c r="AW209" s="188"/>
      <c r="AX209" s="188"/>
      <c r="AY209" s="188"/>
      <c r="AZ209" s="188"/>
      <c r="BA209" s="188"/>
      <c r="BB209" s="188"/>
      <c r="BC209" s="188"/>
      <c r="BD209" s="188"/>
      <c r="BE209" s="188"/>
    </row>
    <row r="210" spans="1:57" s="43" customFormat="1" ht="15.75" customHeight="1" x14ac:dyDescent="0.25">
      <c r="A210" s="72"/>
      <c r="B210" s="73"/>
      <c r="C210" s="73"/>
      <c r="D210" s="188"/>
      <c r="E210" s="188"/>
      <c r="F210" s="188"/>
      <c r="G210" s="188"/>
      <c r="H210" s="188"/>
      <c r="I210" s="188"/>
      <c r="J210" s="188"/>
      <c r="K210" s="188"/>
      <c r="L210" s="188"/>
      <c r="M210" s="188"/>
      <c r="N210" s="188"/>
      <c r="O210" s="188"/>
      <c r="P210" s="188"/>
      <c r="Q210" s="188"/>
      <c r="R210" s="188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8"/>
      <c r="AT210" s="188"/>
      <c r="AU210" s="188"/>
      <c r="AV210" s="188"/>
      <c r="AW210" s="188"/>
      <c r="AX210" s="188"/>
      <c r="AY210" s="188"/>
      <c r="AZ210" s="188"/>
      <c r="BA210" s="188"/>
      <c r="BB210" s="188"/>
      <c r="BC210" s="188"/>
      <c r="BD210" s="188"/>
      <c r="BE210" s="188"/>
    </row>
    <row r="211" spans="1:57" s="43" customFormat="1" ht="15.75" customHeight="1" x14ac:dyDescent="0.25">
      <c r="A211" s="72"/>
      <c r="B211" s="73"/>
      <c r="C211" s="73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8"/>
      <c r="AT211" s="188"/>
      <c r="AU211" s="188"/>
      <c r="AV211" s="188"/>
      <c r="AW211" s="188"/>
      <c r="AX211" s="188"/>
      <c r="AY211" s="188"/>
      <c r="AZ211" s="188"/>
      <c r="BA211" s="188"/>
      <c r="BB211" s="188"/>
      <c r="BC211" s="188"/>
      <c r="BD211" s="188"/>
      <c r="BE211" s="188"/>
    </row>
    <row r="212" spans="1:57" s="43" customFormat="1" ht="15.75" customHeight="1" x14ac:dyDescent="0.25">
      <c r="A212" s="72"/>
      <c r="B212" s="73"/>
      <c r="C212" s="73"/>
      <c r="D212" s="188"/>
      <c r="E212" s="188"/>
      <c r="F212" s="188"/>
      <c r="G212" s="188"/>
      <c r="H212" s="188"/>
      <c r="I212" s="188"/>
      <c r="J212" s="188"/>
      <c r="K212" s="188"/>
      <c r="L212" s="188"/>
      <c r="M212" s="188"/>
      <c r="N212" s="188"/>
      <c r="O212" s="188"/>
      <c r="P212" s="188"/>
      <c r="Q212" s="188"/>
      <c r="R212" s="188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8"/>
      <c r="AT212" s="188"/>
      <c r="AU212" s="188"/>
      <c r="AV212" s="188"/>
      <c r="AW212" s="188"/>
      <c r="AX212" s="188"/>
      <c r="AY212" s="188"/>
      <c r="AZ212" s="188"/>
      <c r="BA212" s="188"/>
      <c r="BB212" s="188"/>
      <c r="BC212" s="188"/>
      <c r="BD212" s="188"/>
      <c r="BE212" s="188"/>
    </row>
    <row r="213" spans="1:57" s="43" customFormat="1" ht="15.75" customHeight="1" x14ac:dyDescent="0.25">
      <c r="A213" s="72"/>
      <c r="B213" s="73"/>
      <c r="C213" s="73"/>
      <c r="D213" s="188"/>
      <c r="E213" s="188"/>
      <c r="F213" s="188"/>
      <c r="G213" s="188"/>
      <c r="H213" s="188"/>
      <c r="I213" s="188"/>
      <c r="J213" s="188"/>
      <c r="K213" s="188"/>
      <c r="L213" s="188"/>
      <c r="M213" s="188"/>
      <c r="N213" s="188"/>
      <c r="O213" s="188"/>
      <c r="P213" s="188"/>
      <c r="Q213" s="188"/>
      <c r="R213" s="188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88"/>
      <c r="AT213" s="188"/>
      <c r="AU213" s="188"/>
      <c r="AV213" s="188"/>
      <c r="AW213" s="188"/>
      <c r="AX213" s="188"/>
      <c r="AY213" s="188"/>
      <c r="AZ213" s="188"/>
      <c r="BA213" s="188"/>
      <c r="BB213" s="188"/>
      <c r="BC213" s="188"/>
      <c r="BD213" s="188"/>
      <c r="BE213" s="188"/>
    </row>
    <row r="214" spans="1:57" s="43" customFormat="1" ht="15.75" customHeight="1" x14ac:dyDescent="0.25">
      <c r="A214" s="72"/>
      <c r="B214" s="73"/>
      <c r="C214" s="73"/>
      <c r="D214" s="188"/>
      <c r="E214" s="188"/>
      <c r="F214" s="188"/>
      <c r="G214" s="188"/>
      <c r="H214" s="188"/>
      <c r="I214" s="188"/>
      <c r="J214" s="188"/>
      <c r="K214" s="188"/>
      <c r="L214" s="188"/>
      <c r="M214" s="188"/>
      <c r="N214" s="188"/>
      <c r="O214" s="188"/>
      <c r="P214" s="188"/>
      <c r="Q214" s="188"/>
      <c r="R214" s="188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8"/>
      <c r="AT214" s="188"/>
      <c r="AU214" s="188"/>
      <c r="AV214" s="188"/>
      <c r="AW214" s="188"/>
      <c r="AX214" s="188"/>
      <c r="AY214" s="188"/>
      <c r="AZ214" s="188"/>
      <c r="BA214" s="188"/>
      <c r="BB214" s="188"/>
      <c r="BC214" s="188"/>
      <c r="BD214" s="188"/>
      <c r="BE214" s="188"/>
    </row>
    <row r="215" spans="1:57" s="43" customFormat="1" ht="15.75" customHeight="1" x14ac:dyDescent="0.25">
      <c r="A215" s="72"/>
      <c r="B215" s="73"/>
      <c r="C215" s="73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88"/>
      <c r="AT215" s="188"/>
      <c r="AU215" s="188"/>
      <c r="AV215" s="188"/>
      <c r="AW215" s="188"/>
      <c r="AX215" s="188"/>
      <c r="AY215" s="188"/>
      <c r="AZ215" s="188"/>
      <c r="BA215" s="188"/>
      <c r="BB215" s="188"/>
      <c r="BC215" s="188"/>
      <c r="BD215" s="188"/>
      <c r="BE215" s="188"/>
    </row>
    <row r="216" spans="1:57" s="43" customFormat="1" ht="15.75" customHeight="1" x14ac:dyDescent="0.25">
      <c r="A216" s="72"/>
      <c r="B216" s="73"/>
      <c r="C216" s="73"/>
      <c r="D216" s="188"/>
      <c r="E216" s="188"/>
      <c r="F216" s="188"/>
      <c r="G216" s="188"/>
      <c r="H216" s="188"/>
      <c r="I216" s="188"/>
      <c r="J216" s="188"/>
      <c r="K216" s="188"/>
      <c r="L216" s="188"/>
      <c r="M216" s="188"/>
      <c r="N216" s="188"/>
      <c r="O216" s="188"/>
      <c r="P216" s="188"/>
      <c r="Q216" s="188"/>
      <c r="R216" s="188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88"/>
      <c r="AT216" s="188"/>
      <c r="AU216" s="188"/>
      <c r="AV216" s="188"/>
      <c r="AW216" s="188"/>
      <c r="AX216" s="188"/>
      <c r="AY216" s="188"/>
      <c r="AZ216" s="188"/>
      <c r="BA216" s="188"/>
      <c r="BB216" s="188"/>
      <c r="BC216" s="188"/>
      <c r="BD216" s="188"/>
      <c r="BE216" s="188"/>
    </row>
    <row r="217" spans="1:57" s="43" customFormat="1" ht="15.75" customHeight="1" x14ac:dyDescent="0.25">
      <c r="A217" s="72"/>
      <c r="B217" s="73"/>
      <c r="C217" s="73"/>
      <c r="D217" s="188"/>
      <c r="E217" s="188"/>
      <c r="F217" s="188"/>
      <c r="G217" s="188"/>
      <c r="H217" s="188"/>
      <c r="I217" s="188"/>
      <c r="J217" s="188"/>
      <c r="K217" s="188"/>
      <c r="L217" s="188"/>
      <c r="M217" s="188"/>
      <c r="N217" s="188"/>
      <c r="O217" s="188"/>
      <c r="P217" s="188"/>
      <c r="Q217" s="188"/>
      <c r="R217" s="188"/>
      <c r="S217" s="188"/>
      <c r="T217" s="188"/>
      <c r="U217" s="188"/>
      <c r="V217" s="188"/>
      <c r="W217" s="188"/>
      <c r="X217" s="188"/>
      <c r="Y217" s="188"/>
      <c r="Z217" s="188"/>
      <c r="AA217" s="188"/>
      <c r="AB217" s="188"/>
      <c r="AC217" s="188"/>
      <c r="AD217" s="188"/>
      <c r="AE217" s="188"/>
      <c r="AF217" s="188"/>
      <c r="AG217" s="188"/>
      <c r="AH217" s="188"/>
      <c r="AI217" s="188"/>
      <c r="AJ217" s="188"/>
      <c r="AK217" s="188"/>
      <c r="AL217" s="188"/>
      <c r="AM217" s="188"/>
      <c r="AN217" s="188"/>
      <c r="AO217" s="188"/>
      <c r="AP217" s="188"/>
      <c r="AQ217" s="188"/>
      <c r="AR217" s="188"/>
      <c r="AS217" s="188"/>
      <c r="AT217" s="188"/>
      <c r="AU217" s="188"/>
      <c r="AV217" s="188"/>
      <c r="AW217" s="188"/>
      <c r="AX217" s="188"/>
      <c r="AY217" s="188"/>
      <c r="AZ217" s="188"/>
      <c r="BA217" s="188"/>
      <c r="BB217" s="188"/>
      <c r="BC217" s="188"/>
      <c r="BD217" s="188"/>
      <c r="BE217" s="188"/>
    </row>
    <row r="218" spans="1:57" s="43" customFormat="1" ht="15.75" customHeight="1" x14ac:dyDescent="0.25">
      <c r="A218" s="72"/>
      <c r="B218" s="73"/>
      <c r="C218" s="73"/>
      <c r="D218" s="188"/>
      <c r="E218" s="188"/>
      <c r="F218" s="188"/>
      <c r="G218" s="188"/>
      <c r="H218" s="188"/>
      <c r="I218" s="188"/>
      <c r="J218" s="188"/>
      <c r="K218" s="188"/>
      <c r="L218" s="188"/>
      <c r="M218" s="188"/>
      <c r="N218" s="188"/>
      <c r="O218" s="188"/>
      <c r="P218" s="188"/>
      <c r="Q218" s="188"/>
      <c r="R218" s="188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88"/>
      <c r="AT218" s="188"/>
      <c r="AU218" s="188"/>
      <c r="AV218" s="188"/>
      <c r="AW218" s="188"/>
      <c r="AX218" s="188"/>
      <c r="AY218" s="188"/>
      <c r="AZ218" s="188"/>
      <c r="BA218" s="188"/>
      <c r="BB218" s="188"/>
      <c r="BC218" s="188"/>
      <c r="BD218" s="188"/>
      <c r="BE218" s="188"/>
    </row>
    <row r="219" spans="1:57" s="43" customFormat="1" ht="15.75" customHeight="1" x14ac:dyDescent="0.25">
      <c r="A219" s="72"/>
      <c r="B219" s="73"/>
      <c r="C219" s="73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188"/>
      <c r="AC219" s="188"/>
      <c r="AD219" s="188"/>
      <c r="AE219" s="188"/>
      <c r="AF219" s="188"/>
      <c r="AG219" s="188"/>
      <c r="AH219" s="188"/>
      <c r="AI219" s="188"/>
      <c r="AJ219" s="188"/>
      <c r="AK219" s="188"/>
      <c r="AL219" s="188"/>
      <c r="AM219" s="188"/>
      <c r="AN219" s="188"/>
      <c r="AO219" s="188"/>
      <c r="AP219" s="188"/>
      <c r="AQ219" s="188"/>
      <c r="AR219" s="188"/>
      <c r="AS219" s="188"/>
      <c r="AT219" s="188"/>
      <c r="AU219" s="188"/>
      <c r="AV219" s="188"/>
      <c r="AW219" s="188"/>
      <c r="AX219" s="188"/>
      <c r="AY219" s="188"/>
      <c r="AZ219" s="188"/>
      <c r="BA219" s="188"/>
      <c r="BB219" s="188"/>
      <c r="BC219" s="188"/>
      <c r="BD219" s="188"/>
      <c r="BE219" s="188"/>
    </row>
    <row r="220" spans="1:57" s="43" customFormat="1" ht="15.75" customHeight="1" x14ac:dyDescent="0.25">
      <c r="A220" s="72"/>
      <c r="B220" s="73"/>
      <c r="C220" s="73"/>
      <c r="D220" s="188"/>
      <c r="E220" s="188"/>
      <c r="F220" s="188"/>
      <c r="G220" s="188"/>
      <c r="H220" s="188"/>
      <c r="I220" s="188"/>
      <c r="J220" s="188"/>
      <c r="K220" s="188"/>
      <c r="L220" s="188"/>
      <c r="M220" s="188"/>
      <c r="N220" s="188"/>
      <c r="O220" s="188"/>
      <c r="P220" s="188"/>
      <c r="Q220" s="188"/>
      <c r="R220" s="188"/>
      <c r="S220" s="188"/>
      <c r="T220" s="188"/>
      <c r="U220" s="188"/>
      <c r="V220" s="188"/>
      <c r="W220" s="188"/>
      <c r="X220" s="188"/>
      <c r="Y220" s="188"/>
      <c r="Z220" s="188"/>
      <c r="AA220" s="188"/>
      <c r="AB220" s="188"/>
      <c r="AC220" s="188"/>
      <c r="AD220" s="188"/>
      <c r="AE220" s="188"/>
      <c r="AF220" s="188"/>
      <c r="AG220" s="188"/>
      <c r="AH220" s="188"/>
      <c r="AI220" s="188"/>
      <c r="AJ220" s="188"/>
      <c r="AK220" s="188"/>
      <c r="AL220" s="188"/>
      <c r="AM220" s="188"/>
      <c r="AN220" s="188"/>
      <c r="AO220" s="188"/>
      <c r="AP220" s="188"/>
      <c r="AQ220" s="188"/>
      <c r="AR220" s="188"/>
      <c r="AS220" s="188"/>
      <c r="AT220" s="188"/>
      <c r="AU220" s="188"/>
      <c r="AV220" s="188"/>
      <c r="AW220" s="188"/>
      <c r="AX220" s="188"/>
      <c r="AY220" s="188"/>
      <c r="AZ220" s="188"/>
      <c r="BA220" s="188"/>
      <c r="BB220" s="188"/>
      <c r="BC220" s="188"/>
      <c r="BD220" s="188"/>
      <c r="BE220" s="188"/>
    </row>
    <row r="221" spans="1:57" s="43" customFormat="1" ht="15.75" customHeight="1" x14ac:dyDescent="0.25">
      <c r="A221" s="72"/>
      <c r="B221" s="73"/>
      <c r="C221" s="73"/>
      <c r="D221" s="188"/>
      <c r="E221" s="188"/>
      <c r="F221" s="188"/>
      <c r="G221" s="188"/>
      <c r="H221" s="188"/>
      <c r="I221" s="188"/>
      <c r="J221" s="188"/>
      <c r="K221" s="188"/>
      <c r="L221" s="188"/>
      <c r="M221" s="188"/>
      <c r="N221" s="188"/>
      <c r="O221" s="188"/>
      <c r="P221" s="188"/>
      <c r="Q221" s="188"/>
      <c r="R221" s="188"/>
      <c r="S221" s="188"/>
      <c r="T221" s="188"/>
      <c r="U221" s="188"/>
      <c r="V221" s="188"/>
      <c r="W221" s="188"/>
      <c r="X221" s="188"/>
      <c r="Y221" s="188"/>
      <c r="Z221" s="188"/>
      <c r="AA221" s="188"/>
      <c r="AB221" s="188"/>
      <c r="AC221" s="188"/>
      <c r="AD221" s="188"/>
      <c r="AE221" s="188"/>
      <c r="AF221" s="188"/>
      <c r="AG221" s="188"/>
      <c r="AH221" s="188"/>
      <c r="AI221" s="188"/>
      <c r="AJ221" s="188"/>
      <c r="AK221" s="188"/>
      <c r="AL221" s="188"/>
      <c r="AM221" s="188"/>
      <c r="AN221" s="188"/>
      <c r="AO221" s="188"/>
      <c r="AP221" s="188"/>
      <c r="AQ221" s="188"/>
      <c r="AR221" s="188"/>
      <c r="AS221" s="188"/>
      <c r="AT221" s="188"/>
      <c r="AU221" s="188"/>
      <c r="AV221" s="188"/>
      <c r="AW221" s="188"/>
      <c r="AX221" s="188"/>
      <c r="AY221" s="188"/>
      <c r="AZ221" s="188"/>
      <c r="BA221" s="188"/>
      <c r="BB221" s="188"/>
      <c r="BC221" s="188"/>
      <c r="BD221" s="188"/>
      <c r="BE221" s="188"/>
    </row>
    <row r="222" spans="1:57" s="43" customFormat="1" ht="15.75" customHeight="1" x14ac:dyDescent="0.25">
      <c r="A222" s="72"/>
      <c r="B222" s="73"/>
      <c r="C222" s="73"/>
      <c r="D222" s="188"/>
      <c r="E222" s="188"/>
      <c r="F222" s="188"/>
      <c r="G222" s="188"/>
      <c r="H222" s="188"/>
      <c r="I222" s="188"/>
      <c r="J222" s="188"/>
      <c r="K222" s="188"/>
      <c r="L222" s="188"/>
      <c r="M222" s="188"/>
      <c r="N222" s="188"/>
      <c r="O222" s="188"/>
      <c r="P222" s="188"/>
      <c r="Q222" s="188"/>
      <c r="R222" s="188"/>
      <c r="S222" s="188"/>
      <c r="T222" s="188"/>
      <c r="U222" s="188"/>
      <c r="V222" s="188"/>
      <c r="W222" s="188"/>
      <c r="X222" s="188"/>
      <c r="Y222" s="188"/>
      <c r="Z222" s="188"/>
      <c r="AA222" s="188"/>
      <c r="AB222" s="188"/>
      <c r="AC222" s="188"/>
      <c r="AD222" s="188"/>
      <c r="AE222" s="188"/>
      <c r="AF222" s="188"/>
      <c r="AG222" s="188"/>
      <c r="AH222" s="188"/>
      <c r="AI222" s="188"/>
      <c r="AJ222" s="188"/>
      <c r="AK222" s="188"/>
      <c r="AL222" s="188"/>
      <c r="AM222" s="188"/>
      <c r="AN222" s="188"/>
      <c r="AO222" s="188"/>
      <c r="AP222" s="188"/>
      <c r="AQ222" s="188"/>
      <c r="AR222" s="188"/>
      <c r="AS222" s="188"/>
      <c r="AT222" s="188"/>
      <c r="AU222" s="188"/>
      <c r="AV222" s="188"/>
      <c r="AW222" s="188"/>
      <c r="AX222" s="188"/>
      <c r="AY222" s="188"/>
      <c r="AZ222" s="188"/>
      <c r="BA222" s="188"/>
      <c r="BB222" s="188"/>
      <c r="BC222" s="188"/>
      <c r="BD222" s="188"/>
      <c r="BE222" s="188"/>
    </row>
    <row r="223" spans="1:57" s="43" customFormat="1" ht="15.75" customHeight="1" x14ac:dyDescent="0.25">
      <c r="A223" s="72"/>
      <c r="B223" s="73"/>
      <c r="C223" s="73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188"/>
      <c r="AC223" s="188"/>
      <c r="AD223" s="188"/>
      <c r="AE223" s="188"/>
      <c r="AF223" s="188"/>
      <c r="AG223" s="188"/>
      <c r="AH223" s="188"/>
      <c r="AI223" s="188"/>
      <c r="AJ223" s="188"/>
      <c r="AK223" s="188"/>
      <c r="AL223" s="188"/>
      <c r="AM223" s="188"/>
      <c r="AN223" s="188"/>
      <c r="AO223" s="188"/>
      <c r="AP223" s="188"/>
      <c r="AQ223" s="188"/>
      <c r="AR223" s="188"/>
      <c r="AS223" s="188"/>
      <c r="AT223" s="188"/>
      <c r="AU223" s="188"/>
      <c r="AV223" s="188"/>
      <c r="AW223" s="188"/>
      <c r="AX223" s="188"/>
      <c r="AY223" s="188"/>
      <c r="AZ223" s="188"/>
      <c r="BA223" s="188"/>
      <c r="BB223" s="188"/>
      <c r="BC223" s="188"/>
      <c r="BD223" s="188"/>
      <c r="BE223" s="188"/>
    </row>
    <row r="224" spans="1:57" s="43" customFormat="1" ht="15.75" customHeight="1" x14ac:dyDescent="0.25">
      <c r="A224" s="72"/>
      <c r="B224" s="73"/>
      <c r="C224" s="73"/>
      <c r="D224" s="188"/>
      <c r="E224" s="188"/>
      <c r="F224" s="188"/>
      <c r="G224" s="188"/>
      <c r="H224" s="188"/>
      <c r="I224" s="188"/>
      <c r="J224" s="188"/>
      <c r="K224" s="188"/>
      <c r="L224" s="188"/>
      <c r="M224" s="188"/>
      <c r="N224" s="188"/>
      <c r="O224" s="188"/>
      <c r="P224" s="188"/>
      <c r="Q224" s="188"/>
      <c r="R224" s="188"/>
      <c r="S224" s="188"/>
      <c r="T224" s="188"/>
      <c r="U224" s="188"/>
      <c r="V224" s="188"/>
      <c r="W224" s="188"/>
      <c r="X224" s="188"/>
      <c r="Y224" s="188"/>
      <c r="Z224" s="188"/>
      <c r="AA224" s="188"/>
      <c r="AB224" s="188"/>
      <c r="AC224" s="188"/>
      <c r="AD224" s="188"/>
      <c r="AE224" s="188"/>
      <c r="AF224" s="188"/>
      <c r="AG224" s="188"/>
      <c r="AH224" s="188"/>
      <c r="AI224" s="188"/>
      <c r="AJ224" s="188"/>
      <c r="AK224" s="188"/>
      <c r="AL224" s="188"/>
      <c r="AM224" s="188"/>
      <c r="AN224" s="188"/>
      <c r="AO224" s="188"/>
      <c r="AP224" s="188"/>
      <c r="AQ224" s="188"/>
      <c r="AR224" s="188"/>
      <c r="AS224" s="188"/>
      <c r="AT224" s="188"/>
      <c r="AU224" s="188"/>
      <c r="AV224" s="188"/>
      <c r="AW224" s="188"/>
      <c r="AX224" s="188"/>
      <c r="AY224" s="188"/>
      <c r="AZ224" s="188"/>
      <c r="BA224" s="188"/>
      <c r="BB224" s="188"/>
      <c r="BC224" s="188"/>
      <c r="BD224" s="188"/>
      <c r="BE224" s="188"/>
    </row>
    <row r="225" spans="1:57" s="43" customFormat="1" ht="15.75" customHeight="1" x14ac:dyDescent="0.25">
      <c r="A225" s="72"/>
      <c r="B225" s="73"/>
      <c r="C225" s="73"/>
      <c r="D225" s="188"/>
      <c r="E225" s="188"/>
      <c r="F225" s="188"/>
      <c r="G225" s="188"/>
      <c r="H225" s="188"/>
      <c r="I225" s="188"/>
      <c r="J225" s="188"/>
      <c r="K225" s="188"/>
      <c r="L225" s="188"/>
      <c r="M225" s="188"/>
      <c r="N225" s="188"/>
      <c r="O225" s="188"/>
      <c r="P225" s="188"/>
      <c r="Q225" s="188"/>
      <c r="R225" s="188"/>
      <c r="S225" s="188"/>
      <c r="T225" s="188"/>
      <c r="U225" s="188"/>
      <c r="V225" s="188"/>
      <c r="W225" s="188"/>
      <c r="X225" s="188"/>
      <c r="Y225" s="188"/>
      <c r="Z225" s="188"/>
      <c r="AA225" s="188"/>
      <c r="AB225" s="188"/>
      <c r="AC225" s="188"/>
      <c r="AD225" s="188"/>
      <c r="AE225" s="188"/>
      <c r="AF225" s="188"/>
      <c r="AG225" s="188"/>
      <c r="AH225" s="188"/>
      <c r="AI225" s="188"/>
      <c r="AJ225" s="188"/>
      <c r="AK225" s="188"/>
      <c r="AL225" s="188"/>
      <c r="AM225" s="188"/>
      <c r="AN225" s="188"/>
      <c r="AO225" s="188"/>
      <c r="AP225" s="188"/>
      <c r="AQ225" s="188"/>
      <c r="AR225" s="188"/>
      <c r="AS225" s="188"/>
      <c r="AT225" s="188"/>
      <c r="AU225" s="188"/>
      <c r="AV225" s="188"/>
      <c r="AW225" s="188"/>
      <c r="AX225" s="188"/>
      <c r="AY225" s="188"/>
      <c r="AZ225" s="188"/>
      <c r="BA225" s="188"/>
      <c r="BB225" s="188"/>
      <c r="BC225" s="188"/>
      <c r="BD225" s="188"/>
      <c r="BE225" s="188"/>
    </row>
    <row r="226" spans="1:57" s="43" customFormat="1" ht="15.75" customHeight="1" x14ac:dyDescent="0.25">
      <c r="A226" s="72"/>
      <c r="B226" s="73"/>
      <c r="C226" s="73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8"/>
      <c r="AT226" s="188"/>
      <c r="AU226" s="188"/>
      <c r="AV226" s="188"/>
      <c r="AW226" s="188"/>
      <c r="AX226" s="188"/>
      <c r="AY226" s="188"/>
      <c r="AZ226" s="188"/>
      <c r="BA226" s="188"/>
      <c r="BB226" s="188"/>
      <c r="BC226" s="188"/>
      <c r="BD226" s="188"/>
      <c r="BE226" s="188"/>
    </row>
    <row r="227" spans="1:57" s="43" customFormat="1" ht="15.75" customHeight="1" x14ac:dyDescent="0.25">
      <c r="A227" s="72"/>
      <c r="B227" s="73"/>
      <c r="C227" s="73"/>
      <c r="D227" s="188"/>
      <c r="E227" s="188"/>
      <c r="F227" s="188"/>
      <c r="G227" s="188"/>
      <c r="H227" s="188"/>
      <c r="I227" s="188"/>
      <c r="J227" s="188"/>
      <c r="K227" s="188"/>
      <c r="L227" s="188"/>
      <c r="M227" s="188"/>
      <c r="N227" s="188"/>
      <c r="O227" s="188"/>
      <c r="P227" s="188"/>
      <c r="Q227" s="188"/>
      <c r="R227" s="188"/>
      <c r="S227" s="188"/>
      <c r="T227" s="188"/>
      <c r="U227" s="188"/>
      <c r="V227" s="188"/>
      <c r="W227" s="188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88"/>
      <c r="AT227" s="188"/>
      <c r="AU227" s="188"/>
      <c r="AV227" s="188"/>
      <c r="AW227" s="188"/>
      <c r="AX227" s="188"/>
      <c r="AY227" s="188"/>
      <c r="AZ227" s="188"/>
      <c r="BA227" s="188"/>
      <c r="BB227" s="188"/>
      <c r="BC227" s="188"/>
      <c r="BD227" s="188"/>
      <c r="BE227" s="188"/>
    </row>
    <row r="228" spans="1:57" s="43" customFormat="1" ht="15.75" customHeight="1" x14ac:dyDescent="0.25">
      <c r="A228" s="72"/>
      <c r="B228" s="190"/>
      <c r="C228" s="190"/>
      <c r="D228" s="188"/>
      <c r="E228" s="188"/>
      <c r="F228" s="188"/>
      <c r="G228" s="188"/>
      <c r="H228" s="188"/>
      <c r="I228" s="188"/>
      <c r="J228" s="188"/>
      <c r="K228" s="188"/>
      <c r="L228" s="188"/>
      <c r="M228" s="188"/>
      <c r="N228" s="188"/>
      <c r="O228" s="188"/>
      <c r="P228" s="188"/>
      <c r="Q228" s="188"/>
      <c r="R228" s="188"/>
      <c r="S228" s="188"/>
      <c r="T228" s="188"/>
      <c r="U228" s="188"/>
      <c r="V228" s="188"/>
      <c r="W228" s="188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8"/>
      <c r="AT228" s="188"/>
      <c r="AU228" s="188"/>
      <c r="AV228" s="188"/>
      <c r="AW228" s="188"/>
      <c r="AX228" s="188"/>
      <c r="AY228" s="188"/>
      <c r="AZ228" s="188"/>
      <c r="BA228" s="188"/>
      <c r="BB228" s="188"/>
      <c r="BC228" s="188"/>
      <c r="BD228" s="188"/>
      <c r="BE228" s="188"/>
    </row>
    <row r="229" spans="1:57" s="43" customFormat="1" ht="15.75" customHeight="1" x14ac:dyDescent="0.25">
      <c r="A229" s="72"/>
      <c r="B229" s="190"/>
      <c r="C229" s="190"/>
      <c r="D229" s="188"/>
      <c r="E229" s="188"/>
      <c r="F229" s="188"/>
      <c r="G229" s="188"/>
      <c r="H229" s="188"/>
      <c r="I229" s="188"/>
      <c r="J229" s="188"/>
      <c r="K229" s="188"/>
      <c r="L229" s="188"/>
      <c r="M229" s="188"/>
      <c r="N229" s="188"/>
      <c r="O229" s="188"/>
      <c r="P229" s="188"/>
      <c r="Q229" s="188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8"/>
      <c r="AT229" s="188"/>
      <c r="AU229" s="188"/>
      <c r="AV229" s="188"/>
      <c r="AW229" s="188"/>
      <c r="AX229" s="188"/>
      <c r="AY229" s="188"/>
      <c r="AZ229" s="188"/>
      <c r="BA229" s="188"/>
      <c r="BB229" s="188"/>
      <c r="BC229" s="188"/>
      <c r="BD229" s="188"/>
      <c r="BE229" s="188"/>
    </row>
    <row r="230" spans="1:57" s="43" customFormat="1" ht="15.75" customHeight="1" x14ac:dyDescent="0.25">
      <c r="A230" s="72"/>
      <c r="B230" s="190"/>
      <c r="C230" s="190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88"/>
      <c r="AT230" s="188"/>
      <c r="AU230" s="188"/>
      <c r="AV230" s="188"/>
      <c r="AW230" s="188"/>
      <c r="AX230" s="188"/>
      <c r="AY230" s="188"/>
      <c r="AZ230" s="188"/>
      <c r="BA230" s="188"/>
      <c r="BB230" s="188"/>
      <c r="BC230" s="188"/>
      <c r="BD230" s="188"/>
      <c r="BE230" s="188"/>
    </row>
    <row r="231" spans="1:57" s="43" customFormat="1" ht="15.75" customHeight="1" x14ac:dyDescent="0.25">
      <c r="A231" s="72"/>
      <c r="B231" s="190"/>
      <c r="C231" s="190"/>
      <c r="D231" s="188"/>
      <c r="E231" s="188"/>
      <c r="F231" s="188"/>
      <c r="G231" s="188"/>
      <c r="H231" s="188"/>
      <c r="I231" s="188"/>
      <c r="J231" s="188"/>
      <c r="K231" s="188"/>
      <c r="L231" s="188"/>
      <c r="M231" s="188"/>
      <c r="N231" s="188"/>
      <c r="O231" s="188"/>
      <c r="P231" s="188"/>
      <c r="Q231" s="188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88"/>
      <c r="AT231" s="188"/>
      <c r="AU231" s="188"/>
      <c r="AV231" s="188"/>
      <c r="AW231" s="188"/>
      <c r="AX231" s="188"/>
      <c r="AY231" s="188"/>
      <c r="AZ231" s="188"/>
      <c r="BA231" s="188"/>
      <c r="BB231" s="188"/>
      <c r="BC231" s="188"/>
      <c r="BD231" s="188"/>
      <c r="BE231" s="188"/>
    </row>
    <row r="232" spans="1:57" s="43" customFormat="1" ht="15.75" customHeight="1" x14ac:dyDescent="0.25">
      <c r="A232" s="72"/>
      <c r="B232" s="190"/>
      <c r="C232" s="190"/>
      <c r="D232" s="188"/>
      <c r="E232" s="188"/>
      <c r="F232" s="188"/>
      <c r="G232" s="188"/>
      <c r="H232" s="188"/>
      <c r="I232" s="188"/>
      <c r="J232" s="188"/>
      <c r="K232" s="188"/>
      <c r="L232" s="188"/>
      <c r="M232" s="188"/>
      <c r="N232" s="188"/>
      <c r="O232" s="188"/>
      <c r="P232" s="188"/>
      <c r="Q232" s="188"/>
      <c r="R232" s="188"/>
      <c r="S232" s="188"/>
      <c r="T232" s="188"/>
      <c r="U232" s="188"/>
      <c r="V232" s="188"/>
      <c r="W232" s="188"/>
      <c r="X232" s="188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8"/>
      <c r="AK232" s="188"/>
      <c r="AL232" s="188"/>
      <c r="AM232" s="188"/>
      <c r="AN232" s="188"/>
      <c r="AO232" s="188"/>
      <c r="AP232" s="188"/>
      <c r="AQ232" s="188"/>
      <c r="AR232" s="188"/>
      <c r="AS232" s="188"/>
      <c r="AT232" s="188"/>
      <c r="AU232" s="188"/>
      <c r="AV232" s="188"/>
      <c r="AW232" s="188"/>
      <c r="AX232" s="188"/>
      <c r="AY232" s="188"/>
      <c r="AZ232" s="188"/>
      <c r="BA232" s="188"/>
      <c r="BB232" s="188"/>
      <c r="BC232" s="188"/>
      <c r="BD232" s="188"/>
      <c r="BE232" s="188"/>
    </row>
    <row r="233" spans="1:57" s="43" customFormat="1" ht="15.75" customHeight="1" x14ac:dyDescent="0.25">
      <c r="A233" s="72"/>
      <c r="B233" s="190"/>
      <c r="C233" s="190"/>
      <c r="D233" s="188"/>
      <c r="E233" s="188"/>
      <c r="F233" s="188"/>
      <c r="G233" s="188"/>
      <c r="H233" s="188"/>
      <c r="I233" s="188"/>
      <c r="J233" s="188"/>
      <c r="K233" s="188"/>
      <c r="L233" s="188"/>
      <c r="M233" s="188"/>
      <c r="N233" s="188"/>
      <c r="O233" s="188"/>
      <c r="P233" s="188"/>
      <c r="Q233" s="188"/>
      <c r="R233" s="188"/>
      <c r="S233" s="188"/>
      <c r="T233" s="188"/>
      <c r="U233" s="188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88"/>
      <c r="AT233" s="188"/>
      <c r="AU233" s="188"/>
      <c r="AV233" s="188"/>
      <c r="AW233" s="188"/>
      <c r="AX233" s="188"/>
      <c r="AY233" s="188"/>
      <c r="AZ233" s="188"/>
      <c r="BA233" s="188"/>
      <c r="BB233" s="188"/>
      <c r="BC233" s="188"/>
      <c r="BD233" s="188"/>
      <c r="BE233" s="188"/>
    </row>
    <row r="234" spans="1:57" s="43" customFormat="1" ht="15.75" customHeight="1" x14ac:dyDescent="0.25">
      <c r="A234" s="72"/>
      <c r="B234" s="190"/>
      <c r="C234" s="190"/>
      <c r="D234" s="188"/>
      <c r="E234" s="188"/>
      <c r="F234" s="188"/>
      <c r="G234" s="188"/>
      <c r="H234" s="188"/>
      <c r="I234" s="188"/>
      <c r="J234" s="188"/>
      <c r="K234" s="188"/>
      <c r="L234" s="188"/>
      <c r="M234" s="188"/>
      <c r="N234" s="188"/>
      <c r="O234" s="188"/>
      <c r="P234" s="188"/>
      <c r="Q234" s="188"/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8"/>
      <c r="AK234" s="188"/>
      <c r="AL234" s="188"/>
      <c r="AM234" s="188"/>
      <c r="AN234" s="188"/>
      <c r="AO234" s="188"/>
      <c r="AP234" s="188"/>
      <c r="AQ234" s="188"/>
      <c r="AR234" s="188"/>
      <c r="AS234" s="188"/>
      <c r="AT234" s="188"/>
      <c r="AU234" s="188"/>
      <c r="AV234" s="188"/>
      <c r="AW234" s="188"/>
      <c r="AX234" s="188"/>
      <c r="AY234" s="188"/>
      <c r="AZ234" s="188"/>
      <c r="BA234" s="188"/>
      <c r="BB234" s="188"/>
      <c r="BC234" s="188"/>
      <c r="BD234" s="188"/>
      <c r="BE234" s="188"/>
    </row>
    <row r="235" spans="1:57" s="43" customFormat="1" ht="15.75" customHeight="1" x14ac:dyDescent="0.25">
      <c r="A235" s="72"/>
      <c r="B235" s="190"/>
      <c r="C235" s="190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88"/>
      <c r="AT235" s="188"/>
      <c r="AU235" s="188"/>
      <c r="AV235" s="188"/>
      <c r="AW235" s="188"/>
      <c r="AX235" s="188"/>
      <c r="AY235" s="188"/>
      <c r="AZ235" s="188"/>
      <c r="BA235" s="188"/>
      <c r="BB235" s="188"/>
      <c r="BC235" s="188"/>
      <c r="BD235" s="188"/>
      <c r="BE235" s="188"/>
    </row>
    <row r="236" spans="1:57" ht="15.75" customHeight="1" x14ac:dyDescent="0.25">
      <c r="A236" s="72"/>
      <c r="B236" s="190"/>
      <c r="C236" s="190"/>
      <c r="D236" s="188"/>
      <c r="E236" s="188"/>
      <c r="F236" s="188"/>
      <c r="G236" s="188"/>
      <c r="H236" s="188"/>
      <c r="I236" s="188"/>
      <c r="J236" s="188"/>
      <c r="K236" s="188"/>
      <c r="L236" s="188"/>
      <c r="M236" s="188"/>
      <c r="N236" s="188"/>
      <c r="O236" s="188"/>
      <c r="P236" s="188"/>
      <c r="Q236" s="188"/>
      <c r="R236" s="188"/>
      <c r="S236" s="188"/>
      <c r="T236" s="188"/>
      <c r="U236" s="188"/>
      <c r="V236" s="188"/>
      <c r="W236" s="188"/>
      <c r="X236" s="188"/>
      <c r="Y236" s="188"/>
      <c r="Z236" s="188"/>
      <c r="AA236" s="188"/>
      <c r="AB236" s="188"/>
      <c r="AC236" s="188"/>
      <c r="AD236" s="188"/>
      <c r="AE236" s="188"/>
      <c r="AF236" s="188"/>
      <c r="AG236" s="188"/>
      <c r="AH236" s="188"/>
      <c r="AI236" s="188"/>
      <c r="AJ236" s="188"/>
      <c r="AK236" s="188"/>
      <c r="AL236" s="188"/>
      <c r="AM236" s="188"/>
      <c r="AN236" s="188"/>
      <c r="AO236" s="188"/>
      <c r="AP236" s="188"/>
      <c r="AQ236" s="188"/>
      <c r="AR236" s="188"/>
      <c r="AS236" s="188"/>
      <c r="AT236" s="188"/>
      <c r="AU236" s="188"/>
      <c r="AV236" s="188"/>
      <c r="AW236" s="188"/>
      <c r="AX236" s="188"/>
      <c r="AY236" s="188"/>
      <c r="AZ236" s="188"/>
      <c r="BA236" s="188"/>
      <c r="BB236" s="188"/>
      <c r="BC236" s="188"/>
      <c r="BD236" s="188"/>
      <c r="BE236" s="188"/>
    </row>
    <row r="237" spans="1:57" ht="15.75" customHeight="1" x14ac:dyDescent="0.25">
      <c r="A237" s="74"/>
      <c r="B237" s="191"/>
      <c r="C237" s="191"/>
    </row>
    <row r="238" spans="1:57" ht="15.75" customHeight="1" x14ac:dyDescent="0.25">
      <c r="A238" s="74"/>
      <c r="B238" s="191"/>
      <c r="C238" s="191"/>
    </row>
    <row r="239" spans="1:57" ht="15.75" customHeight="1" x14ac:dyDescent="0.25">
      <c r="A239" s="74"/>
      <c r="B239" s="191"/>
      <c r="C239" s="191"/>
    </row>
    <row r="240" spans="1:57" ht="15.75" customHeight="1" x14ac:dyDescent="0.25">
      <c r="A240" s="74"/>
      <c r="B240" s="191"/>
      <c r="C240" s="191"/>
    </row>
    <row r="241" spans="1:3" ht="15.75" customHeight="1" x14ac:dyDescent="0.25">
      <c r="A241" s="74"/>
      <c r="B241" s="191"/>
      <c r="C241" s="191"/>
    </row>
    <row r="242" spans="1:3" ht="15.75" customHeight="1" x14ac:dyDescent="0.25">
      <c r="A242" s="74"/>
      <c r="B242" s="191"/>
      <c r="C242" s="191"/>
    </row>
    <row r="243" spans="1:3" ht="15.75" customHeight="1" x14ac:dyDescent="0.25">
      <c r="A243" s="74"/>
      <c r="B243" s="191"/>
      <c r="C243" s="191"/>
    </row>
    <row r="244" spans="1:3" ht="15.75" customHeight="1" x14ac:dyDescent="0.25">
      <c r="A244" s="74"/>
      <c r="B244" s="191"/>
      <c r="C244" s="191"/>
    </row>
    <row r="245" spans="1:3" ht="15.75" customHeight="1" x14ac:dyDescent="0.25">
      <c r="A245" s="74"/>
      <c r="B245" s="191"/>
      <c r="C245" s="191"/>
    </row>
    <row r="246" spans="1:3" ht="15.75" customHeight="1" x14ac:dyDescent="0.25">
      <c r="A246" s="74"/>
      <c r="B246" s="191"/>
      <c r="C246" s="191"/>
    </row>
    <row r="247" spans="1:3" ht="15.75" customHeight="1" x14ac:dyDescent="0.25">
      <c r="A247" s="74"/>
      <c r="B247" s="191"/>
      <c r="C247" s="191"/>
    </row>
    <row r="248" spans="1:3" ht="15.75" customHeight="1" x14ac:dyDescent="0.25">
      <c r="A248" s="74"/>
      <c r="B248" s="191"/>
      <c r="C248" s="191"/>
    </row>
    <row r="249" spans="1:3" ht="15.75" customHeight="1" x14ac:dyDescent="0.25">
      <c r="A249" s="74"/>
      <c r="B249" s="191"/>
      <c r="C249" s="191"/>
    </row>
    <row r="250" spans="1:3" ht="15.75" customHeight="1" x14ac:dyDescent="0.25">
      <c r="A250" s="74"/>
      <c r="B250" s="191"/>
      <c r="C250" s="191"/>
    </row>
    <row r="251" spans="1:3" ht="15.75" customHeight="1" x14ac:dyDescent="0.25">
      <c r="A251" s="74"/>
      <c r="B251" s="191"/>
      <c r="C251" s="191"/>
    </row>
    <row r="252" spans="1:3" ht="15.75" customHeight="1" x14ac:dyDescent="0.25">
      <c r="A252" s="74"/>
      <c r="B252" s="191"/>
      <c r="C252" s="191"/>
    </row>
    <row r="253" spans="1:3" ht="15.75" customHeight="1" x14ac:dyDescent="0.25">
      <c r="A253" s="74"/>
      <c r="B253" s="191"/>
      <c r="C253" s="191"/>
    </row>
    <row r="254" spans="1:3" ht="15.75" customHeight="1" x14ac:dyDescent="0.25">
      <c r="A254" s="74"/>
      <c r="B254" s="191"/>
      <c r="C254" s="191"/>
    </row>
    <row r="255" spans="1:3" ht="15.75" customHeight="1" x14ac:dyDescent="0.25">
      <c r="A255" s="74"/>
      <c r="B255" s="191"/>
      <c r="C255" s="191"/>
    </row>
    <row r="256" spans="1:3" ht="15.75" customHeight="1" x14ac:dyDescent="0.25">
      <c r="A256" s="74"/>
      <c r="B256" s="191"/>
      <c r="C256" s="191"/>
    </row>
    <row r="257" spans="1:3" ht="15.75" customHeight="1" x14ac:dyDescent="0.25">
      <c r="A257" s="74"/>
      <c r="B257" s="191"/>
      <c r="C257" s="191"/>
    </row>
    <row r="258" spans="1:3" ht="15.75" customHeight="1" x14ac:dyDescent="0.25">
      <c r="A258" s="74"/>
      <c r="B258" s="191"/>
      <c r="C258" s="191"/>
    </row>
    <row r="259" spans="1:3" ht="15.75" customHeight="1" x14ac:dyDescent="0.25">
      <c r="A259" s="74"/>
      <c r="B259" s="191"/>
      <c r="C259" s="191"/>
    </row>
    <row r="260" spans="1:3" ht="15.75" customHeight="1" x14ac:dyDescent="0.25">
      <c r="A260" s="74"/>
      <c r="B260" s="191"/>
      <c r="C260" s="191"/>
    </row>
    <row r="261" spans="1:3" ht="15.75" customHeight="1" x14ac:dyDescent="0.25">
      <c r="A261" s="74"/>
      <c r="B261" s="191"/>
      <c r="C261" s="191"/>
    </row>
    <row r="262" spans="1:3" ht="15.75" customHeight="1" x14ac:dyDescent="0.25">
      <c r="A262" s="74"/>
      <c r="B262" s="191"/>
      <c r="C262" s="191"/>
    </row>
    <row r="263" spans="1:3" ht="15.75" customHeight="1" x14ac:dyDescent="0.25">
      <c r="A263" s="74"/>
      <c r="B263" s="191"/>
      <c r="C263" s="191"/>
    </row>
    <row r="264" spans="1:3" ht="15.75" customHeight="1" x14ac:dyDescent="0.25">
      <c r="A264" s="74"/>
      <c r="B264" s="191"/>
      <c r="C264" s="191"/>
    </row>
    <row r="265" spans="1:3" ht="15.75" customHeight="1" x14ac:dyDescent="0.25">
      <c r="A265" s="74"/>
      <c r="B265" s="191"/>
      <c r="C265" s="191"/>
    </row>
    <row r="266" spans="1:3" ht="15.75" customHeight="1" x14ac:dyDescent="0.25">
      <c r="A266" s="74"/>
      <c r="B266" s="191"/>
      <c r="C266" s="191"/>
    </row>
    <row r="267" spans="1:3" ht="15.75" customHeight="1" x14ac:dyDescent="0.25">
      <c r="A267" s="74"/>
      <c r="B267" s="191"/>
      <c r="C267" s="191"/>
    </row>
    <row r="268" spans="1:3" ht="15.75" customHeight="1" x14ac:dyDescent="0.25">
      <c r="A268" s="74"/>
      <c r="B268" s="191"/>
      <c r="C268" s="191"/>
    </row>
    <row r="269" spans="1:3" ht="15.75" customHeight="1" x14ac:dyDescent="0.25">
      <c r="A269" s="74"/>
      <c r="B269" s="191"/>
      <c r="C269" s="191"/>
    </row>
    <row r="270" spans="1:3" x14ac:dyDescent="0.25">
      <c r="A270" s="74"/>
      <c r="B270" s="191"/>
      <c r="C270" s="191"/>
    </row>
    <row r="271" spans="1:3" x14ac:dyDescent="0.25">
      <c r="A271" s="74"/>
      <c r="B271" s="191"/>
      <c r="C271" s="191"/>
    </row>
    <row r="272" spans="1:3" x14ac:dyDescent="0.25">
      <c r="A272" s="74"/>
      <c r="B272" s="191"/>
      <c r="C272" s="191"/>
    </row>
    <row r="273" spans="1:3" x14ac:dyDescent="0.25">
      <c r="A273" s="74"/>
      <c r="B273" s="191"/>
      <c r="C273" s="191"/>
    </row>
    <row r="274" spans="1:3" x14ac:dyDescent="0.25">
      <c r="A274" s="74"/>
      <c r="B274" s="191"/>
      <c r="C274" s="191"/>
    </row>
    <row r="275" spans="1:3" x14ac:dyDescent="0.25">
      <c r="A275" s="74"/>
      <c r="B275" s="191"/>
      <c r="C275" s="191"/>
    </row>
    <row r="276" spans="1:3" x14ac:dyDescent="0.25">
      <c r="A276" s="74"/>
      <c r="B276" s="191"/>
      <c r="C276" s="191"/>
    </row>
    <row r="277" spans="1:3" x14ac:dyDescent="0.25">
      <c r="A277" s="74"/>
      <c r="B277" s="191"/>
      <c r="C277" s="191"/>
    </row>
    <row r="278" spans="1:3" x14ac:dyDescent="0.25">
      <c r="A278" s="74"/>
      <c r="B278" s="191"/>
      <c r="C278" s="191"/>
    </row>
    <row r="279" spans="1:3" x14ac:dyDescent="0.25">
      <c r="A279" s="74"/>
      <c r="B279" s="191"/>
      <c r="C279" s="191"/>
    </row>
    <row r="280" spans="1:3" x14ac:dyDescent="0.25">
      <c r="A280" s="74"/>
      <c r="B280" s="191"/>
      <c r="C280" s="191"/>
    </row>
    <row r="281" spans="1:3" x14ac:dyDescent="0.25">
      <c r="A281" s="74"/>
      <c r="B281" s="191"/>
      <c r="C281" s="191"/>
    </row>
    <row r="282" spans="1:3" x14ac:dyDescent="0.25">
      <c r="A282" s="74"/>
      <c r="B282" s="191"/>
      <c r="C282" s="191"/>
    </row>
    <row r="283" spans="1:3" x14ac:dyDescent="0.25">
      <c r="A283" s="74"/>
      <c r="B283" s="191"/>
      <c r="C283" s="191"/>
    </row>
    <row r="284" spans="1:3" x14ac:dyDescent="0.25">
      <c r="A284" s="74"/>
      <c r="B284" s="191"/>
      <c r="C284" s="191"/>
    </row>
    <row r="285" spans="1:3" x14ac:dyDescent="0.25">
      <c r="A285" s="74"/>
      <c r="B285" s="191"/>
      <c r="C285" s="191"/>
    </row>
    <row r="286" spans="1:3" x14ac:dyDescent="0.25">
      <c r="A286" s="74"/>
      <c r="B286" s="191"/>
      <c r="C286" s="191"/>
    </row>
    <row r="287" spans="1:3" x14ac:dyDescent="0.25">
      <c r="A287" s="74"/>
      <c r="B287" s="191"/>
      <c r="C287" s="191"/>
    </row>
    <row r="288" spans="1:3" x14ac:dyDescent="0.25">
      <c r="A288" s="74"/>
      <c r="B288" s="191"/>
      <c r="C288" s="191"/>
    </row>
    <row r="289" spans="1:3" x14ac:dyDescent="0.25">
      <c r="A289" s="74"/>
      <c r="B289" s="191"/>
      <c r="C289" s="191"/>
    </row>
    <row r="290" spans="1:3" x14ac:dyDescent="0.25">
      <c r="A290" s="74"/>
      <c r="B290" s="191"/>
      <c r="C290" s="191"/>
    </row>
    <row r="291" spans="1:3" x14ac:dyDescent="0.25">
      <c r="A291" s="74"/>
      <c r="B291" s="191"/>
      <c r="C291" s="191"/>
    </row>
    <row r="292" spans="1:3" x14ac:dyDescent="0.25">
      <c r="A292" s="74"/>
      <c r="B292" s="191"/>
      <c r="C292" s="191"/>
    </row>
  </sheetData>
  <sheetProtection selectLockedCells="1" selectUnlockedCells="1"/>
  <protectedRanges>
    <protectedRange sqref="C18" name="Tartomány1_2_1_1_1_1"/>
    <protectedRange sqref="C62" name="Tartomány1_2_1_2"/>
  </protectedRanges>
  <mergeCells count="69">
    <mergeCell ref="AV7:AW7"/>
    <mergeCell ref="AX7:AX8"/>
    <mergeCell ref="P9:AY9"/>
    <mergeCell ref="AZ7:BA7"/>
    <mergeCell ref="AJ7:AK7"/>
    <mergeCell ref="AL7:AL8"/>
    <mergeCell ref="AM7:AM8"/>
    <mergeCell ref="V7:W7"/>
    <mergeCell ref="AB7:AC7"/>
    <mergeCell ref="AP7:AQ7"/>
    <mergeCell ref="AZ95:BC95"/>
    <mergeCell ref="BD95:BE95"/>
    <mergeCell ref="AY7:AY8"/>
    <mergeCell ref="R7:S7"/>
    <mergeCell ref="T7:T8"/>
    <mergeCell ref="BD7:BD8"/>
    <mergeCell ref="BE7:BE8"/>
    <mergeCell ref="A93:BE93"/>
    <mergeCell ref="P94:AY94"/>
    <mergeCell ref="AZ36:BE36"/>
    <mergeCell ref="P88:AY88"/>
    <mergeCell ref="AD7:AE7"/>
    <mergeCell ref="AF7:AF8"/>
    <mergeCell ref="AG7:AG8"/>
    <mergeCell ref="X7:Y7"/>
    <mergeCell ref="AT7:AU7"/>
    <mergeCell ref="D7:E7"/>
    <mergeCell ref="F7:G7"/>
    <mergeCell ref="J7:K7"/>
    <mergeCell ref="L7:M7"/>
    <mergeCell ref="N7:N8"/>
    <mergeCell ref="AZ98:BC98"/>
    <mergeCell ref="BD98:BE98"/>
    <mergeCell ref="BD96:BE96"/>
    <mergeCell ref="AZ97:BC97"/>
    <mergeCell ref="BD97:BE97"/>
    <mergeCell ref="AZ96:BC96"/>
    <mergeCell ref="A154:AY154"/>
    <mergeCell ref="A150:AY150"/>
    <mergeCell ref="A153:AY153"/>
    <mergeCell ref="A1:BE1"/>
    <mergeCell ref="A2:BE2"/>
    <mergeCell ref="A3:BE3"/>
    <mergeCell ref="Z7:Z8"/>
    <mergeCell ref="AA7:AA8"/>
    <mergeCell ref="A4:BE4"/>
    <mergeCell ref="A5:A8"/>
    <mergeCell ref="B5:B8"/>
    <mergeCell ref="C5:C8"/>
    <mergeCell ref="AT6:AY6"/>
    <mergeCell ref="AB6:AG6"/>
    <mergeCell ref="AH6:AM6"/>
    <mergeCell ref="AN7:AO7"/>
    <mergeCell ref="D6:I6"/>
    <mergeCell ref="H7:H8"/>
    <mergeCell ref="AZ5:BE6"/>
    <mergeCell ref="AN6:AS6"/>
    <mergeCell ref="BB7:BC7"/>
    <mergeCell ref="P5:AY5"/>
    <mergeCell ref="P6:U6"/>
    <mergeCell ref="V6:AA6"/>
    <mergeCell ref="P7:Q7"/>
    <mergeCell ref="J6:O6"/>
    <mergeCell ref="O7:O8"/>
    <mergeCell ref="AH7:AI7"/>
    <mergeCell ref="AR7:AR8"/>
    <mergeCell ref="AS7:AS8"/>
    <mergeCell ref="I7:I8"/>
    <mergeCell ref="U7:U8"/>
  </mergeCells>
  <phoneticPr fontId="0" type="noConversion"/>
  <pageMargins left="0.19685039370078741" right="0.19685039370078741" top="0.19685039370078741" bottom="0.19685039370078741" header="0.11811023622047245" footer="0.11811023622047245"/>
  <pageSetup paperSize="8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E243"/>
  <sheetViews>
    <sheetView zoomScale="75" zoomScaleNormal="75" workbookViewId="0">
      <selection sqref="A1:BE1"/>
    </sheetView>
  </sheetViews>
  <sheetFormatPr defaultColWidth="10.6640625" defaultRowHeight="15.75" x14ac:dyDescent="0.25"/>
  <cols>
    <col min="1" max="1" width="17.1640625" style="305" customWidth="1"/>
    <col min="2" max="2" width="7.1640625" style="213" customWidth="1"/>
    <col min="3" max="3" width="60.33203125" style="213" customWidth="1"/>
    <col min="4" max="4" width="5.5" style="213" customWidth="1"/>
    <col min="5" max="5" width="6.83203125" style="213" customWidth="1"/>
    <col min="6" max="6" width="5.5" style="213" customWidth="1"/>
    <col min="7" max="7" width="6.83203125" style="213" customWidth="1"/>
    <col min="8" max="8" width="5.5" style="213" customWidth="1"/>
    <col min="9" max="9" width="5.6640625" style="213" bestFit="1" customWidth="1"/>
    <col min="10" max="10" width="5.5" style="213" customWidth="1"/>
    <col min="11" max="11" width="6.83203125" style="213" customWidth="1"/>
    <col min="12" max="12" width="5.5" style="213" customWidth="1"/>
    <col min="13" max="13" width="6.83203125" style="213" customWidth="1"/>
    <col min="14" max="14" width="5.5" style="213" customWidth="1"/>
    <col min="15" max="15" width="5.6640625" style="213" bestFit="1" customWidth="1"/>
    <col min="16" max="16" width="5.33203125" style="213" customWidth="1"/>
    <col min="17" max="17" width="6.83203125" style="213" customWidth="1"/>
    <col min="18" max="18" width="5.6640625" style="213" bestFit="1" customWidth="1"/>
    <col min="19" max="19" width="6.83203125" style="213" customWidth="1"/>
    <col min="20" max="20" width="5.5" style="213" customWidth="1"/>
    <col min="21" max="21" width="5.6640625" style="213" bestFit="1" customWidth="1"/>
    <col min="22" max="22" width="5.33203125" style="213" customWidth="1"/>
    <col min="23" max="23" width="6.83203125" style="213" customWidth="1"/>
    <col min="24" max="24" width="5.6640625" style="213" bestFit="1" customWidth="1"/>
    <col min="25" max="25" width="6.83203125" style="213" customWidth="1"/>
    <col min="26" max="26" width="5.5" style="213" customWidth="1"/>
    <col min="27" max="27" width="5.6640625" style="213" bestFit="1" customWidth="1"/>
    <col min="28" max="28" width="5.5" style="213" customWidth="1"/>
    <col min="29" max="29" width="6.83203125" style="213" customWidth="1"/>
    <col min="30" max="30" width="5.5" style="213" customWidth="1"/>
    <col min="31" max="31" width="6.83203125" style="213" customWidth="1"/>
    <col min="32" max="32" width="5.5" style="213" customWidth="1"/>
    <col min="33" max="33" width="5.6640625" style="213" bestFit="1" customWidth="1"/>
    <col min="34" max="34" width="5.5" style="213" customWidth="1"/>
    <col min="35" max="35" width="6.83203125" style="213" customWidth="1"/>
    <col min="36" max="36" width="5.5" style="213" customWidth="1"/>
    <col min="37" max="37" width="6.83203125" style="213" customWidth="1"/>
    <col min="38" max="38" width="5.5" style="213" customWidth="1"/>
    <col min="39" max="40" width="5.6640625" style="213" bestFit="1" customWidth="1"/>
    <col min="41" max="41" width="6.83203125" style="213" customWidth="1"/>
    <col min="42" max="42" width="5.6640625" style="213" bestFit="1" customWidth="1"/>
    <col min="43" max="43" width="6.83203125" style="213" customWidth="1"/>
    <col min="44" max="44" width="5.5" style="213" customWidth="1"/>
    <col min="45" max="46" width="5.6640625" style="213" bestFit="1" customWidth="1"/>
    <col min="47" max="47" width="6.83203125" style="213" customWidth="1"/>
    <col min="48" max="48" width="5.6640625" style="213" bestFit="1" customWidth="1"/>
    <col min="49" max="49" width="6.83203125" style="213" customWidth="1"/>
    <col min="50" max="50" width="5.5" style="213" customWidth="1"/>
    <col min="51" max="51" width="5.6640625" style="213" bestFit="1" customWidth="1"/>
    <col min="52" max="53" width="10.1640625" style="213" bestFit="1" customWidth="1"/>
    <col min="54" max="54" width="7" style="213" bestFit="1" customWidth="1"/>
    <col min="55" max="55" width="8.33203125" style="213" bestFit="1" customWidth="1"/>
    <col min="56" max="56" width="11" style="213" bestFit="1" customWidth="1"/>
    <col min="57" max="57" width="6.33203125" style="213" bestFit="1" customWidth="1"/>
    <col min="58" max="16384" width="10.6640625" style="213"/>
  </cols>
  <sheetData>
    <row r="1" spans="1:57" ht="21.95" customHeight="1" x14ac:dyDescent="0.2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</row>
    <row r="2" spans="1:57" ht="21.95" customHeight="1" x14ac:dyDescent="0.2">
      <c r="A2" s="484" t="s">
        <v>230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</row>
    <row r="3" spans="1:57" ht="23.25" x14ac:dyDescent="0.2">
      <c r="A3" s="530" t="s">
        <v>231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</row>
    <row r="4" spans="1:57" s="215" customFormat="1" ht="23.25" x14ac:dyDescent="0.2">
      <c r="A4" s="484" t="s">
        <v>602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</row>
    <row r="5" spans="1:57" ht="24" thickBot="1" x14ac:dyDescent="0.25">
      <c r="A5" s="483" t="s">
        <v>1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</row>
    <row r="6" spans="1:57" ht="15.75" customHeight="1" thickTop="1" thickBot="1" x14ac:dyDescent="0.25">
      <c r="A6" s="508" t="s">
        <v>2</v>
      </c>
      <c r="B6" s="511" t="s">
        <v>3</v>
      </c>
      <c r="C6" s="514" t="s">
        <v>4</v>
      </c>
      <c r="D6" s="517" t="s">
        <v>5</v>
      </c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7" t="s">
        <v>5</v>
      </c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31" t="s">
        <v>6</v>
      </c>
      <c r="BA6" s="532"/>
      <c r="BB6" s="532"/>
      <c r="BC6" s="532"/>
      <c r="BD6" s="532"/>
      <c r="BE6" s="533"/>
    </row>
    <row r="7" spans="1:57" ht="15.75" customHeight="1" x14ac:dyDescent="0.2">
      <c r="A7" s="509"/>
      <c r="B7" s="512"/>
      <c r="C7" s="515"/>
      <c r="D7" s="537" t="s">
        <v>7</v>
      </c>
      <c r="E7" s="538"/>
      <c r="F7" s="538"/>
      <c r="G7" s="538"/>
      <c r="H7" s="538"/>
      <c r="I7" s="539"/>
      <c r="J7" s="540" t="s">
        <v>8</v>
      </c>
      <c r="K7" s="538"/>
      <c r="L7" s="538"/>
      <c r="M7" s="538"/>
      <c r="N7" s="538"/>
      <c r="O7" s="541"/>
      <c r="P7" s="537" t="s">
        <v>9</v>
      </c>
      <c r="Q7" s="538"/>
      <c r="R7" s="538"/>
      <c r="S7" s="538"/>
      <c r="T7" s="538"/>
      <c r="U7" s="539"/>
      <c r="V7" s="540" t="s">
        <v>10</v>
      </c>
      <c r="W7" s="538"/>
      <c r="X7" s="538"/>
      <c r="Y7" s="538"/>
      <c r="Z7" s="538"/>
      <c r="AA7" s="539"/>
      <c r="AB7" s="537" t="s">
        <v>11</v>
      </c>
      <c r="AC7" s="538"/>
      <c r="AD7" s="538"/>
      <c r="AE7" s="538"/>
      <c r="AF7" s="538"/>
      <c r="AG7" s="539"/>
      <c r="AH7" s="540" t="s">
        <v>12</v>
      </c>
      <c r="AI7" s="538"/>
      <c r="AJ7" s="538"/>
      <c r="AK7" s="538"/>
      <c r="AL7" s="538"/>
      <c r="AM7" s="541"/>
      <c r="AN7" s="537" t="s">
        <v>216</v>
      </c>
      <c r="AO7" s="538"/>
      <c r="AP7" s="538"/>
      <c r="AQ7" s="538"/>
      <c r="AR7" s="538"/>
      <c r="AS7" s="539"/>
      <c r="AT7" s="540" t="s">
        <v>217</v>
      </c>
      <c r="AU7" s="538"/>
      <c r="AV7" s="538"/>
      <c r="AW7" s="538"/>
      <c r="AX7" s="538"/>
      <c r="AY7" s="539"/>
      <c r="AZ7" s="534"/>
      <c r="BA7" s="535"/>
      <c r="BB7" s="535"/>
      <c r="BC7" s="535"/>
      <c r="BD7" s="535"/>
      <c r="BE7" s="536"/>
    </row>
    <row r="8" spans="1:57" ht="15.75" customHeight="1" x14ac:dyDescent="0.2">
      <c r="A8" s="509"/>
      <c r="B8" s="512"/>
      <c r="C8" s="515"/>
      <c r="D8" s="521" t="s">
        <v>13</v>
      </c>
      <c r="E8" s="522"/>
      <c r="F8" s="523" t="s">
        <v>14</v>
      </c>
      <c r="G8" s="522"/>
      <c r="H8" s="524" t="s">
        <v>15</v>
      </c>
      <c r="I8" s="519" t="s">
        <v>219</v>
      </c>
      <c r="J8" s="526" t="s">
        <v>13</v>
      </c>
      <c r="K8" s="522"/>
      <c r="L8" s="523" t="s">
        <v>14</v>
      </c>
      <c r="M8" s="522"/>
      <c r="N8" s="524" t="s">
        <v>15</v>
      </c>
      <c r="O8" s="527" t="s">
        <v>219</v>
      </c>
      <c r="P8" s="521" t="s">
        <v>13</v>
      </c>
      <c r="Q8" s="522"/>
      <c r="R8" s="523" t="s">
        <v>14</v>
      </c>
      <c r="S8" s="522"/>
      <c r="T8" s="524" t="s">
        <v>15</v>
      </c>
      <c r="U8" s="519" t="s">
        <v>219</v>
      </c>
      <c r="V8" s="526" t="s">
        <v>13</v>
      </c>
      <c r="W8" s="522"/>
      <c r="X8" s="523" t="s">
        <v>14</v>
      </c>
      <c r="Y8" s="522"/>
      <c r="Z8" s="524" t="s">
        <v>15</v>
      </c>
      <c r="AA8" s="542" t="s">
        <v>219</v>
      </c>
      <c r="AB8" s="521" t="s">
        <v>13</v>
      </c>
      <c r="AC8" s="522"/>
      <c r="AD8" s="523" t="s">
        <v>14</v>
      </c>
      <c r="AE8" s="522"/>
      <c r="AF8" s="524" t="s">
        <v>15</v>
      </c>
      <c r="AG8" s="519" t="s">
        <v>219</v>
      </c>
      <c r="AH8" s="526" t="s">
        <v>13</v>
      </c>
      <c r="AI8" s="522"/>
      <c r="AJ8" s="523" t="s">
        <v>14</v>
      </c>
      <c r="AK8" s="522"/>
      <c r="AL8" s="524" t="s">
        <v>15</v>
      </c>
      <c r="AM8" s="527" t="s">
        <v>219</v>
      </c>
      <c r="AN8" s="521" t="s">
        <v>13</v>
      </c>
      <c r="AO8" s="522"/>
      <c r="AP8" s="523" t="s">
        <v>14</v>
      </c>
      <c r="AQ8" s="522"/>
      <c r="AR8" s="524" t="s">
        <v>15</v>
      </c>
      <c r="AS8" s="519" t="s">
        <v>219</v>
      </c>
      <c r="AT8" s="526" t="s">
        <v>13</v>
      </c>
      <c r="AU8" s="522"/>
      <c r="AV8" s="523" t="s">
        <v>14</v>
      </c>
      <c r="AW8" s="522"/>
      <c r="AX8" s="524" t="s">
        <v>15</v>
      </c>
      <c r="AY8" s="542" t="s">
        <v>219</v>
      </c>
      <c r="AZ8" s="526" t="s">
        <v>13</v>
      </c>
      <c r="BA8" s="522"/>
      <c r="BB8" s="523" t="s">
        <v>14</v>
      </c>
      <c r="BC8" s="522"/>
      <c r="BD8" s="524" t="s">
        <v>15</v>
      </c>
      <c r="BE8" s="544" t="s">
        <v>379</v>
      </c>
    </row>
    <row r="9" spans="1:57" ht="80.099999999999994" customHeight="1" thickBot="1" x14ac:dyDescent="0.25">
      <c r="A9" s="510"/>
      <c r="B9" s="513"/>
      <c r="C9" s="516"/>
      <c r="D9" s="217" t="s">
        <v>220</v>
      </c>
      <c r="E9" s="218" t="s">
        <v>221</v>
      </c>
      <c r="F9" s="219" t="s">
        <v>220</v>
      </c>
      <c r="G9" s="218" t="s">
        <v>221</v>
      </c>
      <c r="H9" s="525"/>
      <c r="I9" s="520"/>
      <c r="J9" s="220" t="s">
        <v>220</v>
      </c>
      <c r="K9" s="218" t="s">
        <v>221</v>
      </c>
      <c r="L9" s="219" t="s">
        <v>220</v>
      </c>
      <c r="M9" s="218" t="s">
        <v>221</v>
      </c>
      <c r="N9" s="525"/>
      <c r="O9" s="528"/>
      <c r="P9" s="217" t="s">
        <v>220</v>
      </c>
      <c r="Q9" s="218" t="s">
        <v>221</v>
      </c>
      <c r="R9" s="219" t="s">
        <v>220</v>
      </c>
      <c r="S9" s="218" t="s">
        <v>221</v>
      </c>
      <c r="T9" s="525"/>
      <c r="U9" s="520"/>
      <c r="V9" s="220" t="s">
        <v>220</v>
      </c>
      <c r="W9" s="218" t="s">
        <v>221</v>
      </c>
      <c r="X9" s="219" t="s">
        <v>220</v>
      </c>
      <c r="Y9" s="218" t="s">
        <v>221</v>
      </c>
      <c r="Z9" s="525"/>
      <c r="AA9" s="543"/>
      <c r="AB9" s="217" t="s">
        <v>220</v>
      </c>
      <c r="AC9" s="218" t="s">
        <v>221</v>
      </c>
      <c r="AD9" s="219" t="s">
        <v>220</v>
      </c>
      <c r="AE9" s="218" t="s">
        <v>221</v>
      </c>
      <c r="AF9" s="525"/>
      <c r="AG9" s="520"/>
      <c r="AH9" s="220" t="s">
        <v>220</v>
      </c>
      <c r="AI9" s="218" t="s">
        <v>221</v>
      </c>
      <c r="AJ9" s="219" t="s">
        <v>220</v>
      </c>
      <c r="AK9" s="218" t="s">
        <v>221</v>
      </c>
      <c r="AL9" s="525"/>
      <c r="AM9" s="528"/>
      <c r="AN9" s="217" t="s">
        <v>220</v>
      </c>
      <c r="AO9" s="218" t="s">
        <v>221</v>
      </c>
      <c r="AP9" s="219" t="s">
        <v>220</v>
      </c>
      <c r="AQ9" s="218" t="s">
        <v>221</v>
      </c>
      <c r="AR9" s="525"/>
      <c r="AS9" s="520"/>
      <c r="AT9" s="220" t="s">
        <v>220</v>
      </c>
      <c r="AU9" s="218" t="s">
        <v>221</v>
      </c>
      <c r="AV9" s="219" t="s">
        <v>220</v>
      </c>
      <c r="AW9" s="218" t="s">
        <v>221</v>
      </c>
      <c r="AX9" s="525"/>
      <c r="AY9" s="543"/>
      <c r="AZ9" s="220" t="s">
        <v>220</v>
      </c>
      <c r="BA9" s="218" t="s">
        <v>222</v>
      </c>
      <c r="BB9" s="219" t="s">
        <v>220</v>
      </c>
      <c r="BC9" s="218" t="s">
        <v>222</v>
      </c>
      <c r="BD9" s="525"/>
      <c r="BE9" s="545"/>
    </row>
    <row r="10" spans="1:57" s="226" customFormat="1" ht="15.75" customHeight="1" thickBot="1" x14ac:dyDescent="0.35">
      <c r="A10" s="221"/>
      <c r="B10" s="222"/>
      <c r="C10" s="223" t="s">
        <v>223</v>
      </c>
      <c r="D10" s="224">
        <f>SUM(szakon_közös!D87)</f>
        <v>9</v>
      </c>
      <c r="E10" s="224">
        <f>SUM(szakon_közös!E87)</f>
        <v>136</v>
      </c>
      <c r="F10" s="224">
        <f>SUM(szakon_közös!F87)</f>
        <v>20</v>
      </c>
      <c r="G10" s="224">
        <f>SUM(szakon_közös!G87)</f>
        <v>291</v>
      </c>
      <c r="H10" s="224">
        <f>SUM(szakon_közös!H87)</f>
        <v>22</v>
      </c>
      <c r="I10" s="224">
        <f>SUM(szakon_közös!I87)</f>
        <v>29</v>
      </c>
      <c r="J10" s="224">
        <f>SUM(szakon_közös!J87)</f>
        <v>11</v>
      </c>
      <c r="K10" s="224">
        <f>SUM(szakon_közös!K87)</f>
        <v>169</v>
      </c>
      <c r="L10" s="224">
        <f>SUM(szakon_közös!L87)</f>
        <v>8</v>
      </c>
      <c r="M10" s="224">
        <f>SUM(szakon_közös!M87)</f>
        <v>116</v>
      </c>
      <c r="N10" s="224">
        <f>SUM(szakon_közös!N87)</f>
        <v>20</v>
      </c>
      <c r="O10" s="224">
        <f>SUM(szakon_közös!O87)</f>
        <v>38</v>
      </c>
      <c r="P10" s="224">
        <f>SUM(szakon_közös!P87)</f>
        <v>11</v>
      </c>
      <c r="Q10" s="224">
        <f>SUM(szakon_közös!Q87)</f>
        <v>161</v>
      </c>
      <c r="R10" s="224">
        <f>SUM(szakon_közös!R87)</f>
        <v>16</v>
      </c>
      <c r="S10" s="224">
        <f>SUM(szakon_közös!S87)</f>
        <v>229</v>
      </c>
      <c r="T10" s="224">
        <f>SUM(szakon_közös!T87)</f>
        <v>24</v>
      </c>
      <c r="U10" s="224">
        <f>SUM(szakon_közös!U87)</f>
        <v>59</v>
      </c>
      <c r="V10" s="224">
        <f>SUM(szakon_közös!V87)</f>
        <v>7</v>
      </c>
      <c r="W10" s="224">
        <f>SUM(szakon_közös!W87)</f>
        <v>110</v>
      </c>
      <c r="X10" s="224">
        <f>SUM(szakon_közös!X87)</f>
        <v>12</v>
      </c>
      <c r="Y10" s="224">
        <f>SUM(szakon_közös!Y87)</f>
        <v>190</v>
      </c>
      <c r="Z10" s="224">
        <f>SUM(szakon_közös!Z87)</f>
        <v>20</v>
      </c>
      <c r="AA10" s="224">
        <f>SUM(szakon_közös!AA87)</f>
        <v>50</v>
      </c>
      <c r="AB10" s="224">
        <f>SUM(szakon_közös!AB87)</f>
        <v>6</v>
      </c>
      <c r="AC10" s="224">
        <f>SUM(szakon_közös!AC87)</f>
        <v>94</v>
      </c>
      <c r="AD10" s="224">
        <f>SUM(szakon_közös!AD87)</f>
        <v>10</v>
      </c>
      <c r="AE10" s="224">
        <f>SUM(szakon_közös!AE87)</f>
        <v>146</v>
      </c>
      <c r="AF10" s="224">
        <f>SUM(szakon_közös!AF87)</f>
        <v>21</v>
      </c>
      <c r="AG10" s="224">
        <f>SUM(szakon_közös!AG87)</f>
        <v>42</v>
      </c>
      <c r="AH10" s="224">
        <f>SUM(szakon_közös!AH87)</f>
        <v>8</v>
      </c>
      <c r="AI10" s="224">
        <f>SUM(szakon_közös!AI87)</f>
        <v>127</v>
      </c>
      <c r="AJ10" s="224">
        <f>SUM(szakon_közös!AJ87)</f>
        <v>10</v>
      </c>
      <c r="AK10" s="224">
        <f>SUM(szakon_közös!AK87)</f>
        <v>143</v>
      </c>
      <c r="AL10" s="224">
        <f>SUM(szakon_közös!AL87)</f>
        <v>19</v>
      </c>
      <c r="AM10" s="224">
        <f>SUM(szakon_közös!AM87)</f>
        <v>50</v>
      </c>
      <c r="AN10" s="224">
        <f>SUM(szakon_közös!AN87)</f>
        <v>3</v>
      </c>
      <c r="AO10" s="224">
        <f>SUM(szakon_közös!AO87)</f>
        <v>45</v>
      </c>
      <c r="AP10" s="224">
        <f>SUM(szakon_közös!AP87)</f>
        <v>7</v>
      </c>
      <c r="AQ10" s="224">
        <f>SUM(szakon_közös!AQ87)</f>
        <v>105</v>
      </c>
      <c r="AR10" s="224">
        <f>SUM(szakon_közös!AR87)</f>
        <v>15</v>
      </c>
      <c r="AS10" s="224">
        <f>SUM(szakon_közös!AS87)</f>
        <v>30</v>
      </c>
      <c r="AT10" s="224">
        <f>SUM(szakon_közös!AT87)</f>
        <v>1</v>
      </c>
      <c r="AU10" s="224">
        <f>SUM(szakon_közös!AU87)</f>
        <v>15</v>
      </c>
      <c r="AV10" s="224">
        <f>SUM(szakon_közös!AV87)</f>
        <v>8</v>
      </c>
      <c r="AW10" s="224">
        <f>SUM(szakon_közös!AW87)</f>
        <v>120</v>
      </c>
      <c r="AX10" s="224">
        <f>SUM(szakon_közös!AX87)</f>
        <v>16</v>
      </c>
      <c r="AY10" s="224">
        <f>SUM(szakon_közös!AY87)</f>
        <v>27</v>
      </c>
      <c r="AZ10" s="224">
        <f>SUM(szakon_közös!AZ87)</f>
        <v>55</v>
      </c>
      <c r="BA10" s="224">
        <f>SUM(szakon_közös!BA87)</f>
        <v>842</v>
      </c>
      <c r="BB10" s="224">
        <f>SUM(szakon_közös!BB87)</f>
        <v>93</v>
      </c>
      <c r="BC10" s="224">
        <f>SUM(szakon_közös!BC87)</f>
        <v>1403</v>
      </c>
      <c r="BD10" s="224">
        <f>SUM(szakon_közös!BD87)</f>
        <v>157</v>
      </c>
      <c r="BE10" s="224">
        <f>SUM(szakon_közös!BE87)</f>
        <v>149</v>
      </c>
    </row>
    <row r="11" spans="1:57" s="226" customFormat="1" ht="15.75" customHeight="1" x14ac:dyDescent="0.3">
      <c r="A11" s="227" t="s">
        <v>8</v>
      </c>
      <c r="B11" s="228"/>
      <c r="C11" s="229" t="s">
        <v>22</v>
      </c>
      <c r="D11" s="230"/>
      <c r="E11" s="231"/>
      <c r="F11" s="232"/>
      <c r="G11" s="231"/>
      <c r="H11" s="232"/>
      <c r="I11" s="233"/>
      <c r="J11" s="232"/>
      <c r="K11" s="231"/>
      <c r="L11" s="232"/>
      <c r="M11" s="231"/>
      <c r="N11" s="232"/>
      <c r="O11" s="233"/>
      <c r="P11" s="232"/>
      <c r="Q11" s="231"/>
      <c r="R11" s="232"/>
      <c r="S11" s="231"/>
      <c r="T11" s="232"/>
      <c r="U11" s="233"/>
      <c r="V11" s="232"/>
      <c r="W11" s="231"/>
      <c r="X11" s="232"/>
      <c r="Y11" s="231"/>
      <c r="Z11" s="232"/>
      <c r="AA11" s="234"/>
      <c r="AB11" s="230"/>
      <c r="AC11" s="231"/>
      <c r="AD11" s="232"/>
      <c r="AE11" s="231"/>
      <c r="AF11" s="232"/>
      <c r="AG11" s="233"/>
      <c r="AH11" s="232"/>
      <c r="AI11" s="231"/>
      <c r="AJ11" s="232"/>
      <c r="AK11" s="231"/>
      <c r="AL11" s="232"/>
      <c r="AM11" s="233"/>
      <c r="AN11" s="232"/>
      <c r="AO11" s="231"/>
      <c r="AP11" s="232"/>
      <c r="AQ11" s="231"/>
      <c r="AR11" s="232"/>
      <c r="AS11" s="233"/>
      <c r="AT11" s="232"/>
      <c r="AU11" s="231"/>
      <c r="AV11" s="232"/>
      <c r="AW11" s="231"/>
      <c r="AX11" s="232"/>
      <c r="AY11" s="234"/>
      <c r="AZ11" s="235"/>
      <c r="BA11" s="235"/>
      <c r="BB11" s="235"/>
      <c r="BC11" s="235"/>
      <c r="BD11" s="235"/>
      <c r="BE11" s="236"/>
    </row>
    <row r="12" spans="1:57" ht="15.75" customHeight="1" x14ac:dyDescent="0.3">
      <c r="A12" s="87" t="s">
        <v>183</v>
      </c>
      <c r="B12" s="88" t="s">
        <v>17</v>
      </c>
      <c r="C12" s="91" t="s">
        <v>184</v>
      </c>
      <c r="D12" s="203">
        <v>2</v>
      </c>
      <c r="E12" s="8">
        <v>24</v>
      </c>
      <c r="F12" s="203"/>
      <c r="G12" s="8">
        <v>6</v>
      </c>
      <c r="H12" s="203">
        <v>2</v>
      </c>
      <c r="I12" s="204" t="s">
        <v>18</v>
      </c>
      <c r="J12" s="103"/>
      <c r="K12" s="8" t="str">
        <f t="shared" ref="K12" si="0">IF(J12*15=0,"",J12*15)</f>
        <v/>
      </c>
      <c r="L12" s="101"/>
      <c r="M12" s="8" t="str">
        <f t="shared" ref="M12" si="1">IF(L12*15=0,"",L12*15)</f>
        <v/>
      </c>
      <c r="N12" s="203"/>
      <c r="O12" s="106"/>
      <c r="P12" s="238"/>
      <c r="Q12" s="239" t="str">
        <f t="shared" ref="Q12:Q23" si="2">IF(P12*15=0,"",P12*15)</f>
        <v/>
      </c>
      <c r="R12" s="240"/>
      <c r="S12" s="239" t="str">
        <f t="shared" ref="S12:S23" si="3">IF(R12*15=0,"",R12*15)</f>
        <v/>
      </c>
      <c r="T12" s="241"/>
      <c r="U12" s="242"/>
      <c r="V12" s="238"/>
      <c r="W12" s="239" t="str">
        <f t="shared" ref="W12:W23" si="4">IF(V12*15=0,"",V12*15)</f>
        <v/>
      </c>
      <c r="X12" s="240"/>
      <c r="Y12" s="239" t="str">
        <f t="shared" ref="Y12:Y23" si="5">IF(X12*15=0,"",X12*15)</f>
        <v/>
      </c>
      <c r="Z12" s="241"/>
      <c r="AA12" s="242"/>
      <c r="AB12" s="238"/>
      <c r="AC12" s="239" t="str">
        <f t="shared" ref="AC12:AC23" si="6">IF(AB12*15=0,"",AB12*15)</f>
        <v/>
      </c>
      <c r="AD12" s="240"/>
      <c r="AE12" s="239" t="str">
        <f t="shared" ref="AE12:AE23" si="7">IF(AD12*15=0,"",AD12*15)</f>
        <v/>
      </c>
      <c r="AF12" s="241"/>
      <c r="AG12" s="242"/>
      <c r="AH12" s="238"/>
      <c r="AI12" s="239" t="str">
        <f t="shared" ref="AI12:AI23" si="8">IF(AH12*15=0,"",AH12*15)</f>
        <v/>
      </c>
      <c r="AJ12" s="240"/>
      <c r="AK12" s="239" t="str">
        <f t="shared" ref="AK12:AK23" si="9">IF(AJ12*15=0,"",AJ12*15)</f>
        <v/>
      </c>
      <c r="AL12" s="241"/>
      <c r="AM12" s="242"/>
      <c r="AN12" s="238"/>
      <c r="AO12" s="239" t="str">
        <f t="shared" ref="AO12:AO23" si="10">IF(AN12*15=0,"",AN12*15)</f>
        <v/>
      </c>
      <c r="AP12" s="240"/>
      <c r="AQ12" s="239" t="str">
        <f t="shared" ref="AQ12:AQ23" si="11">IF(AP12*15=0,"",AP12*15)</f>
        <v/>
      </c>
      <c r="AR12" s="241"/>
      <c r="AS12" s="242"/>
      <c r="AT12" s="238"/>
      <c r="AU12" s="239" t="str">
        <f t="shared" ref="AU12:AU23" si="12">IF(AT12*15=0,"",AT12*15)</f>
        <v/>
      </c>
      <c r="AV12" s="240"/>
      <c r="AW12" s="239" t="str">
        <f t="shared" ref="AW12:AW23" si="13">IF(AV12*15=0,"",AV12*15)</f>
        <v/>
      </c>
      <c r="AX12" s="241"/>
      <c r="AY12" s="242"/>
      <c r="AZ12" s="10">
        <f t="shared" ref="AZ12:AZ23" si="14">IF(D12+J12+P12+V12+AB12+AH12+AN12+AT12=0,"",D12+J12+P12+V12+AB12+AH12+AN12+AT12)</f>
        <v>2</v>
      </c>
      <c r="BA12" s="8">
        <f t="shared" ref="BA12:BA23" si="15">IF((D12+J12+P12+V12+AB12+AH12+AN12+AT12)*15=0,"",(D12+J12+P12+V12+AB12+AH12+AN12+AT12)*15)</f>
        <v>30</v>
      </c>
      <c r="BB12" s="11" t="str">
        <f t="shared" ref="BB12:BB23" si="16">IF(F12+L12+R12+X12+AD12+AJ12+AP12+AV12=0,"",F12+L12+R12+X12+AD12+AJ12+AP12+AV12)</f>
        <v/>
      </c>
      <c r="BC12" s="8" t="str">
        <f t="shared" ref="BC12:BC23" si="17">IF((L12+F12+R12+X12+AD12+AJ12+AP12+AV12)*15=0,"",(L12+F12+R12+X12+AD12+AJ12+AP12+AV12)*15)</f>
        <v/>
      </c>
      <c r="BD12" s="11">
        <f t="shared" ref="BD12:BD23" si="18">IF(N12+H12+T12+Z12+AF12+AL12+AR12+AX12=0,"",N12+H12+T12+Z12+AF12+AL12+AR12+AX12)</f>
        <v>2</v>
      </c>
      <c r="BE12" s="12">
        <f t="shared" ref="BE12:BE23" si="19">IF(D12+F12+L12+J12+P12+R12+V12+X12+AB12+AD12+AH12+AJ12+AN12+AP12+AT12+AV12=0,"",D12+F12+L12+J12+P12+R12+V12+X12+AB12+AD12+AH12+AJ12+AN12+AP12+AT12+AV12)</f>
        <v>2</v>
      </c>
    </row>
    <row r="13" spans="1:57" ht="15.75" customHeight="1" x14ac:dyDescent="0.3">
      <c r="A13" s="87" t="s">
        <v>185</v>
      </c>
      <c r="B13" s="88" t="s">
        <v>17</v>
      </c>
      <c r="C13" s="91" t="s">
        <v>186</v>
      </c>
      <c r="D13" s="203">
        <v>3</v>
      </c>
      <c r="E13" s="8">
        <v>50</v>
      </c>
      <c r="F13" s="203">
        <v>2</v>
      </c>
      <c r="G13" s="8">
        <v>24</v>
      </c>
      <c r="H13" s="203">
        <v>4</v>
      </c>
      <c r="I13" s="204" t="s">
        <v>18</v>
      </c>
      <c r="J13" s="103"/>
      <c r="K13" s="8"/>
      <c r="L13" s="101"/>
      <c r="M13" s="8"/>
      <c r="N13" s="101"/>
      <c r="O13" s="106"/>
      <c r="P13" s="238"/>
      <c r="Q13" s="239" t="str">
        <f t="shared" si="2"/>
        <v/>
      </c>
      <c r="R13" s="240"/>
      <c r="S13" s="239" t="str">
        <f t="shared" si="3"/>
        <v/>
      </c>
      <c r="T13" s="241"/>
      <c r="U13" s="242"/>
      <c r="V13" s="238"/>
      <c r="W13" s="239" t="str">
        <f t="shared" si="4"/>
        <v/>
      </c>
      <c r="X13" s="240"/>
      <c r="Y13" s="239" t="str">
        <f t="shared" si="5"/>
        <v/>
      </c>
      <c r="Z13" s="241"/>
      <c r="AA13" s="242"/>
      <c r="AB13" s="238"/>
      <c r="AC13" s="239" t="str">
        <f t="shared" si="6"/>
        <v/>
      </c>
      <c r="AD13" s="240"/>
      <c r="AE13" s="239" t="str">
        <f t="shared" si="7"/>
        <v/>
      </c>
      <c r="AF13" s="241"/>
      <c r="AG13" s="242"/>
      <c r="AH13" s="238"/>
      <c r="AI13" s="239" t="str">
        <f t="shared" si="8"/>
        <v/>
      </c>
      <c r="AJ13" s="240"/>
      <c r="AK13" s="239" t="str">
        <f t="shared" si="9"/>
        <v/>
      </c>
      <c r="AL13" s="241"/>
      <c r="AM13" s="242"/>
      <c r="AN13" s="238"/>
      <c r="AO13" s="239" t="str">
        <f t="shared" si="10"/>
        <v/>
      </c>
      <c r="AP13" s="240"/>
      <c r="AQ13" s="239" t="str">
        <f t="shared" si="11"/>
        <v/>
      </c>
      <c r="AR13" s="241"/>
      <c r="AS13" s="242"/>
      <c r="AT13" s="238"/>
      <c r="AU13" s="239" t="str">
        <f t="shared" si="12"/>
        <v/>
      </c>
      <c r="AV13" s="240"/>
      <c r="AW13" s="239" t="str">
        <f t="shared" si="13"/>
        <v/>
      </c>
      <c r="AX13" s="241"/>
      <c r="AY13" s="242"/>
      <c r="AZ13" s="10">
        <f t="shared" si="14"/>
        <v>3</v>
      </c>
      <c r="BA13" s="8">
        <f t="shared" si="15"/>
        <v>45</v>
      </c>
      <c r="BB13" s="11">
        <f t="shared" si="16"/>
        <v>2</v>
      </c>
      <c r="BC13" s="8">
        <f t="shared" si="17"/>
        <v>30</v>
      </c>
      <c r="BD13" s="11">
        <f t="shared" si="18"/>
        <v>4</v>
      </c>
      <c r="BE13" s="12">
        <f t="shared" si="19"/>
        <v>5</v>
      </c>
    </row>
    <row r="14" spans="1:57" ht="15.75" customHeight="1" x14ac:dyDescent="0.3">
      <c r="A14" s="193" t="s">
        <v>472</v>
      </c>
      <c r="B14" s="93" t="s">
        <v>17</v>
      </c>
      <c r="C14" s="333" t="s">
        <v>127</v>
      </c>
      <c r="D14" s="238"/>
      <c r="E14" s="239" t="str">
        <f t="shared" ref="E14:E23" si="20">IF(D14*15=0,"",D14*15)</f>
        <v/>
      </c>
      <c r="F14" s="240"/>
      <c r="G14" s="239" t="str">
        <f t="shared" ref="G14:G23" si="21">IF(F14*15=0,"",F14*15)</f>
        <v/>
      </c>
      <c r="H14" s="241"/>
      <c r="I14" s="242"/>
      <c r="J14" s="238">
        <v>1</v>
      </c>
      <c r="K14" s="239">
        <f t="shared" ref="K14:K23" si="22">IF(J14*15=0,"",J14*15)</f>
        <v>15</v>
      </c>
      <c r="L14" s="240"/>
      <c r="M14" s="239" t="str">
        <f t="shared" ref="M14:M23" si="23">IF(L14*15=0,"",L14*15)</f>
        <v/>
      </c>
      <c r="N14" s="241">
        <v>1</v>
      </c>
      <c r="O14" s="242" t="s">
        <v>53</v>
      </c>
      <c r="P14" s="238"/>
      <c r="Q14" s="239" t="str">
        <f t="shared" si="2"/>
        <v/>
      </c>
      <c r="R14" s="240"/>
      <c r="S14" s="239" t="str">
        <f t="shared" si="3"/>
        <v/>
      </c>
      <c r="T14" s="241"/>
      <c r="U14" s="242"/>
      <c r="V14" s="238"/>
      <c r="W14" s="239" t="str">
        <f t="shared" si="4"/>
        <v/>
      </c>
      <c r="X14" s="240"/>
      <c r="Y14" s="239" t="str">
        <f t="shared" si="5"/>
        <v/>
      </c>
      <c r="Z14" s="241"/>
      <c r="AA14" s="242"/>
      <c r="AB14" s="238"/>
      <c r="AC14" s="239" t="str">
        <f t="shared" si="6"/>
        <v/>
      </c>
      <c r="AD14" s="240"/>
      <c r="AE14" s="239" t="str">
        <f t="shared" si="7"/>
        <v/>
      </c>
      <c r="AF14" s="241"/>
      <c r="AG14" s="242"/>
      <c r="AH14" s="238"/>
      <c r="AI14" s="239" t="str">
        <f t="shared" si="8"/>
        <v/>
      </c>
      <c r="AJ14" s="240"/>
      <c r="AK14" s="239" t="str">
        <f t="shared" si="9"/>
        <v/>
      </c>
      <c r="AL14" s="241"/>
      <c r="AM14" s="242"/>
      <c r="AN14" s="238"/>
      <c r="AO14" s="239" t="str">
        <f t="shared" si="10"/>
        <v/>
      </c>
      <c r="AP14" s="240"/>
      <c r="AQ14" s="239" t="str">
        <f t="shared" si="11"/>
        <v/>
      </c>
      <c r="AR14" s="241"/>
      <c r="AS14" s="242"/>
      <c r="AT14" s="238"/>
      <c r="AU14" s="239" t="str">
        <f t="shared" si="12"/>
        <v/>
      </c>
      <c r="AV14" s="240"/>
      <c r="AW14" s="239" t="str">
        <f t="shared" si="13"/>
        <v/>
      </c>
      <c r="AX14" s="241"/>
      <c r="AY14" s="242"/>
      <c r="AZ14" s="10">
        <f t="shared" si="14"/>
        <v>1</v>
      </c>
      <c r="BA14" s="8">
        <f t="shared" si="15"/>
        <v>15</v>
      </c>
      <c r="BB14" s="11" t="str">
        <f t="shared" si="16"/>
        <v/>
      </c>
      <c r="BC14" s="8" t="str">
        <f t="shared" si="17"/>
        <v/>
      </c>
      <c r="BD14" s="11">
        <f t="shared" si="18"/>
        <v>1</v>
      </c>
      <c r="BE14" s="12">
        <f t="shared" si="19"/>
        <v>1</v>
      </c>
    </row>
    <row r="15" spans="1:57" s="116" customFormat="1" ht="15.75" customHeight="1" x14ac:dyDescent="0.25">
      <c r="A15" s="87" t="s">
        <v>89</v>
      </c>
      <c r="B15" s="93" t="s">
        <v>17</v>
      </c>
      <c r="C15" s="95" t="s">
        <v>90</v>
      </c>
      <c r="D15" s="101"/>
      <c r="E15" s="8" t="str">
        <f t="shared" si="20"/>
        <v/>
      </c>
      <c r="F15" s="101"/>
      <c r="G15" s="8" t="str">
        <f t="shared" si="21"/>
        <v/>
      </c>
      <c r="H15" s="101"/>
      <c r="I15" s="107"/>
      <c r="J15" s="101">
        <v>1</v>
      </c>
      <c r="K15" s="8">
        <f t="shared" si="22"/>
        <v>15</v>
      </c>
      <c r="L15" s="101">
        <v>1</v>
      </c>
      <c r="M15" s="8">
        <f t="shared" si="23"/>
        <v>15</v>
      </c>
      <c r="N15" s="101">
        <v>1</v>
      </c>
      <c r="O15" s="107" t="s">
        <v>17</v>
      </c>
      <c r="P15" s="101"/>
      <c r="Q15" s="8" t="str">
        <f t="shared" si="2"/>
        <v/>
      </c>
      <c r="R15" s="101"/>
      <c r="S15" s="8" t="str">
        <f t="shared" si="3"/>
        <v/>
      </c>
      <c r="T15" s="101"/>
      <c r="U15" s="107"/>
      <c r="V15" s="101"/>
      <c r="W15" s="8" t="str">
        <f t="shared" si="4"/>
        <v/>
      </c>
      <c r="X15" s="101"/>
      <c r="Y15" s="8" t="str">
        <f t="shared" si="5"/>
        <v/>
      </c>
      <c r="Z15" s="101"/>
      <c r="AA15" s="107"/>
      <c r="AB15" s="101"/>
      <c r="AC15" s="8" t="str">
        <f t="shared" si="6"/>
        <v/>
      </c>
      <c r="AD15" s="101"/>
      <c r="AE15" s="8" t="str">
        <f t="shared" si="7"/>
        <v/>
      </c>
      <c r="AF15" s="101"/>
      <c r="AG15" s="107"/>
      <c r="AH15" s="101"/>
      <c r="AI15" s="8" t="str">
        <f t="shared" si="8"/>
        <v/>
      </c>
      <c r="AJ15" s="101"/>
      <c r="AK15" s="8" t="str">
        <f t="shared" si="9"/>
        <v/>
      </c>
      <c r="AL15" s="101"/>
      <c r="AM15" s="107"/>
      <c r="AN15" s="101"/>
      <c r="AO15" s="8" t="str">
        <f t="shared" si="10"/>
        <v/>
      </c>
      <c r="AP15" s="101"/>
      <c r="AQ15" s="8" t="str">
        <f t="shared" si="11"/>
        <v/>
      </c>
      <c r="AR15" s="101"/>
      <c r="AS15" s="107"/>
      <c r="AT15" s="101"/>
      <c r="AU15" s="8" t="str">
        <f t="shared" si="12"/>
        <v/>
      </c>
      <c r="AV15" s="101"/>
      <c r="AW15" s="8" t="str">
        <f t="shared" si="13"/>
        <v/>
      </c>
      <c r="AX15" s="101"/>
      <c r="AY15" s="105"/>
      <c r="AZ15" s="10">
        <f t="shared" si="14"/>
        <v>1</v>
      </c>
      <c r="BA15" s="8">
        <f t="shared" si="15"/>
        <v>15</v>
      </c>
      <c r="BB15" s="11">
        <f t="shared" si="16"/>
        <v>1</v>
      </c>
      <c r="BC15" s="8">
        <f t="shared" si="17"/>
        <v>15</v>
      </c>
      <c r="BD15" s="11">
        <f t="shared" si="18"/>
        <v>1</v>
      </c>
      <c r="BE15" s="12">
        <f t="shared" si="19"/>
        <v>2</v>
      </c>
    </row>
    <row r="16" spans="1:57" s="116" customFormat="1" ht="15.75" customHeight="1" x14ac:dyDescent="0.25">
      <c r="A16" s="87" t="s">
        <v>91</v>
      </c>
      <c r="B16" s="93" t="s">
        <v>17</v>
      </c>
      <c r="C16" s="95" t="s">
        <v>92</v>
      </c>
      <c r="D16" s="101"/>
      <c r="E16" s="8" t="str">
        <f t="shared" si="20"/>
        <v/>
      </c>
      <c r="F16" s="101"/>
      <c r="G16" s="8" t="str">
        <f t="shared" si="21"/>
        <v/>
      </c>
      <c r="H16" s="101"/>
      <c r="I16" s="107"/>
      <c r="J16" s="101"/>
      <c r="K16" s="8" t="str">
        <f t="shared" si="22"/>
        <v/>
      </c>
      <c r="L16" s="101"/>
      <c r="M16" s="8" t="str">
        <f t="shared" si="23"/>
        <v/>
      </c>
      <c r="N16" s="101"/>
      <c r="O16" s="107"/>
      <c r="P16" s="101">
        <v>1</v>
      </c>
      <c r="Q16" s="8">
        <f t="shared" si="2"/>
        <v>15</v>
      </c>
      <c r="R16" s="101">
        <v>1</v>
      </c>
      <c r="S16" s="8">
        <f t="shared" si="3"/>
        <v>15</v>
      </c>
      <c r="T16" s="101">
        <v>1</v>
      </c>
      <c r="U16" s="107" t="s">
        <v>17</v>
      </c>
      <c r="V16" s="101"/>
      <c r="W16" s="8" t="str">
        <f t="shared" si="4"/>
        <v/>
      </c>
      <c r="X16" s="101"/>
      <c r="Y16" s="8" t="str">
        <f t="shared" si="5"/>
        <v/>
      </c>
      <c r="Z16" s="101"/>
      <c r="AA16" s="107"/>
      <c r="AB16" s="101"/>
      <c r="AC16" s="8" t="str">
        <f t="shared" si="6"/>
        <v/>
      </c>
      <c r="AD16" s="101"/>
      <c r="AE16" s="8" t="str">
        <f t="shared" si="7"/>
        <v/>
      </c>
      <c r="AF16" s="101"/>
      <c r="AG16" s="107"/>
      <c r="AH16" s="101"/>
      <c r="AI16" s="8" t="str">
        <f t="shared" si="8"/>
        <v/>
      </c>
      <c r="AJ16" s="101"/>
      <c r="AK16" s="8" t="str">
        <f t="shared" si="9"/>
        <v/>
      </c>
      <c r="AL16" s="101"/>
      <c r="AM16" s="107"/>
      <c r="AN16" s="101"/>
      <c r="AO16" s="8" t="str">
        <f t="shared" si="10"/>
        <v/>
      </c>
      <c r="AP16" s="101"/>
      <c r="AQ16" s="8" t="str">
        <f t="shared" si="11"/>
        <v/>
      </c>
      <c r="AR16" s="101"/>
      <c r="AS16" s="107"/>
      <c r="AT16" s="101"/>
      <c r="AU16" s="8" t="str">
        <f t="shared" si="12"/>
        <v/>
      </c>
      <c r="AV16" s="101"/>
      <c r="AW16" s="8" t="str">
        <f t="shared" si="13"/>
        <v/>
      </c>
      <c r="AX16" s="101"/>
      <c r="AY16" s="105"/>
      <c r="AZ16" s="10">
        <f t="shared" si="14"/>
        <v>1</v>
      </c>
      <c r="BA16" s="8">
        <f t="shared" si="15"/>
        <v>15</v>
      </c>
      <c r="BB16" s="11">
        <f t="shared" si="16"/>
        <v>1</v>
      </c>
      <c r="BC16" s="8">
        <f t="shared" si="17"/>
        <v>15</v>
      </c>
      <c r="BD16" s="11">
        <f t="shared" si="18"/>
        <v>1</v>
      </c>
      <c r="BE16" s="12">
        <f t="shared" si="19"/>
        <v>2</v>
      </c>
    </row>
    <row r="17" spans="1:57" s="2" customFormat="1" ht="15.75" customHeight="1" x14ac:dyDescent="0.25">
      <c r="A17" s="94" t="s">
        <v>473</v>
      </c>
      <c r="B17" s="93" t="s">
        <v>17</v>
      </c>
      <c r="C17" s="137" t="s">
        <v>152</v>
      </c>
      <c r="D17" s="101"/>
      <c r="E17" s="8" t="str">
        <f t="shared" si="20"/>
        <v/>
      </c>
      <c r="F17" s="101"/>
      <c r="G17" s="8" t="str">
        <f t="shared" si="21"/>
        <v/>
      </c>
      <c r="H17" s="101"/>
      <c r="I17" s="107"/>
      <c r="J17" s="101"/>
      <c r="K17" s="8" t="str">
        <f t="shared" si="22"/>
        <v/>
      </c>
      <c r="L17" s="101"/>
      <c r="M17" s="8" t="str">
        <f t="shared" si="23"/>
        <v/>
      </c>
      <c r="N17" s="101"/>
      <c r="O17" s="107"/>
      <c r="P17" s="101"/>
      <c r="Q17" s="8" t="str">
        <f t="shared" si="2"/>
        <v/>
      </c>
      <c r="R17" s="101"/>
      <c r="S17" s="8" t="str">
        <f t="shared" si="3"/>
        <v/>
      </c>
      <c r="T17" s="101"/>
      <c r="U17" s="107"/>
      <c r="V17" s="101"/>
      <c r="W17" s="8" t="str">
        <f t="shared" si="4"/>
        <v/>
      </c>
      <c r="X17" s="101"/>
      <c r="Y17" s="8" t="str">
        <f t="shared" si="5"/>
        <v/>
      </c>
      <c r="Z17" s="101"/>
      <c r="AA17" s="107"/>
      <c r="AB17" s="101"/>
      <c r="AC17" s="8" t="str">
        <f t="shared" si="6"/>
        <v/>
      </c>
      <c r="AD17" s="101"/>
      <c r="AE17" s="8" t="str">
        <f t="shared" si="7"/>
        <v/>
      </c>
      <c r="AF17" s="101"/>
      <c r="AG17" s="107"/>
      <c r="AH17" s="101">
        <v>1</v>
      </c>
      <c r="AI17" s="8">
        <f t="shared" si="8"/>
        <v>15</v>
      </c>
      <c r="AJ17" s="101">
        <v>2</v>
      </c>
      <c r="AK17" s="8">
        <f t="shared" si="9"/>
        <v>30</v>
      </c>
      <c r="AL17" s="101">
        <v>3</v>
      </c>
      <c r="AM17" s="107" t="s">
        <v>361</v>
      </c>
      <c r="AN17" s="101"/>
      <c r="AO17" s="8" t="str">
        <f t="shared" si="10"/>
        <v/>
      </c>
      <c r="AP17" s="101"/>
      <c r="AQ17" s="8" t="str">
        <f t="shared" si="11"/>
        <v/>
      </c>
      <c r="AR17" s="101"/>
      <c r="AS17" s="107"/>
      <c r="AT17" s="101"/>
      <c r="AU17" s="8" t="str">
        <f t="shared" si="12"/>
        <v/>
      </c>
      <c r="AV17" s="101"/>
      <c r="AW17" s="8" t="str">
        <f t="shared" si="13"/>
        <v/>
      </c>
      <c r="AX17" s="101"/>
      <c r="AY17" s="105"/>
      <c r="AZ17" s="10">
        <f t="shared" si="14"/>
        <v>1</v>
      </c>
      <c r="BA17" s="8">
        <f t="shared" si="15"/>
        <v>15</v>
      </c>
      <c r="BB17" s="11">
        <f t="shared" si="16"/>
        <v>2</v>
      </c>
      <c r="BC17" s="8">
        <f t="shared" si="17"/>
        <v>30</v>
      </c>
      <c r="BD17" s="11">
        <f t="shared" si="18"/>
        <v>3</v>
      </c>
      <c r="BE17" s="12">
        <f t="shared" si="19"/>
        <v>3</v>
      </c>
    </row>
    <row r="18" spans="1:57" s="2" customFormat="1" ht="15.75" customHeight="1" x14ac:dyDescent="0.25">
      <c r="A18" s="94" t="s">
        <v>474</v>
      </c>
      <c r="B18" s="93" t="s">
        <v>17</v>
      </c>
      <c r="C18" s="137" t="s">
        <v>151</v>
      </c>
      <c r="D18" s="101"/>
      <c r="E18" s="8" t="str">
        <f t="shared" si="20"/>
        <v/>
      </c>
      <c r="F18" s="101"/>
      <c r="G18" s="8" t="str">
        <f t="shared" si="21"/>
        <v/>
      </c>
      <c r="H18" s="101"/>
      <c r="I18" s="107"/>
      <c r="J18" s="101"/>
      <c r="K18" s="8" t="str">
        <f t="shared" si="22"/>
        <v/>
      </c>
      <c r="L18" s="101"/>
      <c r="M18" s="8" t="str">
        <f t="shared" si="23"/>
        <v/>
      </c>
      <c r="N18" s="101"/>
      <c r="O18" s="107"/>
      <c r="P18" s="101"/>
      <c r="Q18" s="8" t="str">
        <f t="shared" si="2"/>
        <v/>
      </c>
      <c r="R18" s="101"/>
      <c r="S18" s="8" t="str">
        <f t="shared" si="3"/>
        <v/>
      </c>
      <c r="T18" s="101"/>
      <c r="U18" s="107"/>
      <c r="V18" s="101"/>
      <c r="W18" s="8" t="str">
        <f t="shared" si="4"/>
        <v/>
      </c>
      <c r="X18" s="101"/>
      <c r="Y18" s="8" t="str">
        <f t="shared" si="5"/>
        <v/>
      </c>
      <c r="Z18" s="101"/>
      <c r="AA18" s="107"/>
      <c r="AB18" s="101"/>
      <c r="AC18" s="8" t="str">
        <f t="shared" si="6"/>
        <v/>
      </c>
      <c r="AD18" s="101"/>
      <c r="AE18" s="8" t="str">
        <f t="shared" si="7"/>
        <v/>
      </c>
      <c r="AF18" s="101"/>
      <c r="AG18" s="107"/>
      <c r="AH18" s="101"/>
      <c r="AI18" s="8" t="str">
        <f t="shared" si="8"/>
        <v/>
      </c>
      <c r="AJ18" s="101"/>
      <c r="AK18" s="8" t="str">
        <f t="shared" si="9"/>
        <v/>
      </c>
      <c r="AL18" s="101"/>
      <c r="AM18" s="107"/>
      <c r="AN18" s="101">
        <v>1</v>
      </c>
      <c r="AO18" s="8">
        <f t="shared" si="10"/>
        <v>15</v>
      </c>
      <c r="AP18" s="101">
        <v>2</v>
      </c>
      <c r="AQ18" s="8">
        <f t="shared" si="11"/>
        <v>30</v>
      </c>
      <c r="AR18" s="101">
        <v>3</v>
      </c>
      <c r="AS18" s="107" t="s">
        <v>361</v>
      </c>
      <c r="AT18" s="101"/>
      <c r="AU18" s="8" t="str">
        <f t="shared" si="12"/>
        <v/>
      </c>
      <c r="AV18" s="101"/>
      <c r="AW18" s="8" t="str">
        <f t="shared" si="13"/>
        <v/>
      </c>
      <c r="AX18" s="101"/>
      <c r="AY18" s="105"/>
      <c r="AZ18" s="10">
        <f t="shared" si="14"/>
        <v>1</v>
      </c>
      <c r="BA18" s="8">
        <f t="shared" si="15"/>
        <v>15</v>
      </c>
      <c r="BB18" s="11">
        <f t="shared" si="16"/>
        <v>2</v>
      </c>
      <c r="BC18" s="8">
        <f t="shared" si="17"/>
        <v>30</v>
      </c>
      <c r="BD18" s="11">
        <f t="shared" si="18"/>
        <v>3</v>
      </c>
      <c r="BE18" s="12">
        <f t="shared" si="19"/>
        <v>3</v>
      </c>
    </row>
    <row r="19" spans="1:57" s="2" customFormat="1" ht="15.75" customHeight="1" x14ac:dyDescent="0.25">
      <c r="A19" s="94" t="s">
        <v>475</v>
      </c>
      <c r="B19" s="93" t="s">
        <v>17</v>
      </c>
      <c r="C19" s="137" t="s">
        <v>153</v>
      </c>
      <c r="D19" s="101"/>
      <c r="E19" s="8" t="str">
        <f t="shared" si="20"/>
        <v/>
      </c>
      <c r="F19" s="101"/>
      <c r="G19" s="8" t="str">
        <f t="shared" si="21"/>
        <v/>
      </c>
      <c r="H19" s="101"/>
      <c r="I19" s="107"/>
      <c r="J19" s="101"/>
      <c r="K19" s="8" t="str">
        <f t="shared" si="22"/>
        <v/>
      </c>
      <c r="L19" s="101"/>
      <c r="M19" s="8" t="str">
        <f t="shared" si="23"/>
        <v/>
      </c>
      <c r="N19" s="101"/>
      <c r="O19" s="107"/>
      <c r="P19" s="101"/>
      <c r="Q19" s="8" t="str">
        <f t="shared" si="2"/>
        <v/>
      </c>
      <c r="R19" s="101"/>
      <c r="S19" s="8" t="str">
        <f t="shared" si="3"/>
        <v/>
      </c>
      <c r="T19" s="101"/>
      <c r="U19" s="107"/>
      <c r="V19" s="101"/>
      <c r="W19" s="8" t="str">
        <f t="shared" si="4"/>
        <v/>
      </c>
      <c r="X19" s="101"/>
      <c r="Y19" s="8" t="str">
        <f t="shared" si="5"/>
        <v/>
      </c>
      <c r="Z19" s="101"/>
      <c r="AA19" s="107"/>
      <c r="AB19" s="101">
        <v>1</v>
      </c>
      <c r="AC19" s="8">
        <f t="shared" si="6"/>
        <v>15</v>
      </c>
      <c r="AD19" s="101">
        <v>2</v>
      </c>
      <c r="AE19" s="8">
        <f t="shared" si="7"/>
        <v>30</v>
      </c>
      <c r="AF19" s="101">
        <v>3</v>
      </c>
      <c r="AG19" s="107" t="s">
        <v>361</v>
      </c>
      <c r="AH19" s="101"/>
      <c r="AI19" s="8" t="str">
        <f t="shared" si="8"/>
        <v/>
      </c>
      <c r="AJ19" s="101"/>
      <c r="AK19" s="8" t="str">
        <f t="shared" si="9"/>
        <v/>
      </c>
      <c r="AL19" s="101"/>
      <c r="AM19" s="107"/>
      <c r="AN19" s="101"/>
      <c r="AO19" s="8" t="str">
        <f t="shared" si="10"/>
        <v/>
      </c>
      <c r="AP19" s="101"/>
      <c r="AQ19" s="8" t="str">
        <f t="shared" si="11"/>
        <v/>
      </c>
      <c r="AR19" s="101"/>
      <c r="AS19" s="107"/>
      <c r="AT19" s="101"/>
      <c r="AU19" s="8" t="str">
        <f t="shared" si="12"/>
        <v/>
      </c>
      <c r="AV19" s="101"/>
      <c r="AW19" s="8" t="str">
        <f t="shared" si="13"/>
        <v/>
      </c>
      <c r="AX19" s="101"/>
      <c r="AY19" s="105"/>
      <c r="AZ19" s="10">
        <f t="shared" si="14"/>
        <v>1</v>
      </c>
      <c r="BA19" s="8">
        <f t="shared" si="15"/>
        <v>15</v>
      </c>
      <c r="BB19" s="11">
        <f t="shared" si="16"/>
        <v>2</v>
      </c>
      <c r="BC19" s="8">
        <f t="shared" si="17"/>
        <v>30</v>
      </c>
      <c r="BD19" s="11">
        <f t="shared" si="18"/>
        <v>3</v>
      </c>
      <c r="BE19" s="12">
        <f t="shared" si="19"/>
        <v>3</v>
      </c>
    </row>
    <row r="20" spans="1:57" s="2" customFormat="1" ht="15.75" customHeight="1" x14ac:dyDescent="0.25">
      <c r="A20" s="94" t="s">
        <v>476</v>
      </c>
      <c r="B20" s="93" t="s">
        <v>17</v>
      </c>
      <c r="C20" s="137" t="s">
        <v>154</v>
      </c>
      <c r="D20" s="101"/>
      <c r="E20" s="8" t="str">
        <f t="shared" si="20"/>
        <v/>
      </c>
      <c r="F20" s="101"/>
      <c r="G20" s="8" t="str">
        <f t="shared" si="21"/>
        <v/>
      </c>
      <c r="H20" s="101"/>
      <c r="I20" s="107"/>
      <c r="J20" s="101"/>
      <c r="K20" s="8" t="str">
        <f t="shared" si="22"/>
        <v/>
      </c>
      <c r="L20" s="101"/>
      <c r="M20" s="8" t="str">
        <f t="shared" si="23"/>
        <v/>
      </c>
      <c r="N20" s="101"/>
      <c r="O20" s="107"/>
      <c r="P20" s="101"/>
      <c r="Q20" s="8" t="str">
        <f t="shared" si="2"/>
        <v/>
      </c>
      <c r="R20" s="101"/>
      <c r="S20" s="8" t="str">
        <f t="shared" si="3"/>
        <v/>
      </c>
      <c r="T20" s="101"/>
      <c r="U20" s="107"/>
      <c r="V20" s="101"/>
      <c r="W20" s="8" t="str">
        <f t="shared" si="4"/>
        <v/>
      </c>
      <c r="X20" s="101"/>
      <c r="Y20" s="8" t="str">
        <f t="shared" si="5"/>
        <v/>
      </c>
      <c r="Z20" s="101"/>
      <c r="AA20" s="107"/>
      <c r="AB20" s="101"/>
      <c r="AC20" s="8" t="str">
        <f t="shared" si="6"/>
        <v/>
      </c>
      <c r="AD20" s="101"/>
      <c r="AE20" s="8" t="str">
        <f t="shared" si="7"/>
        <v/>
      </c>
      <c r="AF20" s="101"/>
      <c r="AG20" s="107"/>
      <c r="AH20" s="101">
        <v>1</v>
      </c>
      <c r="AI20" s="8">
        <f t="shared" si="8"/>
        <v>15</v>
      </c>
      <c r="AJ20" s="101">
        <v>2</v>
      </c>
      <c r="AK20" s="8">
        <f t="shared" si="9"/>
        <v>30</v>
      </c>
      <c r="AL20" s="101">
        <v>3</v>
      </c>
      <c r="AM20" s="107" t="s">
        <v>361</v>
      </c>
      <c r="AN20" s="101"/>
      <c r="AO20" s="8" t="str">
        <f t="shared" si="10"/>
        <v/>
      </c>
      <c r="AP20" s="101"/>
      <c r="AQ20" s="8" t="str">
        <f t="shared" si="11"/>
        <v/>
      </c>
      <c r="AR20" s="101"/>
      <c r="AS20" s="107"/>
      <c r="AT20" s="101"/>
      <c r="AU20" s="8" t="str">
        <f t="shared" si="12"/>
        <v/>
      </c>
      <c r="AV20" s="101"/>
      <c r="AW20" s="8" t="str">
        <f t="shared" si="13"/>
        <v/>
      </c>
      <c r="AX20" s="101"/>
      <c r="AY20" s="105"/>
      <c r="AZ20" s="10">
        <f t="shared" si="14"/>
        <v>1</v>
      </c>
      <c r="BA20" s="8">
        <f t="shared" si="15"/>
        <v>15</v>
      </c>
      <c r="BB20" s="11">
        <f t="shared" si="16"/>
        <v>2</v>
      </c>
      <c r="BC20" s="8">
        <f t="shared" si="17"/>
        <v>30</v>
      </c>
      <c r="BD20" s="11">
        <f t="shared" si="18"/>
        <v>3</v>
      </c>
      <c r="BE20" s="12">
        <f t="shared" si="19"/>
        <v>3</v>
      </c>
    </row>
    <row r="21" spans="1:57" s="2" customFormat="1" ht="15.75" customHeight="1" x14ac:dyDescent="0.25">
      <c r="A21" s="94" t="s">
        <v>477</v>
      </c>
      <c r="B21" s="93" t="s">
        <v>17</v>
      </c>
      <c r="C21" s="137" t="s">
        <v>155</v>
      </c>
      <c r="D21" s="101"/>
      <c r="E21" s="8" t="str">
        <f t="shared" si="20"/>
        <v/>
      </c>
      <c r="F21" s="101"/>
      <c r="G21" s="8" t="str">
        <f t="shared" si="21"/>
        <v/>
      </c>
      <c r="H21" s="101"/>
      <c r="I21" s="107"/>
      <c r="J21" s="101"/>
      <c r="K21" s="8" t="str">
        <f t="shared" si="22"/>
        <v/>
      </c>
      <c r="L21" s="101"/>
      <c r="M21" s="8" t="str">
        <f t="shared" si="23"/>
        <v/>
      </c>
      <c r="N21" s="101"/>
      <c r="O21" s="107"/>
      <c r="P21" s="101"/>
      <c r="Q21" s="8" t="str">
        <f t="shared" si="2"/>
        <v/>
      </c>
      <c r="R21" s="101"/>
      <c r="S21" s="8" t="str">
        <f t="shared" si="3"/>
        <v/>
      </c>
      <c r="T21" s="101"/>
      <c r="U21" s="107"/>
      <c r="V21" s="101"/>
      <c r="W21" s="8" t="str">
        <f t="shared" si="4"/>
        <v/>
      </c>
      <c r="X21" s="101"/>
      <c r="Y21" s="8" t="str">
        <f t="shared" si="5"/>
        <v/>
      </c>
      <c r="Z21" s="101"/>
      <c r="AA21" s="107"/>
      <c r="AB21" s="101"/>
      <c r="AC21" s="8" t="str">
        <f t="shared" si="6"/>
        <v/>
      </c>
      <c r="AD21" s="101"/>
      <c r="AE21" s="8" t="str">
        <f t="shared" si="7"/>
        <v/>
      </c>
      <c r="AF21" s="101"/>
      <c r="AG21" s="107"/>
      <c r="AH21" s="101"/>
      <c r="AI21" s="8" t="str">
        <f t="shared" si="8"/>
        <v/>
      </c>
      <c r="AJ21" s="101"/>
      <c r="AK21" s="8" t="str">
        <f t="shared" si="9"/>
        <v/>
      </c>
      <c r="AL21" s="101"/>
      <c r="AM21" s="107"/>
      <c r="AN21" s="101">
        <v>1</v>
      </c>
      <c r="AO21" s="8">
        <f t="shared" si="10"/>
        <v>15</v>
      </c>
      <c r="AP21" s="101">
        <v>2</v>
      </c>
      <c r="AQ21" s="8">
        <f t="shared" si="11"/>
        <v>30</v>
      </c>
      <c r="AR21" s="101">
        <v>4</v>
      </c>
      <c r="AS21" s="107" t="s">
        <v>361</v>
      </c>
      <c r="AT21" s="101"/>
      <c r="AU21" s="8" t="str">
        <f t="shared" si="12"/>
        <v/>
      </c>
      <c r="AV21" s="101"/>
      <c r="AW21" s="8" t="str">
        <f t="shared" si="13"/>
        <v/>
      </c>
      <c r="AX21" s="101"/>
      <c r="AY21" s="105"/>
      <c r="AZ21" s="10">
        <f t="shared" si="14"/>
        <v>1</v>
      </c>
      <c r="BA21" s="8">
        <f t="shared" si="15"/>
        <v>15</v>
      </c>
      <c r="BB21" s="11">
        <f t="shared" si="16"/>
        <v>2</v>
      </c>
      <c r="BC21" s="8">
        <f t="shared" si="17"/>
        <v>30</v>
      </c>
      <c r="BD21" s="11">
        <f t="shared" si="18"/>
        <v>4</v>
      </c>
      <c r="BE21" s="12">
        <f t="shared" si="19"/>
        <v>3</v>
      </c>
    </row>
    <row r="22" spans="1:57" s="2" customFormat="1" ht="15.75" customHeight="1" x14ac:dyDescent="0.25">
      <c r="A22" s="94" t="s">
        <v>478</v>
      </c>
      <c r="B22" s="93" t="s">
        <v>17</v>
      </c>
      <c r="C22" s="137" t="s">
        <v>157</v>
      </c>
      <c r="D22" s="101"/>
      <c r="E22" s="8" t="str">
        <f t="shared" si="20"/>
        <v/>
      </c>
      <c r="F22" s="101"/>
      <c r="G22" s="8" t="str">
        <f t="shared" si="21"/>
        <v/>
      </c>
      <c r="H22" s="101"/>
      <c r="I22" s="107"/>
      <c r="J22" s="101"/>
      <c r="K22" s="8" t="str">
        <f t="shared" si="22"/>
        <v/>
      </c>
      <c r="L22" s="101"/>
      <c r="M22" s="8" t="str">
        <f t="shared" si="23"/>
        <v/>
      </c>
      <c r="N22" s="101"/>
      <c r="O22" s="107"/>
      <c r="P22" s="101"/>
      <c r="Q22" s="8" t="str">
        <f t="shared" si="2"/>
        <v/>
      </c>
      <c r="R22" s="101"/>
      <c r="S22" s="8" t="str">
        <f t="shared" si="3"/>
        <v/>
      </c>
      <c r="T22" s="101"/>
      <c r="U22" s="107"/>
      <c r="V22" s="101"/>
      <c r="W22" s="8" t="str">
        <f t="shared" si="4"/>
        <v/>
      </c>
      <c r="X22" s="101"/>
      <c r="Y22" s="8" t="str">
        <f t="shared" si="5"/>
        <v/>
      </c>
      <c r="Z22" s="101"/>
      <c r="AA22" s="107"/>
      <c r="AB22" s="101"/>
      <c r="AC22" s="8" t="str">
        <f t="shared" si="6"/>
        <v/>
      </c>
      <c r="AD22" s="101"/>
      <c r="AE22" s="8" t="str">
        <f t="shared" si="7"/>
        <v/>
      </c>
      <c r="AF22" s="101"/>
      <c r="AG22" s="107"/>
      <c r="AH22" s="101"/>
      <c r="AI22" s="8" t="str">
        <f t="shared" si="8"/>
        <v/>
      </c>
      <c r="AJ22" s="101"/>
      <c r="AK22" s="8" t="str">
        <f t="shared" si="9"/>
        <v/>
      </c>
      <c r="AL22" s="101"/>
      <c r="AM22" s="107"/>
      <c r="AN22" s="101"/>
      <c r="AO22" s="8" t="str">
        <f t="shared" si="10"/>
        <v/>
      </c>
      <c r="AP22" s="101"/>
      <c r="AQ22" s="8" t="str">
        <f t="shared" si="11"/>
        <v/>
      </c>
      <c r="AR22" s="101"/>
      <c r="AS22" s="107"/>
      <c r="AT22" s="101">
        <v>1</v>
      </c>
      <c r="AU22" s="8">
        <f t="shared" si="12"/>
        <v>15</v>
      </c>
      <c r="AV22" s="101">
        <v>2</v>
      </c>
      <c r="AW22" s="8">
        <f t="shared" si="13"/>
        <v>30</v>
      </c>
      <c r="AX22" s="101">
        <v>3</v>
      </c>
      <c r="AY22" s="105" t="s">
        <v>361</v>
      </c>
      <c r="AZ22" s="10">
        <f t="shared" si="14"/>
        <v>1</v>
      </c>
      <c r="BA22" s="8">
        <f t="shared" si="15"/>
        <v>15</v>
      </c>
      <c r="BB22" s="11">
        <f t="shared" si="16"/>
        <v>2</v>
      </c>
      <c r="BC22" s="8">
        <f t="shared" si="17"/>
        <v>30</v>
      </c>
      <c r="BD22" s="11">
        <f t="shared" si="18"/>
        <v>3</v>
      </c>
      <c r="BE22" s="12">
        <f t="shared" si="19"/>
        <v>3</v>
      </c>
    </row>
    <row r="23" spans="1:57" s="2" customFormat="1" ht="15.75" customHeight="1" x14ac:dyDescent="0.25">
      <c r="A23" s="94" t="s">
        <v>479</v>
      </c>
      <c r="B23" s="93" t="s">
        <v>17</v>
      </c>
      <c r="C23" s="91" t="s">
        <v>378</v>
      </c>
      <c r="D23" s="101"/>
      <c r="E23" s="8" t="str">
        <f t="shared" si="20"/>
        <v/>
      </c>
      <c r="F23" s="101"/>
      <c r="G23" s="8" t="str">
        <f t="shared" si="21"/>
        <v/>
      </c>
      <c r="H23" s="101"/>
      <c r="I23" s="107"/>
      <c r="J23" s="101"/>
      <c r="K23" s="8" t="str">
        <f t="shared" si="22"/>
        <v/>
      </c>
      <c r="L23" s="101"/>
      <c r="M23" s="8" t="str">
        <f t="shared" si="23"/>
        <v/>
      </c>
      <c r="N23" s="101"/>
      <c r="O23" s="107"/>
      <c r="P23" s="101"/>
      <c r="Q23" s="8" t="str">
        <f t="shared" si="2"/>
        <v/>
      </c>
      <c r="R23" s="101"/>
      <c r="S23" s="8" t="str">
        <f t="shared" si="3"/>
        <v/>
      </c>
      <c r="T23" s="101"/>
      <c r="U23" s="107"/>
      <c r="V23" s="101"/>
      <c r="W23" s="8" t="str">
        <f t="shared" si="4"/>
        <v/>
      </c>
      <c r="X23" s="101"/>
      <c r="Y23" s="8" t="str">
        <f t="shared" si="5"/>
        <v/>
      </c>
      <c r="Z23" s="101"/>
      <c r="AA23" s="107"/>
      <c r="AB23" s="101"/>
      <c r="AC23" s="8" t="str">
        <f t="shared" si="6"/>
        <v/>
      </c>
      <c r="AD23" s="101"/>
      <c r="AE23" s="8" t="str">
        <f t="shared" si="7"/>
        <v/>
      </c>
      <c r="AF23" s="101"/>
      <c r="AG23" s="107"/>
      <c r="AH23" s="101"/>
      <c r="AI23" s="8" t="str">
        <f t="shared" si="8"/>
        <v/>
      </c>
      <c r="AJ23" s="101"/>
      <c r="AK23" s="8" t="str">
        <f t="shared" si="9"/>
        <v/>
      </c>
      <c r="AL23" s="101"/>
      <c r="AM23" s="107"/>
      <c r="AN23" s="101"/>
      <c r="AO23" s="8" t="str">
        <f t="shared" si="10"/>
        <v/>
      </c>
      <c r="AP23" s="101"/>
      <c r="AQ23" s="8" t="str">
        <f t="shared" si="11"/>
        <v/>
      </c>
      <c r="AR23" s="101"/>
      <c r="AS23" s="107"/>
      <c r="AT23" s="101">
        <v>1</v>
      </c>
      <c r="AU23" s="8">
        <f t="shared" si="12"/>
        <v>15</v>
      </c>
      <c r="AV23" s="101"/>
      <c r="AW23" s="8" t="str">
        <f t="shared" si="13"/>
        <v/>
      </c>
      <c r="AX23" s="101">
        <v>1</v>
      </c>
      <c r="AY23" s="105" t="s">
        <v>53</v>
      </c>
      <c r="AZ23" s="10">
        <f t="shared" si="14"/>
        <v>1</v>
      </c>
      <c r="BA23" s="8">
        <f t="shared" si="15"/>
        <v>15</v>
      </c>
      <c r="BB23" s="11" t="str">
        <f t="shared" si="16"/>
        <v/>
      </c>
      <c r="BC23" s="8" t="str">
        <f t="shared" si="17"/>
        <v/>
      </c>
      <c r="BD23" s="11">
        <f t="shared" si="18"/>
        <v>1</v>
      </c>
      <c r="BE23" s="12">
        <f t="shared" si="19"/>
        <v>1</v>
      </c>
    </row>
    <row r="24" spans="1:57" s="325" customFormat="1" ht="15.75" customHeight="1" x14ac:dyDescent="0.25">
      <c r="A24" s="87" t="s">
        <v>488</v>
      </c>
      <c r="B24" s="93" t="s">
        <v>17</v>
      </c>
      <c r="C24" s="91" t="s">
        <v>398</v>
      </c>
      <c r="D24" s="101"/>
      <c r="E24" s="8" t="str">
        <f t="shared" ref="E24:E33" si="24">IF(D24*15=0,"",D24*15)</f>
        <v/>
      </c>
      <c r="F24" s="101"/>
      <c r="G24" s="8" t="str">
        <f t="shared" ref="G24:G32" si="25">IF(F24*15=0,"",F24*15)</f>
        <v/>
      </c>
      <c r="H24" s="101"/>
      <c r="I24" s="107"/>
      <c r="J24" s="101"/>
      <c r="K24" s="8" t="str">
        <f t="shared" ref="K24:K32" si="26">IF(J24*15=0,"",J24*15)</f>
        <v/>
      </c>
      <c r="L24" s="101"/>
      <c r="M24" s="8" t="str">
        <f t="shared" ref="M24:M32" si="27">IF(L24*15=0,"",L24*15)</f>
        <v/>
      </c>
      <c r="N24" s="101"/>
      <c r="O24" s="107"/>
      <c r="P24" s="101"/>
      <c r="Q24" s="8" t="str">
        <f t="shared" ref="Q24:Q32" si="28">IF(P24*15=0,"",P24*15)</f>
        <v/>
      </c>
      <c r="R24" s="101"/>
      <c r="S24" s="8" t="str">
        <f t="shared" ref="S24:S32" si="29">IF(R24*15=0,"",R24*15)</f>
        <v/>
      </c>
      <c r="T24" s="101"/>
      <c r="U24" s="107"/>
      <c r="V24" s="101"/>
      <c r="W24" s="8" t="str">
        <f t="shared" ref="W24:W34" si="30">IF(V24*15=0,"",V24*15)</f>
        <v/>
      </c>
      <c r="X24" s="101">
        <v>1</v>
      </c>
      <c r="Y24" s="8">
        <f t="shared" ref="Y24:Y34" si="31">IF(X24*15=0,"",X24*15)</f>
        <v>15</v>
      </c>
      <c r="Z24" s="101">
        <v>2</v>
      </c>
      <c r="AA24" s="107" t="s">
        <v>52</v>
      </c>
      <c r="AB24" s="101"/>
      <c r="AC24" s="8" t="str">
        <f t="shared" ref="AC24:AC33" si="32">IF(AB24*15=0,"",AB24*15)</f>
        <v/>
      </c>
      <c r="AD24" s="101"/>
      <c r="AE24" s="8" t="str">
        <f t="shared" ref="AE24:AE32" si="33">IF(AD24*15=0,"",AD24*15)</f>
        <v/>
      </c>
      <c r="AF24" s="101"/>
      <c r="AG24" s="107"/>
      <c r="AH24" s="101"/>
      <c r="AI24" s="8" t="str">
        <f t="shared" ref="AI24:AI32" si="34">IF(AH24*15=0,"",AH24*15)</f>
        <v/>
      </c>
      <c r="AJ24" s="101"/>
      <c r="AK24" s="8" t="str">
        <f t="shared" ref="AK24:AK32" si="35">IF(AJ24*15=0,"",AJ24*15)</f>
        <v/>
      </c>
      <c r="AL24" s="101"/>
      <c r="AM24" s="107"/>
      <c r="AN24" s="101"/>
      <c r="AO24" s="8" t="str">
        <f t="shared" ref="AO24:AO32" si="36">IF(AN24*15=0,"",AN24*15)</f>
        <v/>
      </c>
      <c r="AP24" s="101"/>
      <c r="AQ24" s="8" t="str">
        <f t="shared" ref="AQ24:AQ33" si="37">IF(AP24*15=0,"",AP24*15)</f>
        <v/>
      </c>
      <c r="AR24" s="101"/>
      <c r="AS24" s="107"/>
      <c r="AT24" s="101"/>
      <c r="AU24" s="8" t="str">
        <f t="shared" ref="AU24:AU34" si="38">IF(AT24*15=0,"",AT24*15)</f>
        <v/>
      </c>
      <c r="AV24" s="101"/>
      <c r="AW24" s="8" t="str">
        <f t="shared" ref="AW24:AW34" si="39">IF(AV24*15=0,"",AV24*15)</f>
        <v/>
      </c>
      <c r="AX24" s="101"/>
      <c r="AY24" s="105"/>
      <c r="AZ24" s="10" t="str">
        <f t="shared" ref="AZ24:AZ33" si="40">IF(D24+J24+P24+V24+AB24+AH24+AN24+AT24=0,"",D24+J24+P24+V24+AB24+AH24+AN24+AT24)</f>
        <v/>
      </c>
      <c r="BA24" s="8" t="str">
        <f t="shared" ref="BA24:BA33" si="41">IF((D24+J24+P24+V24+AB24+AH24+AN24+AT24)*15=0,"",(D24+J24+P24+V24+AB24+AH24+AN24+AT24)*15)</f>
        <v/>
      </c>
      <c r="BB24" s="11">
        <f t="shared" ref="BB24:BB33" si="42">IF(F24+L24+R24+X24+AD24+AJ24+AP24+AV24=0,"",F24+L24+R24+X24+AD24+AJ24+AP24+AV24)</f>
        <v>1</v>
      </c>
      <c r="BC24" s="8">
        <f t="shared" ref="BC24:BC33" si="43">IF((L24+F24+R24+X24+AD24+AJ24+AP24+AV24)*15=0,"",(L24+F24+R24+X24+AD24+AJ24+AP24+AV24)*15)</f>
        <v>15</v>
      </c>
      <c r="BD24" s="11">
        <f t="shared" ref="BD24:BD36" si="44">IF(N24+H24+T24+Z24+AF24+AL24+AR24+AX24=0,"",N24+H24+T24+Z24+AF24+AL24+AR24+AX24)</f>
        <v>2</v>
      </c>
      <c r="BE24" s="12">
        <f t="shared" ref="BE24:BE33" si="45">IF(D24+F24+L24+J24+P24+R24+V24+X24+AB24+AD24+AH24+AJ24+AN24+AP24+AT24+AV24=0,"",D24+F24+L24+J24+P24+R24+V24+X24+AB24+AD24+AH24+AJ24+AN24+AP24+AT24+AV24)</f>
        <v>1</v>
      </c>
    </row>
    <row r="25" spans="1:57" s="116" customFormat="1" ht="15.75" customHeight="1" x14ac:dyDescent="0.25">
      <c r="A25" s="94" t="s">
        <v>179</v>
      </c>
      <c r="B25" s="93" t="s">
        <v>17</v>
      </c>
      <c r="C25" s="97" t="s">
        <v>180</v>
      </c>
      <c r="D25" s="321"/>
      <c r="E25" s="318" t="str">
        <f t="shared" si="24"/>
        <v/>
      </c>
      <c r="F25" s="321"/>
      <c r="G25" s="318" t="str">
        <f t="shared" si="25"/>
        <v/>
      </c>
      <c r="H25" s="321"/>
      <c r="I25" s="322"/>
      <c r="J25" s="321"/>
      <c r="K25" s="318" t="str">
        <f t="shared" si="26"/>
        <v/>
      </c>
      <c r="L25" s="321"/>
      <c r="M25" s="318" t="str">
        <f t="shared" si="27"/>
        <v/>
      </c>
      <c r="N25" s="321"/>
      <c r="O25" s="322"/>
      <c r="P25" s="321"/>
      <c r="Q25" s="318" t="str">
        <f t="shared" si="28"/>
        <v/>
      </c>
      <c r="R25" s="321"/>
      <c r="S25" s="318" t="str">
        <f t="shared" si="29"/>
        <v/>
      </c>
      <c r="T25" s="321"/>
      <c r="U25" s="322"/>
      <c r="V25" s="101"/>
      <c r="W25" s="8" t="str">
        <f t="shared" si="30"/>
        <v/>
      </c>
      <c r="X25" s="101">
        <v>1</v>
      </c>
      <c r="Y25" s="8">
        <f t="shared" si="31"/>
        <v>15</v>
      </c>
      <c r="Z25" s="101">
        <v>1</v>
      </c>
      <c r="AA25" s="107" t="s">
        <v>52</v>
      </c>
      <c r="AB25" s="321"/>
      <c r="AC25" s="318" t="str">
        <f t="shared" si="32"/>
        <v/>
      </c>
      <c r="AD25" s="321"/>
      <c r="AE25" s="318" t="str">
        <f t="shared" si="33"/>
        <v/>
      </c>
      <c r="AF25" s="321"/>
      <c r="AG25" s="322"/>
      <c r="AH25" s="321"/>
      <c r="AI25" s="318" t="str">
        <f t="shared" si="34"/>
        <v/>
      </c>
      <c r="AJ25" s="321"/>
      <c r="AK25" s="318" t="str">
        <f t="shared" si="35"/>
        <v/>
      </c>
      <c r="AL25" s="321"/>
      <c r="AM25" s="322"/>
      <c r="AN25" s="101"/>
      <c r="AO25" s="8" t="str">
        <f t="shared" si="36"/>
        <v/>
      </c>
      <c r="AP25" s="101"/>
      <c r="AQ25" s="8" t="str">
        <f t="shared" si="37"/>
        <v/>
      </c>
      <c r="AR25" s="101"/>
      <c r="AS25" s="107"/>
      <c r="AT25" s="101"/>
      <c r="AU25" s="8" t="str">
        <f t="shared" si="38"/>
        <v/>
      </c>
      <c r="AV25" s="101"/>
      <c r="AW25" s="8" t="str">
        <f t="shared" si="39"/>
        <v/>
      </c>
      <c r="AX25" s="101"/>
      <c r="AY25" s="105"/>
      <c r="AZ25" s="10" t="str">
        <f t="shared" si="40"/>
        <v/>
      </c>
      <c r="BA25" s="8" t="str">
        <f t="shared" si="41"/>
        <v/>
      </c>
      <c r="BB25" s="11">
        <f t="shared" si="42"/>
        <v>1</v>
      </c>
      <c r="BC25" s="8">
        <f t="shared" si="43"/>
        <v>15</v>
      </c>
      <c r="BD25" s="11">
        <f t="shared" si="44"/>
        <v>1</v>
      </c>
      <c r="BE25" s="12">
        <f t="shared" si="45"/>
        <v>1</v>
      </c>
    </row>
    <row r="26" spans="1:57" ht="15.75" customHeight="1" x14ac:dyDescent="0.3">
      <c r="A26" s="87" t="s">
        <v>480</v>
      </c>
      <c r="B26" s="93" t="s">
        <v>194</v>
      </c>
      <c r="C26" s="95" t="s">
        <v>389</v>
      </c>
      <c r="D26" s="238"/>
      <c r="E26" s="239" t="str">
        <f t="shared" si="24"/>
        <v/>
      </c>
      <c r="F26" s="240"/>
      <c r="G26" s="239" t="str">
        <f t="shared" si="25"/>
        <v/>
      </c>
      <c r="H26" s="241"/>
      <c r="I26" s="242"/>
      <c r="J26" s="238"/>
      <c r="K26" s="239" t="str">
        <f t="shared" si="26"/>
        <v/>
      </c>
      <c r="L26" s="240"/>
      <c r="M26" s="239" t="str">
        <f t="shared" si="27"/>
        <v/>
      </c>
      <c r="N26" s="241"/>
      <c r="O26" s="242"/>
      <c r="P26" s="238"/>
      <c r="Q26" s="239" t="str">
        <f t="shared" si="28"/>
        <v/>
      </c>
      <c r="R26" s="240"/>
      <c r="S26" s="239" t="str">
        <f t="shared" si="29"/>
        <v/>
      </c>
      <c r="T26" s="241"/>
      <c r="U26" s="242"/>
      <c r="V26" s="238"/>
      <c r="W26" s="239" t="str">
        <f t="shared" si="30"/>
        <v/>
      </c>
      <c r="X26" s="240"/>
      <c r="Y26" s="239" t="str">
        <f t="shared" si="31"/>
        <v/>
      </c>
      <c r="Z26" s="241"/>
      <c r="AA26" s="242"/>
      <c r="AB26" s="238"/>
      <c r="AC26" s="239" t="str">
        <f t="shared" si="32"/>
        <v/>
      </c>
      <c r="AD26" s="240"/>
      <c r="AE26" s="239" t="str">
        <f t="shared" si="33"/>
        <v/>
      </c>
      <c r="AF26" s="241"/>
      <c r="AG26" s="242"/>
      <c r="AH26" s="238"/>
      <c r="AI26" s="239" t="str">
        <f t="shared" si="34"/>
        <v/>
      </c>
      <c r="AJ26" s="240"/>
      <c r="AK26" s="239" t="str">
        <f t="shared" si="35"/>
        <v/>
      </c>
      <c r="AL26" s="241"/>
      <c r="AM26" s="242"/>
      <c r="AN26" s="238"/>
      <c r="AO26" s="239" t="str">
        <f t="shared" si="36"/>
        <v/>
      </c>
      <c r="AP26" s="240">
        <v>1</v>
      </c>
      <c r="AQ26" s="239">
        <f t="shared" si="37"/>
        <v>15</v>
      </c>
      <c r="AR26" s="241">
        <v>1</v>
      </c>
      <c r="AS26" s="242" t="s">
        <v>52</v>
      </c>
      <c r="AT26" s="238"/>
      <c r="AU26" s="239" t="str">
        <f t="shared" si="38"/>
        <v/>
      </c>
      <c r="AV26" s="240"/>
      <c r="AW26" s="239" t="str">
        <f t="shared" si="39"/>
        <v/>
      </c>
      <c r="AX26" s="241"/>
      <c r="AY26" s="242"/>
      <c r="AZ26" s="10" t="str">
        <f t="shared" si="40"/>
        <v/>
      </c>
      <c r="BA26" s="8" t="str">
        <f t="shared" si="41"/>
        <v/>
      </c>
      <c r="BB26" s="11">
        <f t="shared" si="42"/>
        <v>1</v>
      </c>
      <c r="BC26" s="8">
        <f t="shared" si="43"/>
        <v>15</v>
      </c>
      <c r="BD26" s="11">
        <f t="shared" si="44"/>
        <v>1</v>
      </c>
      <c r="BE26" s="12">
        <f t="shared" si="45"/>
        <v>1</v>
      </c>
    </row>
    <row r="27" spans="1:57" s="116" customFormat="1" ht="15.75" customHeight="1" x14ac:dyDescent="0.25">
      <c r="A27" s="94" t="s">
        <v>481</v>
      </c>
      <c r="B27" s="93" t="s">
        <v>17</v>
      </c>
      <c r="C27" s="139" t="s">
        <v>165</v>
      </c>
      <c r="D27" s="321"/>
      <c r="E27" s="318" t="str">
        <f t="shared" si="24"/>
        <v/>
      </c>
      <c r="F27" s="321"/>
      <c r="G27" s="318" t="str">
        <f t="shared" si="25"/>
        <v/>
      </c>
      <c r="H27" s="321"/>
      <c r="I27" s="322"/>
      <c r="J27" s="321"/>
      <c r="K27" s="8">
        <v>4</v>
      </c>
      <c r="L27" s="101">
        <v>2</v>
      </c>
      <c r="M27" s="8">
        <v>26</v>
      </c>
      <c r="N27" s="101">
        <v>3</v>
      </c>
      <c r="O27" s="107" t="s">
        <v>52</v>
      </c>
      <c r="P27" s="321"/>
      <c r="Q27" s="318" t="str">
        <f t="shared" si="28"/>
        <v/>
      </c>
      <c r="R27" s="321"/>
      <c r="S27" s="318" t="str">
        <f t="shared" si="29"/>
        <v/>
      </c>
      <c r="T27" s="321"/>
      <c r="U27" s="322"/>
      <c r="V27" s="321"/>
      <c r="W27" s="318" t="str">
        <f t="shared" si="30"/>
        <v/>
      </c>
      <c r="X27" s="321"/>
      <c r="Y27" s="318" t="str">
        <f t="shared" si="31"/>
        <v/>
      </c>
      <c r="Z27" s="321"/>
      <c r="AA27" s="322"/>
      <c r="AB27" s="321"/>
      <c r="AC27" s="318" t="str">
        <f t="shared" si="32"/>
        <v/>
      </c>
      <c r="AD27" s="321"/>
      <c r="AE27" s="318" t="str">
        <f t="shared" si="33"/>
        <v/>
      </c>
      <c r="AF27" s="321"/>
      <c r="AG27" s="322"/>
      <c r="AH27" s="321"/>
      <c r="AI27" s="318" t="str">
        <f t="shared" si="34"/>
        <v/>
      </c>
      <c r="AJ27" s="321"/>
      <c r="AK27" s="318" t="str">
        <f t="shared" si="35"/>
        <v/>
      </c>
      <c r="AL27" s="321"/>
      <c r="AM27" s="322"/>
      <c r="AN27" s="101"/>
      <c r="AO27" s="8" t="str">
        <f t="shared" si="36"/>
        <v/>
      </c>
      <c r="AP27" s="101"/>
      <c r="AQ27" s="8" t="str">
        <f t="shared" si="37"/>
        <v/>
      </c>
      <c r="AR27" s="101"/>
      <c r="AS27" s="107"/>
      <c r="AT27" s="101"/>
      <c r="AU27" s="8" t="str">
        <f t="shared" si="38"/>
        <v/>
      </c>
      <c r="AV27" s="101"/>
      <c r="AW27" s="8" t="str">
        <f t="shared" si="39"/>
        <v/>
      </c>
      <c r="AX27" s="101"/>
      <c r="AY27" s="105"/>
      <c r="AZ27" s="10" t="str">
        <f t="shared" si="40"/>
        <v/>
      </c>
      <c r="BA27" s="8" t="str">
        <f t="shared" si="41"/>
        <v/>
      </c>
      <c r="BB27" s="11">
        <f t="shared" si="42"/>
        <v>2</v>
      </c>
      <c r="BC27" s="8">
        <f t="shared" si="43"/>
        <v>30</v>
      </c>
      <c r="BD27" s="11">
        <f t="shared" si="44"/>
        <v>3</v>
      </c>
      <c r="BE27" s="12">
        <f t="shared" si="45"/>
        <v>2</v>
      </c>
    </row>
    <row r="28" spans="1:57" s="116" customFormat="1" ht="15.75" customHeight="1" x14ac:dyDescent="0.25">
      <c r="A28" s="94" t="s">
        <v>482</v>
      </c>
      <c r="B28" s="93" t="s">
        <v>17</v>
      </c>
      <c r="C28" s="139" t="s">
        <v>166</v>
      </c>
      <c r="D28" s="321"/>
      <c r="E28" s="318" t="str">
        <f t="shared" si="24"/>
        <v/>
      </c>
      <c r="F28" s="321"/>
      <c r="G28" s="318" t="str">
        <f t="shared" si="25"/>
        <v/>
      </c>
      <c r="H28" s="321"/>
      <c r="I28" s="322"/>
      <c r="J28" s="321"/>
      <c r="K28" s="318" t="str">
        <f t="shared" ref="K28" si="46">IF(J28*15=0,"",J28*15)</f>
        <v/>
      </c>
      <c r="L28" s="321"/>
      <c r="M28" s="318" t="str">
        <f t="shared" ref="M28" si="47">IF(L28*15=0,"",L28*15)</f>
        <v/>
      </c>
      <c r="N28" s="321"/>
      <c r="O28" s="322"/>
      <c r="P28" s="321"/>
      <c r="Q28" s="318" t="str">
        <f t="shared" si="28"/>
        <v/>
      </c>
      <c r="R28" s="321"/>
      <c r="S28" s="318" t="str">
        <f t="shared" si="29"/>
        <v/>
      </c>
      <c r="T28" s="321"/>
      <c r="U28" s="322"/>
      <c r="V28" s="321"/>
      <c r="W28" s="318" t="str">
        <f t="shared" si="30"/>
        <v/>
      </c>
      <c r="X28" s="101">
        <v>1</v>
      </c>
      <c r="Y28" s="8">
        <f t="shared" si="31"/>
        <v>15</v>
      </c>
      <c r="Z28" s="101">
        <v>3</v>
      </c>
      <c r="AA28" s="107" t="s">
        <v>52</v>
      </c>
      <c r="AB28" s="101"/>
      <c r="AC28" s="8" t="str">
        <f t="shared" si="32"/>
        <v/>
      </c>
      <c r="AD28" s="101"/>
      <c r="AE28" s="8" t="str">
        <f t="shared" si="33"/>
        <v/>
      </c>
      <c r="AF28" s="101"/>
      <c r="AG28" s="107"/>
      <c r="AH28" s="321"/>
      <c r="AI28" s="318" t="str">
        <f t="shared" si="34"/>
        <v/>
      </c>
      <c r="AJ28" s="321"/>
      <c r="AK28" s="318" t="str">
        <f t="shared" si="35"/>
        <v/>
      </c>
      <c r="AL28" s="321"/>
      <c r="AM28" s="322"/>
      <c r="AN28" s="101"/>
      <c r="AO28" s="8" t="str">
        <f t="shared" si="36"/>
        <v/>
      </c>
      <c r="AP28" s="101"/>
      <c r="AQ28" s="8" t="str">
        <f t="shared" si="37"/>
        <v/>
      </c>
      <c r="AR28" s="101"/>
      <c r="AS28" s="107"/>
      <c r="AT28" s="101"/>
      <c r="AU28" s="8" t="str">
        <f t="shared" si="38"/>
        <v/>
      </c>
      <c r="AV28" s="101"/>
      <c r="AW28" s="8" t="str">
        <f t="shared" si="39"/>
        <v/>
      </c>
      <c r="AX28" s="101"/>
      <c r="AY28" s="105"/>
      <c r="AZ28" s="10" t="str">
        <f t="shared" si="40"/>
        <v/>
      </c>
      <c r="BA28" s="8" t="str">
        <f t="shared" si="41"/>
        <v/>
      </c>
      <c r="BB28" s="11">
        <f t="shared" si="42"/>
        <v>1</v>
      </c>
      <c r="BC28" s="8">
        <f t="shared" si="43"/>
        <v>15</v>
      </c>
      <c r="BD28" s="11">
        <f t="shared" si="44"/>
        <v>3</v>
      </c>
      <c r="BE28" s="12">
        <f t="shared" si="45"/>
        <v>1</v>
      </c>
    </row>
    <row r="29" spans="1:57" s="2" customFormat="1" ht="15.75" customHeight="1" x14ac:dyDescent="0.25">
      <c r="A29" s="94" t="s">
        <v>483</v>
      </c>
      <c r="B29" s="93" t="s">
        <v>17</v>
      </c>
      <c r="C29" s="139" t="s">
        <v>484</v>
      </c>
      <c r="D29" s="101"/>
      <c r="E29" s="8" t="str">
        <f t="shared" si="24"/>
        <v/>
      </c>
      <c r="F29" s="101"/>
      <c r="G29" s="8" t="str">
        <f t="shared" si="25"/>
        <v/>
      </c>
      <c r="H29" s="101"/>
      <c r="I29" s="107"/>
      <c r="J29" s="101"/>
      <c r="K29" s="8" t="str">
        <f t="shared" si="26"/>
        <v/>
      </c>
      <c r="L29" s="101"/>
      <c r="M29" s="8" t="str">
        <f t="shared" si="27"/>
        <v/>
      </c>
      <c r="N29" s="101"/>
      <c r="O29" s="107"/>
      <c r="P29" s="101"/>
      <c r="Q29" s="8" t="str">
        <f t="shared" si="28"/>
        <v/>
      </c>
      <c r="R29" s="101"/>
      <c r="S29" s="8" t="str">
        <f t="shared" si="29"/>
        <v/>
      </c>
      <c r="T29" s="101"/>
      <c r="U29" s="107"/>
      <c r="V29" s="101"/>
      <c r="W29" s="8" t="str">
        <f t="shared" si="30"/>
        <v/>
      </c>
      <c r="X29" s="101"/>
      <c r="Y29" s="8" t="str">
        <f t="shared" si="31"/>
        <v/>
      </c>
      <c r="Z29" s="101"/>
      <c r="AA29" s="107"/>
      <c r="AB29" s="101"/>
      <c r="AC29" s="8" t="str">
        <f t="shared" si="32"/>
        <v/>
      </c>
      <c r="AD29" s="101">
        <v>1</v>
      </c>
      <c r="AE29" s="8">
        <f t="shared" si="33"/>
        <v>15</v>
      </c>
      <c r="AF29" s="101">
        <v>3</v>
      </c>
      <c r="AG29" s="107" t="s">
        <v>52</v>
      </c>
      <c r="AH29" s="101"/>
      <c r="AI29" s="8" t="str">
        <f t="shared" si="34"/>
        <v/>
      </c>
      <c r="AJ29" s="101"/>
      <c r="AK29" s="8" t="str">
        <f t="shared" si="35"/>
        <v/>
      </c>
      <c r="AL29" s="101"/>
      <c r="AM29" s="107"/>
      <c r="AN29" s="101"/>
      <c r="AO29" s="8" t="str">
        <f t="shared" si="36"/>
        <v/>
      </c>
      <c r="AP29" s="101"/>
      <c r="AQ29" s="8" t="str">
        <f t="shared" si="37"/>
        <v/>
      </c>
      <c r="AR29" s="101"/>
      <c r="AS29" s="107"/>
      <c r="AT29" s="101"/>
      <c r="AU29" s="8" t="str">
        <f t="shared" si="38"/>
        <v/>
      </c>
      <c r="AV29" s="101"/>
      <c r="AW29" s="8" t="str">
        <f t="shared" si="39"/>
        <v/>
      </c>
      <c r="AX29" s="101"/>
      <c r="AY29" s="105"/>
      <c r="AZ29" s="10" t="str">
        <f t="shared" si="40"/>
        <v/>
      </c>
      <c r="BA29" s="8" t="str">
        <f t="shared" si="41"/>
        <v/>
      </c>
      <c r="BB29" s="11">
        <f t="shared" si="42"/>
        <v>1</v>
      </c>
      <c r="BC29" s="8">
        <f t="shared" si="43"/>
        <v>15</v>
      </c>
      <c r="BD29" s="11">
        <f t="shared" si="44"/>
        <v>3</v>
      </c>
      <c r="BE29" s="12">
        <f t="shared" si="45"/>
        <v>1</v>
      </c>
    </row>
    <row r="30" spans="1:57" s="2" customFormat="1" ht="15.75" customHeight="1" x14ac:dyDescent="0.25">
      <c r="A30" s="94" t="s">
        <v>485</v>
      </c>
      <c r="B30" s="93" t="s">
        <v>17</v>
      </c>
      <c r="C30" s="139" t="s">
        <v>377</v>
      </c>
      <c r="D30" s="101"/>
      <c r="E30" s="8" t="str">
        <f t="shared" si="24"/>
        <v/>
      </c>
      <c r="F30" s="101"/>
      <c r="G30" s="8" t="str">
        <f t="shared" si="25"/>
        <v/>
      </c>
      <c r="H30" s="101"/>
      <c r="I30" s="107"/>
      <c r="J30" s="101"/>
      <c r="K30" s="8" t="str">
        <f t="shared" si="26"/>
        <v/>
      </c>
      <c r="L30" s="101"/>
      <c r="M30" s="8" t="str">
        <f t="shared" si="27"/>
        <v/>
      </c>
      <c r="N30" s="101"/>
      <c r="O30" s="107"/>
      <c r="P30" s="101"/>
      <c r="Q30" s="8" t="str">
        <f t="shared" si="28"/>
        <v/>
      </c>
      <c r="R30" s="101"/>
      <c r="S30" s="8" t="str">
        <f t="shared" si="29"/>
        <v/>
      </c>
      <c r="T30" s="101"/>
      <c r="U30" s="107"/>
      <c r="V30" s="101"/>
      <c r="W30" s="8" t="str">
        <f t="shared" si="30"/>
        <v/>
      </c>
      <c r="X30" s="101"/>
      <c r="Y30" s="8" t="str">
        <f t="shared" si="31"/>
        <v/>
      </c>
      <c r="Z30" s="101"/>
      <c r="AA30" s="107"/>
      <c r="AB30" s="101"/>
      <c r="AC30" s="8" t="str">
        <f t="shared" si="32"/>
        <v/>
      </c>
      <c r="AD30" s="101"/>
      <c r="AE30" s="8" t="str">
        <f t="shared" si="33"/>
        <v/>
      </c>
      <c r="AF30" s="101"/>
      <c r="AG30" s="107"/>
      <c r="AH30" s="101"/>
      <c r="AI30" s="8" t="str">
        <f t="shared" si="34"/>
        <v/>
      </c>
      <c r="AJ30" s="101">
        <v>1</v>
      </c>
      <c r="AK30" s="8">
        <f t="shared" si="35"/>
        <v>15</v>
      </c>
      <c r="AL30" s="101">
        <v>2</v>
      </c>
      <c r="AM30" s="107" t="s">
        <v>52</v>
      </c>
      <c r="AN30" s="101"/>
      <c r="AO30" s="8" t="str">
        <f t="shared" si="36"/>
        <v/>
      </c>
      <c r="AP30" s="101"/>
      <c r="AQ30" s="8" t="str">
        <f t="shared" si="37"/>
        <v/>
      </c>
      <c r="AR30" s="101"/>
      <c r="AS30" s="107"/>
      <c r="AT30" s="101"/>
      <c r="AU30" s="8" t="str">
        <f t="shared" si="38"/>
        <v/>
      </c>
      <c r="AV30" s="101"/>
      <c r="AW30" s="8" t="str">
        <f t="shared" si="39"/>
        <v/>
      </c>
      <c r="AX30" s="101"/>
      <c r="AY30" s="105"/>
      <c r="AZ30" s="10" t="str">
        <f t="shared" si="40"/>
        <v/>
      </c>
      <c r="BA30" s="8" t="str">
        <f t="shared" si="41"/>
        <v/>
      </c>
      <c r="BB30" s="11">
        <f t="shared" si="42"/>
        <v>1</v>
      </c>
      <c r="BC30" s="8">
        <f t="shared" si="43"/>
        <v>15</v>
      </c>
      <c r="BD30" s="11">
        <f t="shared" si="44"/>
        <v>2</v>
      </c>
      <c r="BE30" s="12">
        <f t="shared" si="45"/>
        <v>1</v>
      </c>
    </row>
    <row r="31" spans="1:57" s="2" customFormat="1" ht="15.75" customHeight="1" x14ac:dyDescent="0.25">
      <c r="A31" s="94" t="s">
        <v>486</v>
      </c>
      <c r="B31" s="93" t="s">
        <v>17</v>
      </c>
      <c r="C31" s="139" t="s">
        <v>487</v>
      </c>
      <c r="D31" s="101"/>
      <c r="E31" s="8" t="str">
        <f t="shared" si="24"/>
        <v/>
      </c>
      <c r="F31" s="101"/>
      <c r="G31" s="8" t="str">
        <f t="shared" si="25"/>
        <v/>
      </c>
      <c r="H31" s="101"/>
      <c r="I31" s="107"/>
      <c r="J31" s="101"/>
      <c r="K31" s="8" t="str">
        <f t="shared" si="26"/>
        <v/>
      </c>
      <c r="L31" s="101"/>
      <c r="M31" s="8" t="str">
        <f t="shared" si="27"/>
        <v/>
      </c>
      <c r="N31" s="101"/>
      <c r="O31" s="107"/>
      <c r="P31" s="101"/>
      <c r="Q31" s="8" t="str">
        <f t="shared" si="28"/>
        <v/>
      </c>
      <c r="R31" s="101"/>
      <c r="S31" s="8" t="str">
        <f t="shared" si="29"/>
        <v/>
      </c>
      <c r="T31" s="101"/>
      <c r="U31" s="107"/>
      <c r="V31" s="101"/>
      <c r="W31" s="8" t="str">
        <f t="shared" si="30"/>
        <v/>
      </c>
      <c r="X31" s="101"/>
      <c r="Y31" s="8" t="str">
        <f t="shared" si="31"/>
        <v/>
      </c>
      <c r="Z31" s="101"/>
      <c r="AA31" s="107"/>
      <c r="AB31" s="101"/>
      <c r="AC31" s="8" t="str">
        <f t="shared" si="32"/>
        <v/>
      </c>
      <c r="AD31" s="101"/>
      <c r="AE31" s="8" t="str">
        <f t="shared" si="33"/>
        <v/>
      </c>
      <c r="AF31" s="101"/>
      <c r="AG31" s="107"/>
      <c r="AH31" s="101"/>
      <c r="AI31" s="8" t="str">
        <f t="shared" si="34"/>
        <v/>
      </c>
      <c r="AJ31" s="101"/>
      <c r="AK31" s="8" t="str">
        <f t="shared" si="35"/>
        <v/>
      </c>
      <c r="AL31" s="101"/>
      <c r="AM31" s="107"/>
      <c r="AN31" s="101"/>
      <c r="AO31" s="8" t="str">
        <f t="shared" si="36"/>
        <v/>
      </c>
      <c r="AP31" s="101"/>
      <c r="AQ31" s="8" t="str">
        <f t="shared" si="37"/>
        <v/>
      </c>
      <c r="AR31" s="101"/>
      <c r="AS31" s="107"/>
      <c r="AT31" s="101"/>
      <c r="AU31" s="8" t="str">
        <f t="shared" si="38"/>
        <v/>
      </c>
      <c r="AV31" s="101">
        <v>1</v>
      </c>
      <c r="AW31" s="8">
        <f t="shared" si="39"/>
        <v>15</v>
      </c>
      <c r="AX31" s="101">
        <v>2</v>
      </c>
      <c r="AY31" s="105" t="s">
        <v>52</v>
      </c>
      <c r="AZ31" s="10" t="str">
        <f t="shared" si="40"/>
        <v/>
      </c>
      <c r="BA31" s="8" t="str">
        <f t="shared" si="41"/>
        <v/>
      </c>
      <c r="BB31" s="11">
        <f t="shared" si="42"/>
        <v>1</v>
      </c>
      <c r="BC31" s="8">
        <f t="shared" si="43"/>
        <v>15</v>
      </c>
      <c r="BD31" s="11">
        <f t="shared" si="44"/>
        <v>2</v>
      </c>
      <c r="BE31" s="12">
        <f t="shared" si="45"/>
        <v>1</v>
      </c>
    </row>
    <row r="32" spans="1:57" ht="15.75" customHeight="1" x14ac:dyDescent="0.3">
      <c r="A32" s="193" t="s">
        <v>353</v>
      </c>
      <c r="B32" s="93" t="s">
        <v>194</v>
      </c>
      <c r="C32" s="333" t="s">
        <v>354</v>
      </c>
      <c r="D32" s="238"/>
      <c r="E32" s="239" t="str">
        <f t="shared" si="24"/>
        <v/>
      </c>
      <c r="F32" s="240"/>
      <c r="G32" s="239" t="str">
        <f t="shared" si="25"/>
        <v/>
      </c>
      <c r="H32" s="241"/>
      <c r="I32" s="242"/>
      <c r="J32" s="238">
        <v>1</v>
      </c>
      <c r="K32" s="239">
        <f t="shared" si="26"/>
        <v>15</v>
      </c>
      <c r="L32" s="240">
        <v>1</v>
      </c>
      <c r="M32" s="239">
        <f t="shared" si="27"/>
        <v>15</v>
      </c>
      <c r="N32" s="241">
        <v>1</v>
      </c>
      <c r="O32" s="242" t="s">
        <v>18</v>
      </c>
      <c r="P32" s="238"/>
      <c r="Q32" s="239" t="str">
        <f t="shared" si="28"/>
        <v/>
      </c>
      <c r="R32" s="240"/>
      <c r="S32" s="239" t="str">
        <f t="shared" si="29"/>
        <v/>
      </c>
      <c r="T32" s="241"/>
      <c r="U32" s="242"/>
      <c r="V32" s="238"/>
      <c r="W32" s="239" t="str">
        <f t="shared" si="30"/>
        <v/>
      </c>
      <c r="X32" s="240"/>
      <c r="Y32" s="239" t="str">
        <f t="shared" si="31"/>
        <v/>
      </c>
      <c r="Z32" s="241"/>
      <c r="AA32" s="242"/>
      <c r="AB32" s="238"/>
      <c r="AC32" s="239" t="str">
        <f t="shared" si="32"/>
        <v/>
      </c>
      <c r="AD32" s="240"/>
      <c r="AE32" s="239" t="str">
        <f t="shared" si="33"/>
        <v/>
      </c>
      <c r="AF32" s="241"/>
      <c r="AG32" s="242"/>
      <c r="AH32" s="238"/>
      <c r="AI32" s="239" t="str">
        <f t="shared" si="34"/>
        <v/>
      </c>
      <c r="AJ32" s="240"/>
      <c r="AK32" s="239" t="str">
        <f t="shared" si="35"/>
        <v/>
      </c>
      <c r="AL32" s="241"/>
      <c r="AM32" s="242"/>
      <c r="AN32" s="238"/>
      <c r="AO32" s="239" t="str">
        <f t="shared" si="36"/>
        <v/>
      </c>
      <c r="AP32" s="240"/>
      <c r="AQ32" s="239" t="str">
        <f t="shared" si="37"/>
        <v/>
      </c>
      <c r="AR32" s="241"/>
      <c r="AS32" s="242"/>
      <c r="AT32" s="238"/>
      <c r="AU32" s="239" t="str">
        <f t="shared" si="38"/>
        <v/>
      </c>
      <c r="AV32" s="240"/>
      <c r="AW32" s="239" t="str">
        <f t="shared" si="39"/>
        <v/>
      </c>
      <c r="AX32" s="241"/>
      <c r="AY32" s="242"/>
      <c r="AZ32" s="10">
        <f t="shared" si="40"/>
        <v>1</v>
      </c>
      <c r="BA32" s="8">
        <f t="shared" si="41"/>
        <v>15</v>
      </c>
      <c r="BB32" s="11">
        <f t="shared" si="42"/>
        <v>1</v>
      </c>
      <c r="BC32" s="8">
        <f t="shared" si="43"/>
        <v>15</v>
      </c>
      <c r="BD32" s="11">
        <f t="shared" si="44"/>
        <v>1</v>
      </c>
      <c r="BE32" s="12">
        <f t="shared" si="45"/>
        <v>2</v>
      </c>
    </row>
    <row r="33" spans="1:57" ht="16.5" x14ac:dyDescent="0.3">
      <c r="A33" s="94" t="s">
        <v>236</v>
      </c>
      <c r="B33" s="93" t="s">
        <v>194</v>
      </c>
      <c r="C33" s="310" t="s">
        <v>237</v>
      </c>
      <c r="D33" s="238"/>
      <c r="E33" s="239" t="str">
        <f t="shared" si="24"/>
        <v/>
      </c>
      <c r="F33" s="240"/>
      <c r="G33" s="239"/>
      <c r="H33" s="241"/>
      <c r="I33" s="242"/>
      <c r="J33" s="238"/>
      <c r="K33" s="239"/>
      <c r="L33" s="240"/>
      <c r="M33" s="239"/>
      <c r="N33" s="241"/>
      <c r="O33" s="242"/>
      <c r="P33" s="238"/>
      <c r="Q33" s="239"/>
      <c r="R33" s="240"/>
      <c r="S33" s="239"/>
      <c r="T33" s="241"/>
      <c r="U33" s="242"/>
      <c r="V33" s="238"/>
      <c r="W33" s="8" t="str">
        <f t="shared" si="30"/>
        <v/>
      </c>
      <c r="X33" s="240"/>
      <c r="Y33" s="8" t="str">
        <f t="shared" si="31"/>
        <v/>
      </c>
      <c r="Z33" s="241"/>
      <c r="AA33" s="242"/>
      <c r="AB33" s="238"/>
      <c r="AC33" s="239" t="str">
        <f t="shared" si="32"/>
        <v/>
      </c>
      <c r="AD33" s="240"/>
      <c r="AE33" s="239"/>
      <c r="AF33" s="241"/>
      <c r="AG33" s="242"/>
      <c r="AH33" s="238"/>
      <c r="AI33" s="239"/>
      <c r="AJ33" s="240"/>
      <c r="AK33" s="239"/>
      <c r="AL33" s="241"/>
      <c r="AM33" s="242"/>
      <c r="AN33" s="238">
        <v>2</v>
      </c>
      <c r="AO33" s="239">
        <f>IF(AN33*15=0,"",AN33*15)</f>
        <v>30</v>
      </c>
      <c r="AP33" s="240"/>
      <c r="AQ33" s="239" t="str">
        <f t="shared" si="37"/>
        <v/>
      </c>
      <c r="AR33" s="241">
        <v>2</v>
      </c>
      <c r="AS33" s="242" t="s">
        <v>53</v>
      </c>
      <c r="AT33" s="238"/>
      <c r="AU33" s="8" t="str">
        <f t="shared" si="38"/>
        <v/>
      </c>
      <c r="AV33" s="240"/>
      <c r="AW33" s="8" t="str">
        <f t="shared" si="39"/>
        <v/>
      </c>
      <c r="AX33" s="241"/>
      <c r="AY33" s="242"/>
      <c r="AZ33" s="10">
        <f t="shared" si="40"/>
        <v>2</v>
      </c>
      <c r="BA33" s="8">
        <f t="shared" si="41"/>
        <v>30</v>
      </c>
      <c r="BB33" s="11" t="str">
        <f t="shared" si="42"/>
        <v/>
      </c>
      <c r="BC33" s="8" t="str">
        <f t="shared" si="43"/>
        <v/>
      </c>
      <c r="BD33" s="11">
        <f t="shared" si="44"/>
        <v>2</v>
      </c>
      <c r="BE33" s="12">
        <f t="shared" si="45"/>
        <v>2</v>
      </c>
    </row>
    <row r="34" spans="1:57" ht="15.75" customHeight="1" x14ac:dyDescent="0.3">
      <c r="A34" s="94" t="s">
        <v>497</v>
      </c>
      <c r="B34" s="93" t="s">
        <v>194</v>
      </c>
      <c r="C34" s="311" t="s">
        <v>400</v>
      </c>
      <c r="D34" s="238"/>
      <c r="E34" s="239" t="str">
        <f t="shared" ref="E34" si="48">IF(D34*15=0,"",D34*15)</f>
        <v/>
      </c>
      <c r="F34" s="240"/>
      <c r="G34" s="239" t="str">
        <f t="shared" ref="G34" si="49">IF(F34*15=0,"",F34*15)</f>
        <v/>
      </c>
      <c r="H34" s="241"/>
      <c r="I34" s="242"/>
      <c r="J34" s="238">
        <v>1</v>
      </c>
      <c r="K34" s="239">
        <f t="shared" ref="K34" si="50">IF(J34*15=0,"",J34*15)</f>
        <v>15</v>
      </c>
      <c r="L34" s="240"/>
      <c r="M34" s="239" t="str">
        <f t="shared" ref="M34" si="51">IF(L34*15=0,"",L34*15)</f>
        <v/>
      </c>
      <c r="N34" s="241">
        <v>2</v>
      </c>
      <c r="O34" s="242" t="s">
        <v>18</v>
      </c>
      <c r="P34" s="238"/>
      <c r="Q34" s="239" t="str">
        <f t="shared" ref="Q34" si="52">IF(P34*15=0,"",P34*15)</f>
        <v/>
      </c>
      <c r="R34" s="240"/>
      <c r="S34" s="239" t="str">
        <f t="shared" ref="S34" si="53">IF(R34*15=0,"",R34*15)</f>
        <v/>
      </c>
      <c r="T34" s="241"/>
      <c r="U34" s="242"/>
      <c r="V34" s="238"/>
      <c r="W34" s="8" t="str">
        <f t="shared" si="30"/>
        <v/>
      </c>
      <c r="X34" s="240"/>
      <c r="Y34" s="8" t="str">
        <f t="shared" si="31"/>
        <v/>
      </c>
      <c r="Z34" s="241"/>
      <c r="AA34" s="242"/>
      <c r="AB34" s="238"/>
      <c r="AC34" s="239" t="str">
        <f t="shared" ref="AC34" si="54">IF(AB34*15=0,"",AB34*15)</f>
        <v/>
      </c>
      <c r="AD34" s="240"/>
      <c r="AE34" s="239" t="str">
        <f t="shared" ref="AE34" si="55">IF(AD34*15=0,"",AD34*15)</f>
        <v/>
      </c>
      <c r="AF34" s="241"/>
      <c r="AG34" s="242"/>
      <c r="AH34" s="238"/>
      <c r="AI34" s="239" t="str">
        <f t="shared" ref="AI34" si="56">IF(AH34*15=0,"",AH34*15)</f>
        <v/>
      </c>
      <c r="AJ34" s="240"/>
      <c r="AK34" s="239" t="str">
        <f t="shared" ref="AK34" si="57">IF(AJ34*15=0,"",AJ34*15)</f>
        <v/>
      </c>
      <c r="AL34" s="241"/>
      <c r="AM34" s="242"/>
      <c r="AN34" s="238"/>
      <c r="AO34" s="239" t="str">
        <f t="shared" ref="AO34" si="58">IF(AN34*15=0,"",AN34*15)</f>
        <v/>
      </c>
      <c r="AP34" s="240"/>
      <c r="AQ34" s="239" t="str">
        <f t="shared" ref="AQ34" si="59">IF(AP34*15=0,"",AP34*15)</f>
        <v/>
      </c>
      <c r="AR34" s="241"/>
      <c r="AS34" s="242"/>
      <c r="AT34" s="101"/>
      <c r="AU34" s="8" t="str">
        <f t="shared" si="38"/>
        <v/>
      </c>
      <c r="AV34" s="101"/>
      <c r="AW34" s="8" t="str">
        <f t="shared" si="39"/>
        <v/>
      </c>
      <c r="AX34" s="241"/>
      <c r="AY34" s="242"/>
      <c r="AZ34" s="10">
        <f t="shared" ref="AZ34" si="60">IF(D34+J34+P34+V34+AB34+AH34+AN34+AT34=0,"",D34+J34+P34+V34+AB34+AH34+AN34+AT34)</f>
        <v>1</v>
      </c>
      <c r="BA34" s="8">
        <f t="shared" ref="BA34" si="61">IF((D34+J34+P34+V34+AB34+AH34+AN34+AT34)*15=0,"",(D34+J34+P34+V34+AB34+AH34+AN34+AT34)*15)</f>
        <v>15</v>
      </c>
      <c r="BB34" s="11" t="str">
        <f t="shared" ref="BB34" si="62">IF(F34+L34+R34+X34+AD34+AJ34+AP34+AV34=0,"",F34+L34+R34+X34+AD34+AJ34+AP34+AV34)</f>
        <v/>
      </c>
      <c r="BC34" s="8" t="str">
        <f t="shared" ref="BC34" si="63">IF((L34+F34+R34+X34+AD34+AJ34+AP34+AV34)*15=0,"",(L34+F34+R34+X34+AD34+AJ34+AP34+AV34)*15)</f>
        <v/>
      </c>
      <c r="BD34" s="11">
        <f t="shared" si="44"/>
        <v>2</v>
      </c>
      <c r="BE34" s="12">
        <f t="shared" ref="BE34" si="64">IF(D34+F34+L34+J34+P34+R34+V34+X34+AB34+AD34+AH34+AJ34+AN34+AP34+AT34+AV34=0,"",D34+F34+L34+J34+P34+R34+V34+X34+AB34+AD34+AH34+AJ34+AN34+AP34+AT34+AV34)</f>
        <v>1</v>
      </c>
    </row>
    <row r="35" spans="1:57" ht="15.75" customHeight="1" x14ac:dyDescent="0.3">
      <c r="A35" s="94" t="s">
        <v>498</v>
      </c>
      <c r="B35" s="93" t="s">
        <v>194</v>
      </c>
      <c r="C35" s="311" t="s">
        <v>401</v>
      </c>
      <c r="D35" s="238"/>
      <c r="E35" s="239" t="str">
        <f t="shared" ref="E35" si="65">IF(D35*15=0,"",D35*15)</f>
        <v/>
      </c>
      <c r="F35" s="240"/>
      <c r="G35" s="239" t="str">
        <f t="shared" ref="G35" si="66">IF(F35*15=0,"",F35*15)</f>
        <v/>
      </c>
      <c r="H35" s="241"/>
      <c r="I35" s="242"/>
      <c r="J35" s="238"/>
      <c r="K35" s="239" t="str">
        <f t="shared" ref="K35" si="67">IF(J35*15=0,"",J35*15)</f>
        <v/>
      </c>
      <c r="L35" s="240"/>
      <c r="M35" s="239" t="str">
        <f t="shared" ref="M35" si="68">IF(L35*15=0,"",L35*15)</f>
        <v/>
      </c>
      <c r="N35" s="241"/>
      <c r="O35" s="242"/>
      <c r="P35" s="238"/>
      <c r="Q35" s="239" t="str">
        <f t="shared" ref="Q35" si="69">IF(P35*15=0,"",P35*15)</f>
        <v/>
      </c>
      <c r="R35" s="240">
        <v>1</v>
      </c>
      <c r="S35" s="239">
        <f t="shared" ref="S35" si="70">IF(R35*15=0,"",R35*15)</f>
        <v>15</v>
      </c>
      <c r="T35" s="241">
        <v>2</v>
      </c>
      <c r="U35" s="242" t="s">
        <v>17</v>
      </c>
      <c r="V35" s="238"/>
      <c r="W35" s="8" t="str">
        <f t="shared" ref="W35" si="71">IF(V35*15=0,"",V35*15)</f>
        <v/>
      </c>
      <c r="X35" s="240"/>
      <c r="Y35" s="8" t="str">
        <f t="shared" ref="Y35" si="72">IF(X35*15=0,"",X35*15)</f>
        <v/>
      </c>
      <c r="Z35" s="241"/>
      <c r="AA35" s="242"/>
      <c r="AB35" s="238"/>
      <c r="AC35" s="239" t="str">
        <f t="shared" ref="AC35" si="73">IF(AB35*15=0,"",AB35*15)</f>
        <v/>
      </c>
      <c r="AD35" s="240"/>
      <c r="AE35" s="239" t="str">
        <f t="shared" ref="AE35" si="74">IF(AD35*15=0,"",AD35*15)</f>
        <v/>
      </c>
      <c r="AF35" s="241"/>
      <c r="AG35" s="242"/>
      <c r="AH35" s="238"/>
      <c r="AI35" s="239" t="str">
        <f t="shared" ref="AI35" si="75">IF(AH35*15=0,"",AH35*15)</f>
        <v/>
      </c>
      <c r="AJ35" s="240"/>
      <c r="AK35" s="239" t="str">
        <f t="shared" ref="AK35" si="76">IF(AJ35*15=0,"",AJ35*15)</f>
        <v/>
      </c>
      <c r="AL35" s="241"/>
      <c r="AM35" s="242"/>
      <c r="AN35" s="238"/>
      <c r="AO35" s="239" t="str">
        <f t="shared" ref="AO35" si="77">IF(AN35*15=0,"",AN35*15)</f>
        <v/>
      </c>
      <c r="AP35" s="240"/>
      <c r="AQ35" s="239" t="str">
        <f t="shared" ref="AQ35" si="78">IF(AP35*15=0,"",AP35*15)</f>
        <v/>
      </c>
      <c r="AR35" s="241"/>
      <c r="AS35" s="242"/>
      <c r="AT35" s="101"/>
      <c r="AU35" s="8" t="str">
        <f t="shared" ref="AU35" si="79">IF(AT35*15=0,"",AT35*15)</f>
        <v/>
      </c>
      <c r="AV35" s="101"/>
      <c r="AW35" s="8" t="str">
        <f t="shared" ref="AW35" si="80">IF(AV35*15=0,"",AV35*15)</f>
        <v/>
      </c>
      <c r="AX35" s="241"/>
      <c r="AY35" s="242"/>
      <c r="AZ35" s="10" t="str">
        <f t="shared" ref="AZ35" si="81">IF(D35+J35+P35+V35+AB35+AH35+AN35+AT35=0,"",D35+J35+P35+V35+AB35+AH35+AN35+AT35)</f>
        <v/>
      </c>
      <c r="BA35" s="8" t="str">
        <f t="shared" ref="BA35" si="82">IF((D35+J35+P35+V35+AB35+AH35+AN35+AT35)*15=0,"",(D35+J35+P35+V35+AB35+AH35+AN35+AT35)*15)</f>
        <v/>
      </c>
      <c r="BB35" s="11">
        <f t="shared" ref="BB35" si="83">IF(F35+L35+R35+X35+AD35+AJ35+AP35+AV35=0,"",F35+L35+R35+X35+AD35+AJ35+AP35+AV35)</f>
        <v>1</v>
      </c>
      <c r="BC35" s="8">
        <f t="shared" ref="BC35" si="84">IF((L35+F35+R35+X35+AD35+AJ35+AP35+AV35)*15=0,"",(L35+F35+R35+X35+AD35+AJ35+AP35+AV35)*15)</f>
        <v>15</v>
      </c>
      <c r="BD35" s="11">
        <f t="shared" si="44"/>
        <v>2</v>
      </c>
      <c r="BE35" s="12">
        <f t="shared" ref="BE35" si="85">IF(D35+F35+L35+J35+P35+R35+V35+X35+AB35+AD35+AH35+AJ35+AN35+AP35+AT35+AV35=0,"",D35+F35+L35+J35+P35+R35+V35+X35+AB35+AD35+AH35+AJ35+AN35+AP35+AT35+AV35)</f>
        <v>1</v>
      </c>
    </row>
    <row r="36" spans="1:57" ht="15.75" customHeight="1" x14ac:dyDescent="0.3">
      <c r="A36" s="94" t="s">
        <v>499</v>
      </c>
      <c r="B36" s="93" t="s">
        <v>194</v>
      </c>
      <c r="C36" s="311" t="s">
        <v>386</v>
      </c>
      <c r="D36" s="238"/>
      <c r="E36" s="239" t="str">
        <f t="shared" ref="E36" si="86">IF(D36*15=0,"",D36*15)</f>
        <v/>
      </c>
      <c r="F36" s="240"/>
      <c r="G36" s="239" t="str">
        <f t="shared" ref="G36:G37" si="87">IF(F36*15=0,"",F36*15)</f>
        <v/>
      </c>
      <c r="H36" s="241"/>
      <c r="I36" s="242"/>
      <c r="J36" s="238"/>
      <c r="K36" s="239" t="str">
        <f t="shared" ref="K36" si="88">IF(J36*15=0,"",J36*15)</f>
        <v/>
      </c>
      <c r="L36" s="240"/>
      <c r="M36" s="239" t="str">
        <f t="shared" ref="M36:M37" si="89">IF(L36*15=0,"",L36*15)</f>
        <v/>
      </c>
      <c r="N36" s="241"/>
      <c r="O36" s="242"/>
      <c r="P36" s="238"/>
      <c r="Q36" s="239" t="str">
        <f t="shared" ref="Q36:Q38" si="90">IF(P36*15=0,"",P36*15)</f>
        <v/>
      </c>
      <c r="R36" s="240"/>
      <c r="S36" s="239" t="str">
        <f t="shared" ref="S36:S39" si="91">IF(R36*15=0,"",R36*15)</f>
        <v/>
      </c>
      <c r="T36" s="241"/>
      <c r="U36" s="242"/>
      <c r="V36" s="238">
        <v>1</v>
      </c>
      <c r="W36" s="8">
        <f t="shared" ref="W36:W44" si="92">IF(V36*15=0,"",V36*15)</f>
        <v>15</v>
      </c>
      <c r="X36" s="240">
        <v>1</v>
      </c>
      <c r="Y36" s="8">
        <f t="shared" ref="Y36:Y44" si="93">IF(X36*15=0,"",X36*15)</f>
        <v>15</v>
      </c>
      <c r="Z36" s="241">
        <v>3</v>
      </c>
      <c r="AA36" s="242" t="s">
        <v>361</v>
      </c>
      <c r="AB36" s="238"/>
      <c r="AC36" s="239" t="str">
        <f t="shared" ref="AC36:AC40" si="94">IF(AB36*15=0,"",AB36*15)</f>
        <v/>
      </c>
      <c r="AD36" s="240"/>
      <c r="AE36" s="239" t="str">
        <f t="shared" ref="AE36:AE40" si="95">IF(AD36*15=0,"",AD36*15)</f>
        <v/>
      </c>
      <c r="AF36" s="241"/>
      <c r="AG36" s="242"/>
      <c r="AH36" s="238"/>
      <c r="AI36" s="239" t="str">
        <f t="shared" ref="AI36:AI38" si="96">IF(AH36*15=0,"",AH36*15)</f>
        <v/>
      </c>
      <c r="AJ36" s="240"/>
      <c r="AK36" s="239" t="str">
        <f t="shared" ref="AK36:AK44" si="97">IF(AJ36*15=0,"",AJ36*15)</f>
        <v/>
      </c>
      <c r="AL36" s="241"/>
      <c r="AM36" s="242"/>
      <c r="AN36" s="238"/>
      <c r="AO36" s="239" t="str">
        <f t="shared" ref="AO36:AO44" si="98">IF(AN36*15=0,"",AN36*15)</f>
        <v/>
      </c>
      <c r="AP36" s="240"/>
      <c r="AQ36" s="239" t="str">
        <f t="shared" ref="AQ36:AQ44" si="99">IF(AP36*15=0,"",AP36*15)</f>
        <v/>
      </c>
      <c r="AR36" s="241"/>
      <c r="AS36" s="242"/>
      <c r="AT36" s="101"/>
      <c r="AU36" s="8" t="str">
        <f t="shared" ref="AU36:AU44" si="100">IF(AT36*15=0,"",AT36*15)</f>
        <v/>
      </c>
      <c r="AV36" s="101"/>
      <c r="AW36" s="8" t="str">
        <f t="shared" ref="AW36:AW44" si="101">IF(AV36*15=0,"",AV36*15)</f>
        <v/>
      </c>
      <c r="AX36" s="241"/>
      <c r="AY36" s="242"/>
      <c r="AZ36" s="10">
        <f t="shared" ref="AZ36:AZ44" si="102">IF(D36+J36+P36+V36+AB36+AH36+AN36+AT36=0,"",D36+J36+P36+V36+AB36+AH36+AN36+AT36)</f>
        <v>1</v>
      </c>
      <c r="BA36" s="8">
        <f t="shared" ref="BA36:BA44" si="103">IF((D36+J36+P36+V36+AB36+AH36+AN36+AT36)*15=0,"",(D36+J36+P36+V36+AB36+AH36+AN36+AT36)*15)</f>
        <v>15</v>
      </c>
      <c r="BB36" s="11">
        <f t="shared" ref="BB36:BB44" si="104">IF(F36+L36+R36+X36+AD36+AJ36+AP36+AV36=0,"",F36+L36+R36+X36+AD36+AJ36+AP36+AV36)</f>
        <v>1</v>
      </c>
      <c r="BC36" s="8">
        <f t="shared" ref="BC36:BC44" si="105">IF((L36+F36+R36+X36+AD36+AJ36+AP36+AV36)*15=0,"",(L36+F36+R36+X36+AD36+AJ36+AP36+AV36)*15)</f>
        <v>15</v>
      </c>
      <c r="BD36" s="11">
        <f t="shared" si="44"/>
        <v>3</v>
      </c>
      <c r="BE36" s="12">
        <f t="shared" ref="BE36:BE44" si="106">IF(D36+F36+L36+J36+P36+R36+V36+X36+AB36+AD36+AH36+AJ36+AN36+AP36+AT36+AV36=0,"",D36+F36+L36+J36+P36+R36+V36+X36+AB36+AD36+AH36+AJ36+AN36+AP36+AT36+AV36)</f>
        <v>2</v>
      </c>
    </row>
    <row r="37" spans="1:57" ht="15.75" customHeight="1" x14ac:dyDescent="0.3">
      <c r="A37" s="94" t="s">
        <v>558</v>
      </c>
      <c r="B37" s="93" t="s">
        <v>194</v>
      </c>
      <c r="C37" s="137" t="s">
        <v>403</v>
      </c>
      <c r="D37" s="238"/>
      <c r="E37" s="239" t="str">
        <f>IF(D37*15=0,"",D37*15)</f>
        <v/>
      </c>
      <c r="F37" s="240"/>
      <c r="G37" s="239" t="str">
        <f t="shared" si="87"/>
        <v/>
      </c>
      <c r="H37" s="241"/>
      <c r="I37" s="242"/>
      <c r="J37" s="238"/>
      <c r="K37" s="239" t="str">
        <f>IF(J37*15=0,"",J37*15)</f>
        <v/>
      </c>
      <c r="L37" s="240"/>
      <c r="M37" s="239" t="str">
        <f t="shared" si="89"/>
        <v/>
      </c>
      <c r="N37" s="241"/>
      <c r="O37" s="242"/>
      <c r="P37" s="238"/>
      <c r="Q37" s="239" t="str">
        <f t="shared" si="90"/>
        <v/>
      </c>
      <c r="R37" s="240"/>
      <c r="S37" s="239" t="str">
        <f t="shared" si="91"/>
        <v/>
      </c>
      <c r="T37" s="241"/>
      <c r="U37" s="242"/>
      <c r="V37" s="238"/>
      <c r="W37" s="8" t="str">
        <f t="shared" si="92"/>
        <v/>
      </c>
      <c r="X37" s="240"/>
      <c r="Y37" s="8" t="str">
        <f t="shared" si="93"/>
        <v/>
      </c>
      <c r="Z37" s="241"/>
      <c r="AA37" s="242"/>
      <c r="AB37" s="238">
        <v>2</v>
      </c>
      <c r="AC37" s="239">
        <f t="shared" si="94"/>
        <v>30</v>
      </c>
      <c r="AD37" s="240">
        <v>3</v>
      </c>
      <c r="AE37" s="239">
        <f t="shared" si="95"/>
        <v>45</v>
      </c>
      <c r="AF37" s="241">
        <v>5</v>
      </c>
      <c r="AG37" s="242" t="s">
        <v>361</v>
      </c>
      <c r="AH37" s="238"/>
      <c r="AI37" s="239" t="str">
        <f t="shared" si="96"/>
        <v/>
      </c>
      <c r="AJ37" s="240"/>
      <c r="AK37" s="239" t="str">
        <f t="shared" si="97"/>
        <v/>
      </c>
      <c r="AL37" s="241"/>
      <c r="AM37" s="242"/>
      <c r="AN37" s="238"/>
      <c r="AO37" s="239" t="str">
        <f t="shared" si="98"/>
        <v/>
      </c>
      <c r="AP37" s="240"/>
      <c r="AQ37" s="239" t="str">
        <f t="shared" si="99"/>
        <v/>
      </c>
      <c r="AR37" s="241"/>
      <c r="AS37" s="242"/>
      <c r="AT37" s="238"/>
      <c r="AU37" s="8" t="str">
        <f t="shared" si="100"/>
        <v/>
      </c>
      <c r="AV37" s="240"/>
      <c r="AW37" s="8" t="str">
        <f t="shared" si="101"/>
        <v/>
      </c>
      <c r="AX37" s="241"/>
      <c r="AY37" s="242"/>
      <c r="AZ37" s="10">
        <f t="shared" si="102"/>
        <v>2</v>
      </c>
      <c r="BA37" s="8">
        <f t="shared" si="103"/>
        <v>30</v>
      </c>
      <c r="BB37" s="11">
        <f t="shared" si="104"/>
        <v>3</v>
      </c>
      <c r="BC37" s="8">
        <f t="shared" si="105"/>
        <v>45</v>
      </c>
      <c r="BD37" s="11">
        <f t="shared" ref="BD37:BD44" si="107">IF(N37+H37+T37+Z37+AF37+AL37+AR37+AX37=0,"",N37+H37+T37+Z37+AF37+AL37+AR37+AX37)</f>
        <v>5</v>
      </c>
      <c r="BE37" s="12">
        <f t="shared" si="106"/>
        <v>5</v>
      </c>
    </row>
    <row r="38" spans="1:57" ht="15.75" customHeight="1" x14ac:dyDescent="0.3">
      <c r="A38" s="94" t="s">
        <v>500</v>
      </c>
      <c r="B38" s="93" t="s">
        <v>194</v>
      </c>
      <c r="C38" s="137" t="s">
        <v>388</v>
      </c>
      <c r="D38" s="238"/>
      <c r="E38" s="239" t="str">
        <f>IF(D38*15=0,"",D38*15)</f>
        <v/>
      </c>
      <c r="F38" s="240"/>
      <c r="G38" s="239" t="str">
        <f>IF(F38*15=0,"",F38*15)</f>
        <v/>
      </c>
      <c r="H38" s="241"/>
      <c r="I38" s="242"/>
      <c r="J38" s="238"/>
      <c r="K38" s="239" t="str">
        <f>IF(J38*15=0,"",J38*15)</f>
        <v/>
      </c>
      <c r="L38" s="240"/>
      <c r="M38" s="239" t="str">
        <f>IF(L38*15=0,"",L38*15)</f>
        <v/>
      </c>
      <c r="N38" s="241"/>
      <c r="O38" s="242"/>
      <c r="P38" s="238"/>
      <c r="Q38" s="239" t="str">
        <f t="shared" si="90"/>
        <v/>
      </c>
      <c r="R38" s="240"/>
      <c r="S38" s="239" t="str">
        <f t="shared" si="91"/>
        <v/>
      </c>
      <c r="T38" s="241"/>
      <c r="U38" s="242"/>
      <c r="V38" s="238"/>
      <c r="W38" s="8" t="str">
        <f t="shared" si="92"/>
        <v/>
      </c>
      <c r="X38" s="240"/>
      <c r="Y38" s="8" t="str">
        <f t="shared" si="93"/>
        <v/>
      </c>
      <c r="Z38" s="241"/>
      <c r="AA38" s="242"/>
      <c r="AB38" s="238"/>
      <c r="AC38" s="239" t="str">
        <f t="shared" si="94"/>
        <v/>
      </c>
      <c r="AD38" s="240"/>
      <c r="AE38" s="239" t="str">
        <f t="shared" si="95"/>
        <v/>
      </c>
      <c r="AF38" s="241"/>
      <c r="AG38" s="242"/>
      <c r="AH38" s="238"/>
      <c r="AI38" s="239" t="str">
        <f t="shared" si="96"/>
        <v/>
      </c>
      <c r="AJ38" s="240"/>
      <c r="AK38" s="239" t="str">
        <f t="shared" si="97"/>
        <v/>
      </c>
      <c r="AL38" s="241"/>
      <c r="AM38" s="242"/>
      <c r="AN38" s="238">
        <v>1</v>
      </c>
      <c r="AO38" s="239">
        <f t="shared" si="98"/>
        <v>15</v>
      </c>
      <c r="AP38" s="240">
        <v>2</v>
      </c>
      <c r="AQ38" s="239">
        <f t="shared" si="99"/>
        <v>30</v>
      </c>
      <c r="AR38" s="241">
        <v>4</v>
      </c>
      <c r="AS38" s="242" t="s">
        <v>361</v>
      </c>
      <c r="AT38" s="238"/>
      <c r="AU38" s="8" t="str">
        <f t="shared" si="100"/>
        <v/>
      </c>
      <c r="AV38" s="240"/>
      <c r="AW38" s="8" t="str">
        <f t="shared" si="101"/>
        <v/>
      </c>
      <c r="AX38" s="241"/>
      <c r="AY38" s="242"/>
      <c r="AZ38" s="10">
        <f t="shared" si="102"/>
        <v>1</v>
      </c>
      <c r="BA38" s="8">
        <f t="shared" si="103"/>
        <v>15</v>
      </c>
      <c r="BB38" s="11">
        <f t="shared" si="104"/>
        <v>2</v>
      </c>
      <c r="BC38" s="8">
        <f t="shared" si="105"/>
        <v>30</v>
      </c>
      <c r="BD38" s="11">
        <f t="shared" si="107"/>
        <v>4</v>
      </c>
      <c r="BE38" s="12">
        <f t="shared" si="106"/>
        <v>3</v>
      </c>
    </row>
    <row r="39" spans="1:57" ht="15.75" customHeight="1" x14ac:dyDescent="0.3">
      <c r="A39" s="94" t="s">
        <v>501</v>
      </c>
      <c r="B39" s="93" t="s">
        <v>194</v>
      </c>
      <c r="C39" s="137" t="s">
        <v>493</v>
      </c>
      <c r="D39" s="238"/>
      <c r="E39" s="239" t="str">
        <f>IF(D39*15=0,"",D39*15)</f>
        <v/>
      </c>
      <c r="F39" s="240"/>
      <c r="G39" s="239" t="str">
        <f>IF(F39*15=0,"",F39*15)</f>
        <v/>
      </c>
      <c r="H39" s="241"/>
      <c r="I39" s="242"/>
      <c r="J39" s="238"/>
      <c r="K39" s="239" t="str">
        <f t="shared" ref="K39:K44" si="108">IF(J39*15=0,"",J39*15)</f>
        <v/>
      </c>
      <c r="L39" s="240"/>
      <c r="M39" s="239" t="str">
        <f t="shared" ref="M39:M44" si="109">IF(L39*15=0,"",L39*15)</f>
        <v/>
      </c>
      <c r="N39" s="241"/>
      <c r="O39" s="242"/>
      <c r="P39" s="238"/>
      <c r="Q39" s="239" t="str">
        <f>IF(P39*15=0,"",P39*15)</f>
        <v/>
      </c>
      <c r="R39" s="240"/>
      <c r="S39" s="239" t="str">
        <f t="shared" si="91"/>
        <v/>
      </c>
      <c r="T39" s="241"/>
      <c r="U39" s="242"/>
      <c r="V39" s="238"/>
      <c r="W39" s="8" t="str">
        <f t="shared" si="92"/>
        <v/>
      </c>
      <c r="X39" s="240"/>
      <c r="Y39" s="8" t="str">
        <f t="shared" si="93"/>
        <v/>
      </c>
      <c r="Z39" s="241"/>
      <c r="AA39" s="242"/>
      <c r="AB39" s="238"/>
      <c r="AC39" s="239" t="str">
        <f t="shared" si="94"/>
        <v/>
      </c>
      <c r="AD39" s="240"/>
      <c r="AE39" s="239" t="str">
        <f t="shared" si="95"/>
        <v/>
      </c>
      <c r="AF39" s="241"/>
      <c r="AG39" s="242"/>
      <c r="AH39" s="238">
        <v>1</v>
      </c>
      <c r="AI39" s="239">
        <f>IF(AH39*15=0,"",AH39*15)</f>
        <v>15</v>
      </c>
      <c r="AJ39" s="240">
        <v>1</v>
      </c>
      <c r="AK39" s="239">
        <f t="shared" si="97"/>
        <v>15</v>
      </c>
      <c r="AL39" s="241">
        <v>3</v>
      </c>
      <c r="AM39" s="242" t="s">
        <v>387</v>
      </c>
      <c r="AN39" s="238"/>
      <c r="AO39" s="239" t="str">
        <f t="shared" si="98"/>
        <v/>
      </c>
      <c r="AP39" s="240"/>
      <c r="AQ39" s="239" t="str">
        <f t="shared" si="99"/>
        <v/>
      </c>
      <c r="AR39" s="241"/>
      <c r="AS39" s="242"/>
      <c r="AT39" s="238"/>
      <c r="AU39" s="8" t="str">
        <f t="shared" si="100"/>
        <v/>
      </c>
      <c r="AV39" s="240"/>
      <c r="AW39" s="8" t="str">
        <f t="shared" si="101"/>
        <v/>
      </c>
      <c r="AX39" s="241"/>
      <c r="AY39" s="242"/>
      <c r="AZ39" s="10">
        <f t="shared" si="102"/>
        <v>1</v>
      </c>
      <c r="BA39" s="8">
        <f t="shared" si="103"/>
        <v>15</v>
      </c>
      <c r="BB39" s="11">
        <f t="shared" si="104"/>
        <v>1</v>
      </c>
      <c r="BC39" s="8">
        <f t="shared" si="105"/>
        <v>15</v>
      </c>
      <c r="BD39" s="11">
        <f t="shared" si="107"/>
        <v>3</v>
      </c>
      <c r="BE39" s="12">
        <f t="shared" si="106"/>
        <v>2</v>
      </c>
    </row>
    <row r="40" spans="1:57" ht="15.75" customHeight="1" x14ac:dyDescent="0.3">
      <c r="A40" s="94" t="s">
        <v>502</v>
      </c>
      <c r="B40" s="93" t="s">
        <v>194</v>
      </c>
      <c r="C40" s="137" t="s">
        <v>494</v>
      </c>
      <c r="D40" s="238"/>
      <c r="E40" s="239"/>
      <c r="F40" s="240"/>
      <c r="G40" s="239"/>
      <c r="H40" s="241"/>
      <c r="I40" s="242"/>
      <c r="J40" s="238"/>
      <c r="K40" s="239" t="str">
        <f t="shared" si="108"/>
        <v/>
      </c>
      <c r="L40" s="240"/>
      <c r="M40" s="239" t="str">
        <f t="shared" si="109"/>
        <v/>
      </c>
      <c r="N40" s="241"/>
      <c r="O40" s="242"/>
      <c r="P40" s="238"/>
      <c r="Q40" s="239" t="str">
        <f>IF(P40*15=0,"",P40*15)</f>
        <v/>
      </c>
      <c r="R40" s="240"/>
      <c r="S40" s="239" t="str">
        <f>IF(R40*15=0,"",R40*15)</f>
        <v/>
      </c>
      <c r="T40" s="241"/>
      <c r="U40" s="242"/>
      <c r="V40" s="238"/>
      <c r="W40" s="8" t="str">
        <f t="shared" si="92"/>
        <v/>
      </c>
      <c r="X40" s="240"/>
      <c r="Y40" s="8" t="str">
        <f t="shared" si="93"/>
        <v/>
      </c>
      <c r="Z40" s="241"/>
      <c r="AA40" s="242"/>
      <c r="AB40" s="238"/>
      <c r="AC40" s="239" t="str">
        <f t="shared" si="94"/>
        <v/>
      </c>
      <c r="AD40" s="240"/>
      <c r="AE40" s="239" t="str">
        <f t="shared" si="95"/>
        <v/>
      </c>
      <c r="AF40" s="241"/>
      <c r="AG40" s="242"/>
      <c r="AH40" s="238"/>
      <c r="AI40" s="239"/>
      <c r="AJ40" s="240"/>
      <c r="AK40" s="239" t="str">
        <f t="shared" si="97"/>
        <v/>
      </c>
      <c r="AL40" s="241"/>
      <c r="AM40" s="242"/>
      <c r="AN40" s="238"/>
      <c r="AO40" s="239" t="str">
        <f t="shared" si="98"/>
        <v/>
      </c>
      <c r="AP40" s="240"/>
      <c r="AQ40" s="239" t="str">
        <f t="shared" si="99"/>
        <v/>
      </c>
      <c r="AR40" s="241"/>
      <c r="AS40" s="242"/>
      <c r="AT40" s="238">
        <v>2</v>
      </c>
      <c r="AU40" s="8">
        <f t="shared" si="100"/>
        <v>30</v>
      </c>
      <c r="AV40" s="240">
        <v>4</v>
      </c>
      <c r="AW40" s="8">
        <f t="shared" si="101"/>
        <v>60</v>
      </c>
      <c r="AX40" s="241">
        <v>5</v>
      </c>
      <c r="AY40" s="242" t="s">
        <v>361</v>
      </c>
      <c r="AZ40" s="10">
        <f t="shared" si="102"/>
        <v>2</v>
      </c>
      <c r="BA40" s="8">
        <f t="shared" si="103"/>
        <v>30</v>
      </c>
      <c r="BB40" s="11">
        <f t="shared" si="104"/>
        <v>4</v>
      </c>
      <c r="BC40" s="8">
        <f t="shared" si="105"/>
        <v>60</v>
      </c>
      <c r="BD40" s="11">
        <f t="shared" si="107"/>
        <v>5</v>
      </c>
      <c r="BE40" s="12">
        <f t="shared" si="106"/>
        <v>6</v>
      </c>
    </row>
    <row r="41" spans="1:57" ht="16.5" x14ac:dyDescent="0.3">
      <c r="A41" s="94" t="s">
        <v>503</v>
      </c>
      <c r="B41" s="93" t="s">
        <v>194</v>
      </c>
      <c r="C41" s="334" t="s">
        <v>109</v>
      </c>
      <c r="D41" s="238"/>
      <c r="E41" s="239"/>
      <c r="F41" s="240"/>
      <c r="G41" s="239"/>
      <c r="H41" s="241"/>
      <c r="I41" s="242"/>
      <c r="J41" s="238"/>
      <c r="K41" s="239"/>
      <c r="L41" s="240"/>
      <c r="M41" s="239"/>
      <c r="N41" s="241"/>
      <c r="O41" s="242"/>
      <c r="P41" s="238"/>
      <c r="Q41" s="239"/>
      <c r="R41" s="240"/>
      <c r="S41" s="239"/>
      <c r="T41" s="241"/>
      <c r="U41" s="242"/>
      <c r="V41" s="238"/>
      <c r="W41" s="8" t="str">
        <f t="shared" si="92"/>
        <v/>
      </c>
      <c r="X41" s="240"/>
      <c r="Y41" s="8" t="str">
        <f t="shared" si="93"/>
        <v/>
      </c>
      <c r="Z41" s="241"/>
      <c r="AA41" s="242"/>
      <c r="AB41" s="238"/>
      <c r="AC41" s="239"/>
      <c r="AD41" s="240"/>
      <c r="AE41" s="239"/>
      <c r="AF41" s="241"/>
      <c r="AG41" s="242"/>
      <c r="AH41" s="238"/>
      <c r="AI41" s="239"/>
      <c r="AJ41" s="240"/>
      <c r="AK41" s="239" t="str">
        <f t="shared" si="97"/>
        <v/>
      </c>
      <c r="AL41" s="241"/>
      <c r="AM41" s="242"/>
      <c r="AN41" s="238"/>
      <c r="AO41" s="239" t="str">
        <f t="shared" si="98"/>
        <v/>
      </c>
      <c r="AP41" s="240"/>
      <c r="AQ41" s="239" t="str">
        <f t="shared" si="99"/>
        <v/>
      </c>
      <c r="AR41" s="241"/>
      <c r="AS41" s="242"/>
      <c r="AT41" s="238">
        <v>1</v>
      </c>
      <c r="AU41" s="8">
        <f t="shared" si="100"/>
        <v>15</v>
      </c>
      <c r="AV41" s="240">
        <v>3</v>
      </c>
      <c r="AW41" s="8">
        <f t="shared" si="101"/>
        <v>45</v>
      </c>
      <c r="AX41" s="241">
        <v>4</v>
      </c>
      <c r="AY41" s="242" t="s">
        <v>361</v>
      </c>
      <c r="AZ41" s="10">
        <f t="shared" si="102"/>
        <v>1</v>
      </c>
      <c r="BA41" s="8">
        <f t="shared" si="103"/>
        <v>15</v>
      </c>
      <c r="BB41" s="11">
        <f t="shared" si="104"/>
        <v>3</v>
      </c>
      <c r="BC41" s="8">
        <f t="shared" si="105"/>
        <v>45</v>
      </c>
      <c r="BD41" s="11">
        <f t="shared" si="107"/>
        <v>4</v>
      </c>
      <c r="BE41" s="12">
        <f t="shared" si="106"/>
        <v>4</v>
      </c>
    </row>
    <row r="42" spans="1:57" ht="16.5" x14ac:dyDescent="0.3">
      <c r="A42" s="94" t="s">
        <v>504</v>
      </c>
      <c r="B42" s="93" t="s">
        <v>194</v>
      </c>
      <c r="C42" s="137" t="s">
        <v>359</v>
      </c>
      <c r="D42" s="238"/>
      <c r="E42" s="239" t="str">
        <f>IF(D42*15=0,"",D42*15)</f>
        <v/>
      </c>
      <c r="F42" s="240"/>
      <c r="G42" s="239" t="str">
        <f>IF(F42*15=0,"",F42*15)</f>
        <v/>
      </c>
      <c r="H42" s="241"/>
      <c r="I42" s="242"/>
      <c r="J42" s="238"/>
      <c r="K42" s="239" t="str">
        <f t="shared" si="108"/>
        <v/>
      </c>
      <c r="L42" s="240"/>
      <c r="M42" s="239" t="str">
        <f t="shared" si="109"/>
        <v/>
      </c>
      <c r="N42" s="241"/>
      <c r="O42" s="242"/>
      <c r="P42" s="238"/>
      <c r="Q42" s="239" t="str">
        <f>IF(P42*15=0,"",P42*15)</f>
        <v/>
      </c>
      <c r="R42" s="240"/>
      <c r="S42" s="239" t="str">
        <f>IF(R42*15=0,"",R42*15)</f>
        <v/>
      </c>
      <c r="T42" s="241"/>
      <c r="U42" s="242"/>
      <c r="V42" s="238"/>
      <c r="W42" s="8" t="str">
        <f t="shared" si="92"/>
        <v/>
      </c>
      <c r="X42" s="240"/>
      <c r="Y42" s="8" t="str">
        <f t="shared" si="93"/>
        <v/>
      </c>
      <c r="Z42" s="241"/>
      <c r="AA42" s="242"/>
      <c r="AB42" s="238"/>
      <c r="AC42" s="239" t="str">
        <f>IF(AB42*15=0,"",AB42*15)</f>
        <v/>
      </c>
      <c r="AD42" s="240"/>
      <c r="AE42" s="239" t="str">
        <f>IF(AD42*15=0,"",AD42*15)</f>
        <v/>
      </c>
      <c r="AF42" s="241"/>
      <c r="AG42" s="242"/>
      <c r="AH42" s="238"/>
      <c r="AI42" s="239" t="str">
        <f>IF(AH42*15=0,"",AH42*15)</f>
        <v/>
      </c>
      <c r="AJ42" s="240"/>
      <c r="AK42" s="239" t="str">
        <f t="shared" si="97"/>
        <v/>
      </c>
      <c r="AL42" s="241"/>
      <c r="AM42" s="242"/>
      <c r="AN42" s="238">
        <v>1</v>
      </c>
      <c r="AO42" s="239">
        <f t="shared" si="98"/>
        <v>15</v>
      </c>
      <c r="AP42" s="240"/>
      <c r="AQ42" s="239" t="str">
        <f t="shared" si="99"/>
        <v/>
      </c>
      <c r="AR42" s="241">
        <v>2</v>
      </c>
      <c r="AS42" s="242" t="s">
        <v>387</v>
      </c>
      <c r="AT42" s="238"/>
      <c r="AU42" s="8" t="str">
        <f t="shared" si="100"/>
        <v/>
      </c>
      <c r="AV42" s="240"/>
      <c r="AW42" s="8" t="str">
        <f t="shared" si="101"/>
        <v/>
      </c>
      <c r="AX42" s="241"/>
      <c r="AY42" s="242"/>
      <c r="AZ42" s="10">
        <f t="shared" si="102"/>
        <v>1</v>
      </c>
      <c r="BA42" s="8">
        <f t="shared" si="103"/>
        <v>15</v>
      </c>
      <c r="BB42" s="11" t="str">
        <f t="shared" si="104"/>
        <v/>
      </c>
      <c r="BC42" s="8" t="str">
        <f t="shared" si="105"/>
        <v/>
      </c>
      <c r="BD42" s="11">
        <f t="shared" si="107"/>
        <v>2</v>
      </c>
      <c r="BE42" s="12">
        <f t="shared" si="106"/>
        <v>1</v>
      </c>
    </row>
    <row r="43" spans="1:57" ht="15.75" customHeight="1" x14ac:dyDescent="0.3">
      <c r="A43" s="94" t="s">
        <v>505</v>
      </c>
      <c r="B43" s="93" t="s">
        <v>194</v>
      </c>
      <c r="C43" s="137" t="s">
        <v>495</v>
      </c>
      <c r="D43" s="238"/>
      <c r="E43" s="239" t="str">
        <f>IF(D43*15=0,"",D43*15)</f>
        <v/>
      </c>
      <c r="F43" s="240"/>
      <c r="G43" s="239" t="str">
        <f>IF(F43*15=0,"",F43*15)</f>
        <v/>
      </c>
      <c r="H43" s="241"/>
      <c r="I43" s="242"/>
      <c r="J43" s="238"/>
      <c r="K43" s="239" t="str">
        <f t="shared" si="108"/>
        <v/>
      </c>
      <c r="L43" s="240"/>
      <c r="M43" s="239" t="str">
        <f t="shared" si="109"/>
        <v/>
      </c>
      <c r="N43" s="241"/>
      <c r="O43" s="242"/>
      <c r="P43" s="238"/>
      <c r="Q43" s="239" t="str">
        <f>IF(P43*15=0,"",P43*15)</f>
        <v/>
      </c>
      <c r="R43" s="240"/>
      <c r="S43" s="239" t="str">
        <f>IF(R43*15=0,"",R43*15)</f>
        <v/>
      </c>
      <c r="T43" s="241"/>
      <c r="U43" s="242"/>
      <c r="V43" s="238"/>
      <c r="W43" s="8" t="str">
        <f t="shared" si="92"/>
        <v/>
      </c>
      <c r="X43" s="240"/>
      <c r="Y43" s="8" t="str">
        <f t="shared" si="93"/>
        <v/>
      </c>
      <c r="Z43" s="241"/>
      <c r="AA43" s="242"/>
      <c r="AB43" s="238"/>
      <c r="AC43" s="239" t="str">
        <f>IF(AB43*15=0,"",AB43*15)</f>
        <v/>
      </c>
      <c r="AD43" s="240"/>
      <c r="AE43" s="239" t="str">
        <f>IF(AD43*15=0,"",AD43*15)</f>
        <v/>
      </c>
      <c r="AF43" s="241"/>
      <c r="AG43" s="242"/>
      <c r="AH43" s="238"/>
      <c r="AI43" s="239" t="str">
        <f>IF(AH43*15=0,"",AH43*15)</f>
        <v/>
      </c>
      <c r="AJ43" s="240"/>
      <c r="AK43" s="239" t="str">
        <f t="shared" si="97"/>
        <v/>
      </c>
      <c r="AL43" s="241"/>
      <c r="AM43" s="242"/>
      <c r="AN43" s="238">
        <v>1</v>
      </c>
      <c r="AO43" s="239">
        <f t="shared" si="98"/>
        <v>15</v>
      </c>
      <c r="AP43" s="240">
        <v>1</v>
      </c>
      <c r="AQ43" s="239">
        <f t="shared" si="99"/>
        <v>15</v>
      </c>
      <c r="AR43" s="241">
        <v>2</v>
      </c>
      <c r="AS43" s="242" t="s">
        <v>444</v>
      </c>
      <c r="AT43" s="238"/>
      <c r="AU43" s="8" t="str">
        <f t="shared" si="100"/>
        <v/>
      </c>
      <c r="AV43" s="240"/>
      <c r="AW43" s="8" t="str">
        <f t="shared" si="101"/>
        <v/>
      </c>
      <c r="AX43" s="241"/>
      <c r="AY43" s="242"/>
      <c r="AZ43" s="10">
        <f t="shared" si="102"/>
        <v>1</v>
      </c>
      <c r="BA43" s="8">
        <f t="shared" si="103"/>
        <v>15</v>
      </c>
      <c r="BB43" s="11">
        <f t="shared" si="104"/>
        <v>1</v>
      </c>
      <c r="BC43" s="8">
        <f t="shared" si="105"/>
        <v>15</v>
      </c>
      <c r="BD43" s="11">
        <f t="shared" si="107"/>
        <v>2</v>
      </c>
      <c r="BE43" s="12">
        <f t="shared" si="106"/>
        <v>2</v>
      </c>
    </row>
    <row r="44" spans="1:57" ht="15.75" customHeight="1" x14ac:dyDescent="0.3">
      <c r="A44" s="94" t="s">
        <v>506</v>
      </c>
      <c r="B44" s="93" t="s">
        <v>194</v>
      </c>
      <c r="C44" s="137" t="s">
        <v>496</v>
      </c>
      <c r="D44" s="238"/>
      <c r="E44" s="239" t="str">
        <f>IF(D44*15=0,"",D44*15)</f>
        <v/>
      </c>
      <c r="F44" s="240"/>
      <c r="G44" s="239"/>
      <c r="H44" s="241"/>
      <c r="I44" s="242"/>
      <c r="J44" s="238"/>
      <c r="K44" s="239" t="str">
        <f t="shared" si="108"/>
        <v/>
      </c>
      <c r="L44" s="240"/>
      <c r="M44" s="239" t="str">
        <f t="shared" si="109"/>
        <v/>
      </c>
      <c r="N44" s="241"/>
      <c r="O44" s="242"/>
      <c r="P44" s="238"/>
      <c r="Q44" s="239"/>
      <c r="R44" s="240"/>
      <c r="S44" s="239"/>
      <c r="T44" s="241"/>
      <c r="U44" s="242"/>
      <c r="V44" s="238"/>
      <c r="W44" s="8" t="str">
        <f t="shared" si="92"/>
        <v/>
      </c>
      <c r="X44" s="240"/>
      <c r="Y44" s="8" t="str">
        <f t="shared" si="93"/>
        <v/>
      </c>
      <c r="Z44" s="241"/>
      <c r="AA44" s="242"/>
      <c r="AB44" s="238"/>
      <c r="AC44" s="239" t="str">
        <f>IF(AB44*15=0,"",AB44*15)</f>
        <v/>
      </c>
      <c r="AD44" s="240"/>
      <c r="AE44" s="239"/>
      <c r="AF44" s="241"/>
      <c r="AG44" s="242"/>
      <c r="AH44" s="238"/>
      <c r="AI44" s="239"/>
      <c r="AJ44" s="240"/>
      <c r="AK44" s="239" t="str">
        <f t="shared" si="97"/>
        <v/>
      </c>
      <c r="AL44" s="241"/>
      <c r="AM44" s="242"/>
      <c r="AN44" s="238"/>
      <c r="AO44" s="239" t="str">
        <f t="shared" si="98"/>
        <v/>
      </c>
      <c r="AP44" s="240"/>
      <c r="AQ44" s="239" t="str">
        <f t="shared" si="99"/>
        <v/>
      </c>
      <c r="AR44" s="241"/>
      <c r="AS44" s="242"/>
      <c r="AT44" s="238">
        <v>1</v>
      </c>
      <c r="AU44" s="8">
        <f t="shared" si="100"/>
        <v>15</v>
      </c>
      <c r="AV44" s="240">
        <v>1</v>
      </c>
      <c r="AW44" s="8">
        <f t="shared" si="101"/>
        <v>15</v>
      </c>
      <c r="AX44" s="241">
        <v>2</v>
      </c>
      <c r="AY44" s="242" t="s">
        <v>444</v>
      </c>
      <c r="AZ44" s="10">
        <f t="shared" si="102"/>
        <v>1</v>
      </c>
      <c r="BA44" s="8">
        <f t="shared" si="103"/>
        <v>15</v>
      </c>
      <c r="BB44" s="11">
        <f t="shared" si="104"/>
        <v>1</v>
      </c>
      <c r="BC44" s="8">
        <f t="shared" si="105"/>
        <v>15</v>
      </c>
      <c r="BD44" s="11">
        <f t="shared" si="107"/>
        <v>2</v>
      </c>
      <c r="BE44" s="12">
        <f t="shared" si="106"/>
        <v>2</v>
      </c>
    </row>
    <row r="45" spans="1:57" s="226" customFormat="1" ht="15.75" customHeight="1" thickBot="1" x14ac:dyDescent="0.35">
      <c r="A45" s="15"/>
      <c r="B45" s="16"/>
      <c r="C45" s="309" t="s">
        <v>229</v>
      </c>
      <c r="D45" s="246">
        <f>SUM(D12:D44)</f>
        <v>5</v>
      </c>
      <c r="E45" s="246">
        <f>SUM(E12:E44)</f>
        <v>74</v>
      </c>
      <c r="F45" s="246">
        <f>SUM(F12:F44)</f>
        <v>2</v>
      </c>
      <c r="G45" s="246">
        <f>SUM(G12:G44)</f>
        <v>30</v>
      </c>
      <c r="H45" s="246">
        <f>SUM(H12:H44)</f>
        <v>6</v>
      </c>
      <c r="I45" s="247" t="s">
        <v>25</v>
      </c>
      <c r="J45" s="246">
        <f>SUM(J12:J44)</f>
        <v>4</v>
      </c>
      <c r="K45" s="246">
        <f>SUM(K12:K44)</f>
        <v>64</v>
      </c>
      <c r="L45" s="246">
        <f>SUM(L12:L44)</f>
        <v>4</v>
      </c>
      <c r="M45" s="246">
        <f>SUM(M12:M44)</f>
        <v>56</v>
      </c>
      <c r="N45" s="246">
        <f>SUM(N12:N44)</f>
        <v>8</v>
      </c>
      <c r="O45" s="247" t="s">
        <v>25</v>
      </c>
      <c r="P45" s="246">
        <f>SUM(P12:P44)</f>
        <v>1</v>
      </c>
      <c r="Q45" s="246">
        <f>SUM(Q12:Q44)</f>
        <v>15</v>
      </c>
      <c r="R45" s="246">
        <f>SUM(R12:R44)</f>
        <v>2</v>
      </c>
      <c r="S45" s="246">
        <f>SUM(S12:S44)</f>
        <v>30</v>
      </c>
      <c r="T45" s="246">
        <f>SUM(T12:T44)</f>
        <v>3</v>
      </c>
      <c r="U45" s="247" t="s">
        <v>25</v>
      </c>
      <c r="V45" s="246">
        <f>SUM(V12:V44)</f>
        <v>1</v>
      </c>
      <c r="W45" s="246">
        <f>SUM(W12:W44)</f>
        <v>15</v>
      </c>
      <c r="X45" s="246">
        <f>SUM(X12:X44)</f>
        <v>4</v>
      </c>
      <c r="Y45" s="246">
        <f>SUM(Y12:Y44)</f>
        <v>60</v>
      </c>
      <c r="Z45" s="246">
        <f>SUM(Z12:Z44)</f>
        <v>9</v>
      </c>
      <c r="AA45" s="247" t="s">
        <v>25</v>
      </c>
      <c r="AB45" s="246">
        <f>SUM(AB12:AB44)</f>
        <v>3</v>
      </c>
      <c r="AC45" s="246">
        <f>SUM(AC12:AC44)</f>
        <v>45</v>
      </c>
      <c r="AD45" s="246">
        <f>SUM(AD12:AD44)</f>
        <v>6</v>
      </c>
      <c r="AE45" s="246">
        <f>SUM(AE12:AE44)</f>
        <v>90</v>
      </c>
      <c r="AF45" s="246">
        <f>SUM(AF12:AF44)</f>
        <v>11</v>
      </c>
      <c r="AG45" s="247" t="s">
        <v>25</v>
      </c>
      <c r="AH45" s="246">
        <f>SUM(AH12:AH44)</f>
        <v>3</v>
      </c>
      <c r="AI45" s="246">
        <f>SUM(AI12:AI44)</f>
        <v>45</v>
      </c>
      <c r="AJ45" s="246">
        <f>SUM(AJ12:AJ44)</f>
        <v>6</v>
      </c>
      <c r="AK45" s="246">
        <f>SUM(AK12:AK44)</f>
        <v>90</v>
      </c>
      <c r="AL45" s="246">
        <f>SUM(AL12:AL44)</f>
        <v>11</v>
      </c>
      <c r="AM45" s="247" t="s">
        <v>25</v>
      </c>
      <c r="AN45" s="246">
        <f>SUM(AN12:AN44)</f>
        <v>7</v>
      </c>
      <c r="AO45" s="246">
        <f>SUM(AO12:AO44)</f>
        <v>105</v>
      </c>
      <c r="AP45" s="246">
        <f>SUM(AP12:AP44)</f>
        <v>8</v>
      </c>
      <c r="AQ45" s="246">
        <f>SUM(AQ12:AQ44)</f>
        <v>120</v>
      </c>
      <c r="AR45" s="246">
        <f>SUM(AR12:AR44)</f>
        <v>18</v>
      </c>
      <c r="AS45" s="247" t="s">
        <v>25</v>
      </c>
      <c r="AT45" s="246">
        <f>SUM(AT12:AT44)</f>
        <v>6</v>
      </c>
      <c r="AU45" s="246">
        <f>SUM(AU12:AU44)</f>
        <v>90</v>
      </c>
      <c r="AV45" s="246">
        <f>SUM(AV12:AV44)</f>
        <v>11</v>
      </c>
      <c r="AW45" s="246">
        <f>SUM(AW12:AW44)</f>
        <v>165</v>
      </c>
      <c r="AX45" s="246">
        <f>SUM(AX12:AX44)</f>
        <v>17</v>
      </c>
      <c r="AY45" s="247" t="s">
        <v>25</v>
      </c>
      <c r="AZ45" s="246">
        <f t="shared" ref="AZ45:BE45" si="110">SUM(AZ12:AZ44)</f>
        <v>30</v>
      </c>
      <c r="BA45" s="246">
        <f t="shared" si="110"/>
        <v>450</v>
      </c>
      <c r="BB45" s="246">
        <f t="shared" si="110"/>
        <v>43</v>
      </c>
      <c r="BC45" s="246">
        <f t="shared" si="110"/>
        <v>645</v>
      </c>
      <c r="BD45" s="246">
        <f t="shared" si="110"/>
        <v>83</v>
      </c>
      <c r="BE45" s="330">
        <f t="shared" si="110"/>
        <v>73</v>
      </c>
    </row>
    <row r="46" spans="1:57" s="226" customFormat="1" ht="15.75" customHeight="1" thickBot="1" x14ac:dyDescent="0.35">
      <c r="A46" s="307"/>
      <c r="B46" s="308"/>
      <c r="C46" s="223" t="s">
        <v>225</v>
      </c>
      <c r="D46" s="224">
        <f>D10+D45</f>
        <v>14</v>
      </c>
      <c r="E46" s="224">
        <f>E10+E45</f>
        <v>210</v>
      </c>
      <c r="F46" s="224">
        <f>F10+F45</f>
        <v>22</v>
      </c>
      <c r="G46" s="224">
        <f>G10+G45</f>
        <v>321</v>
      </c>
      <c r="H46" s="224">
        <f>H10+H45</f>
        <v>28</v>
      </c>
      <c r="I46" s="248" t="s">
        <v>25</v>
      </c>
      <c r="J46" s="224">
        <f>J10+J45</f>
        <v>15</v>
      </c>
      <c r="K46" s="224">
        <f>K10+K45</f>
        <v>233</v>
      </c>
      <c r="L46" s="224">
        <f>L10+L45</f>
        <v>12</v>
      </c>
      <c r="M46" s="224">
        <f>M10+M45</f>
        <v>172</v>
      </c>
      <c r="N46" s="224">
        <f>N10+N45</f>
        <v>28</v>
      </c>
      <c r="O46" s="248" t="s">
        <v>25</v>
      </c>
      <c r="P46" s="224">
        <f>P10+P45</f>
        <v>12</v>
      </c>
      <c r="Q46" s="224">
        <f>Q10+Q45</f>
        <v>176</v>
      </c>
      <c r="R46" s="224">
        <f>R10+R45</f>
        <v>18</v>
      </c>
      <c r="S46" s="224">
        <f>S10+S45</f>
        <v>259</v>
      </c>
      <c r="T46" s="224">
        <f>T10+T45</f>
        <v>27</v>
      </c>
      <c r="U46" s="248" t="s">
        <v>25</v>
      </c>
      <c r="V46" s="224">
        <f>V10+V45</f>
        <v>8</v>
      </c>
      <c r="W46" s="224">
        <f>W10+W45</f>
        <v>125</v>
      </c>
      <c r="X46" s="224">
        <f>X10+X45</f>
        <v>16</v>
      </c>
      <c r="Y46" s="224">
        <f>Y10+Y45</f>
        <v>250</v>
      </c>
      <c r="Z46" s="224">
        <f>Z10+Z45</f>
        <v>29</v>
      </c>
      <c r="AA46" s="248" t="s">
        <v>25</v>
      </c>
      <c r="AB46" s="224">
        <f>AB10+AB45</f>
        <v>9</v>
      </c>
      <c r="AC46" s="224">
        <f>AC10+AC45</f>
        <v>139</v>
      </c>
      <c r="AD46" s="224">
        <f>AD10+AD45</f>
        <v>16</v>
      </c>
      <c r="AE46" s="224">
        <f>AE10+AE45</f>
        <v>236</v>
      </c>
      <c r="AF46" s="224">
        <f>AF10+AF45</f>
        <v>32</v>
      </c>
      <c r="AG46" s="248" t="s">
        <v>25</v>
      </c>
      <c r="AH46" s="224">
        <f>AH10+AH45</f>
        <v>11</v>
      </c>
      <c r="AI46" s="224">
        <f>AI10+AI45</f>
        <v>172</v>
      </c>
      <c r="AJ46" s="224">
        <f>AJ10+AJ45</f>
        <v>16</v>
      </c>
      <c r="AK46" s="224">
        <f>AK10+AK45</f>
        <v>233</v>
      </c>
      <c r="AL46" s="224">
        <f>AL10+AL45</f>
        <v>30</v>
      </c>
      <c r="AM46" s="248" t="s">
        <v>25</v>
      </c>
      <c r="AN46" s="224">
        <f>AN10+AN45</f>
        <v>10</v>
      </c>
      <c r="AO46" s="224">
        <f>AO10+AO45</f>
        <v>150</v>
      </c>
      <c r="AP46" s="224">
        <f>AP10+AP45</f>
        <v>15</v>
      </c>
      <c r="AQ46" s="224">
        <f>AQ10+AQ45</f>
        <v>225</v>
      </c>
      <c r="AR46" s="224">
        <f>AR10+AR45</f>
        <v>33</v>
      </c>
      <c r="AS46" s="248" t="s">
        <v>25</v>
      </c>
      <c r="AT46" s="224">
        <f>AT10+AT45</f>
        <v>7</v>
      </c>
      <c r="AU46" s="224">
        <f>AU10+AU45</f>
        <v>105</v>
      </c>
      <c r="AV46" s="224">
        <f>AV10+AV45</f>
        <v>19</v>
      </c>
      <c r="AW46" s="224">
        <f>AW10+AW45</f>
        <v>285</v>
      </c>
      <c r="AX46" s="224">
        <f>AX10+AX45</f>
        <v>33</v>
      </c>
      <c r="AY46" s="248" t="s">
        <v>25</v>
      </c>
      <c r="AZ46" s="249">
        <f>AZ10+AZ45</f>
        <v>85</v>
      </c>
      <c r="BA46" s="249">
        <f>BA10+BA45</f>
        <v>1292</v>
      </c>
      <c r="BB46" s="225">
        <f>BB10+BB45</f>
        <v>136</v>
      </c>
      <c r="BC46" s="249">
        <f>BC10+BC45</f>
        <v>2048</v>
      </c>
      <c r="BD46" s="225">
        <f>BD10+BD45</f>
        <v>240</v>
      </c>
      <c r="BE46" s="250">
        <f>BE10+BE74</f>
        <v>186</v>
      </c>
    </row>
    <row r="47" spans="1:57" ht="15.75" customHeight="1" x14ac:dyDescent="0.3">
      <c r="A47" s="251"/>
      <c r="B47" s="252"/>
      <c r="C47" s="253" t="s">
        <v>24</v>
      </c>
      <c r="D47" s="546"/>
      <c r="E47" s="547"/>
      <c r="F47" s="547"/>
      <c r="G47" s="547"/>
      <c r="H47" s="547"/>
      <c r="I47" s="547"/>
      <c r="J47" s="547"/>
      <c r="K47" s="547"/>
      <c r="L47" s="547"/>
      <c r="M47" s="547"/>
      <c r="N47" s="547"/>
      <c r="O47" s="547"/>
      <c r="P47" s="547"/>
      <c r="Q47" s="547"/>
      <c r="R47" s="547"/>
      <c r="S47" s="547"/>
      <c r="T47" s="547"/>
      <c r="U47" s="547"/>
      <c r="V47" s="547"/>
      <c r="W47" s="547"/>
      <c r="X47" s="547"/>
      <c r="Y47" s="547"/>
      <c r="Z47" s="547"/>
      <c r="AA47" s="547"/>
      <c r="AB47" s="546"/>
      <c r="AC47" s="547"/>
      <c r="AD47" s="547"/>
      <c r="AE47" s="547"/>
      <c r="AF47" s="547"/>
      <c r="AG47" s="547"/>
      <c r="AH47" s="547"/>
      <c r="AI47" s="547"/>
      <c r="AJ47" s="547"/>
      <c r="AK47" s="547"/>
      <c r="AL47" s="547"/>
      <c r="AM47" s="547"/>
      <c r="AN47" s="547"/>
      <c r="AO47" s="547"/>
      <c r="AP47" s="547"/>
      <c r="AQ47" s="547"/>
      <c r="AR47" s="547"/>
      <c r="AS47" s="547"/>
      <c r="AT47" s="547"/>
      <c r="AU47" s="547"/>
      <c r="AV47" s="547"/>
      <c r="AW47" s="547"/>
      <c r="AX47" s="547"/>
      <c r="AY47" s="547"/>
      <c r="AZ47" s="548"/>
      <c r="BA47" s="549"/>
      <c r="BB47" s="549"/>
      <c r="BC47" s="549"/>
      <c r="BD47" s="549"/>
      <c r="BE47" s="550"/>
    </row>
    <row r="48" spans="1:57" s="192" customFormat="1" ht="15.75" customHeight="1" x14ac:dyDescent="0.25">
      <c r="A48" s="87" t="s">
        <v>192</v>
      </c>
      <c r="B48" s="93" t="s">
        <v>17</v>
      </c>
      <c r="C48" s="91" t="s">
        <v>195</v>
      </c>
      <c r="D48" s="22"/>
      <c r="E48" s="8" t="str">
        <f t="shared" ref="E48:E52" si="111">IF(D48*15=0,"",D48*15)</f>
        <v/>
      </c>
      <c r="F48" s="21"/>
      <c r="G48" s="8" t="str">
        <f t="shared" ref="G48:G52" si="112">IF(F48*15=0,"",F48*15)</f>
        <v/>
      </c>
      <c r="H48" s="115" t="s">
        <v>25</v>
      </c>
      <c r="I48" s="48"/>
      <c r="J48" s="22"/>
      <c r="K48" s="8" t="str">
        <f t="shared" ref="K48:K52" si="113">IF(J48*15=0,"",J48*15)</f>
        <v/>
      </c>
      <c r="L48" s="21"/>
      <c r="M48" s="8" t="str">
        <f t="shared" ref="M48:M52" si="114">IF(L48*15=0,"",L48*15)</f>
        <v/>
      </c>
      <c r="N48" s="115" t="s">
        <v>25</v>
      </c>
      <c r="O48" s="48"/>
      <c r="P48" s="22"/>
      <c r="Q48" s="8" t="str">
        <f t="shared" ref="Q48:Q52" si="115">IF(P48*15=0,"",P48*15)</f>
        <v/>
      </c>
      <c r="R48" s="21"/>
      <c r="S48" s="8" t="str">
        <f t="shared" ref="S48:S52" si="116">IF(R48*15=0,"",R48*15)</f>
        <v/>
      </c>
      <c r="T48" s="115" t="s">
        <v>25</v>
      </c>
      <c r="U48" s="48"/>
      <c r="V48" s="22"/>
      <c r="W48" s="8" t="str">
        <f t="shared" ref="W48:W52" si="117">IF(V48*15=0,"",V48*15)</f>
        <v/>
      </c>
      <c r="X48" s="21"/>
      <c r="Y48" s="8" t="str">
        <f t="shared" ref="Y48:Y52" si="118">IF(X48*15=0,"",X48*15)</f>
        <v/>
      </c>
      <c r="Z48" s="115" t="s">
        <v>25</v>
      </c>
      <c r="AA48" s="48"/>
      <c r="AB48" s="22"/>
      <c r="AC48" s="8" t="str">
        <f t="shared" ref="AC48:AC52" si="119">IF(AB48*15=0,"",AB48*15)</f>
        <v/>
      </c>
      <c r="AD48" s="21"/>
      <c r="AE48" s="8" t="str">
        <f t="shared" ref="AE48:AE52" si="120">IF(AD48*15=0,"",AD48*15)</f>
        <v/>
      </c>
      <c r="AF48" s="115" t="s">
        <v>25</v>
      </c>
      <c r="AG48" s="48"/>
      <c r="AH48" s="22"/>
      <c r="AI48" s="8" t="str">
        <f t="shared" ref="AI48:AI52" si="121">IF(AH48*15=0,"",AH48*15)</f>
        <v/>
      </c>
      <c r="AJ48" s="21"/>
      <c r="AK48" s="8" t="str">
        <f t="shared" ref="AK48:AK52" si="122">IF(AJ48*15=0,"",AJ48*15)</f>
        <v/>
      </c>
      <c r="AL48" s="115" t="s">
        <v>25</v>
      </c>
      <c r="AM48" s="48"/>
      <c r="AN48" s="22"/>
      <c r="AO48" s="8" t="str">
        <f>IF(AN48*15=0,"",AN48*15)</f>
        <v/>
      </c>
      <c r="AP48" s="21"/>
      <c r="AQ48" s="8" t="str">
        <f>IF(AP48*15=0,"",AP48*15)</f>
        <v/>
      </c>
      <c r="AR48" s="115" t="s">
        <v>25</v>
      </c>
      <c r="AS48" s="48"/>
      <c r="AT48" s="22"/>
      <c r="AU48" s="8" t="str">
        <f t="shared" ref="AU48:AU52" si="123">IF(AT48*15=0,"",AT48*15)</f>
        <v/>
      </c>
      <c r="AV48" s="21"/>
      <c r="AW48" s="8" t="str">
        <f t="shared" ref="AW48:AW52" si="124">IF(AV48*15=0,"",AV48*15)</f>
        <v/>
      </c>
      <c r="AX48" s="115" t="s">
        <v>25</v>
      </c>
      <c r="AY48" s="101" t="s">
        <v>199</v>
      </c>
      <c r="AZ48" s="10" t="str">
        <f>IF(D48+J48+P48+V48+AB48+AH48+AN48+AT48=0,"",D48+J48+P48+V48+AB48+AH48+AN48+AT48)</f>
        <v/>
      </c>
      <c r="BA48" s="27" t="str">
        <f>IF((P48+V48+AB48+AH48+AN48+AT48)*15=0,"",(P48+V48+AB48+AH48+AN48+AT48)*15)</f>
        <v/>
      </c>
      <c r="BB48" s="11" t="str">
        <f>IF(F48+L48+R48+X48+AD48+AJ48+AP48+AV48=0,"",F48+L48+R48+X48+AD48+AJ48+AP48+AV48)</f>
        <v/>
      </c>
      <c r="BC48" s="8" t="str">
        <f>IF((L48+F48+R48+X48+AD48+AJ48+AP48+AV48)*15=0,"",(L48+F48+R48+X48+AD48+AJ48+AP48+AV48)*15)</f>
        <v/>
      </c>
      <c r="BD48" s="115" t="s">
        <v>25</v>
      </c>
      <c r="BE48" s="12" t="str">
        <f>IF(D48+F48+L48+J48+P48+R48+V48+X48+AB48+AD48+AH48+AJ48+AN48+AP48+AT48+AV48=0,"",D48+F48+L48+J48+P48+R48+V48+X48+AB48+AD48+AH48+AJ48+AN48+AP48+AT48+AV48)</f>
        <v/>
      </c>
    </row>
    <row r="49" spans="1:57" s="192" customFormat="1" ht="15.75" customHeight="1" x14ac:dyDescent="0.25">
      <c r="A49" s="94" t="s">
        <v>193</v>
      </c>
      <c r="B49" s="93" t="s">
        <v>17</v>
      </c>
      <c r="C49" s="137" t="s">
        <v>196</v>
      </c>
      <c r="D49" s="22"/>
      <c r="E49" s="8" t="str">
        <f t="shared" si="111"/>
        <v/>
      </c>
      <c r="F49" s="21"/>
      <c r="G49" s="8" t="str">
        <f t="shared" si="112"/>
        <v/>
      </c>
      <c r="H49" s="115" t="s">
        <v>25</v>
      </c>
      <c r="I49" s="48"/>
      <c r="J49" s="22"/>
      <c r="K49" s="8" t="str">
        <f t="shared" si="113"/>
        <v/>
      </c>
      <c r="L49" s="21"/>
      <c r="M49" s="8" t="str">
        <f t="shared" si="114"/>
        <v/>
      </c>
      <c r="N49" s="115" t="s">
        <v>25</v>
      </c>
      <c r="O49" s="48"/>
      <c r="P49" s="22"/>
      <c r="Q49" s="8" t="str">
        <f t="shared" si="115"/>
        <v/>
      </c>
      <c r="R49" s="21"/>
      <c r="S49" s="8" t="str">
        <f t="shared" si="116"/>
        <v/>
      </c>
      <c r="T49" s="115" t="s">
        <v>25</v>
      </c>
      <c r="U49" s="48"/>
      <c r="V49" s="22"/>
      <c r="W49" s="8" t="str">
        <f t="shared" si="117"/>
        <v/>
      </c>
      <c r="X49" s="21"/>
      <c r="Y49" s="8" t="str">
        <f t="shared" si="118"/>
        <v/>
      </c>
      <c r="Z49" s="115" t="s">
        <v>25</v>
      </c>
      <c r="AA49" s="48"/>
      <c r="AB49" s="22"/>
      <c r="AC49" s="8" t="str">
        <f t="shared" si="119"/>
        <v/>
      </c>
      <c r="AD49" s="21"/>
      <c r="AE49" s="8" t="str">
        <f t="shared" si="120"/>
        <v/>
      </c>
      <c r="AF49" s="115" t="s">
        <v>25</v>
      </c>
      <c r="AG49" s="48"/>
      <c r="AH49" s="22"/>
      <c r="AI49" s="8" t="str">
        <f t="shared" si="121"/>
        <v/>
      </c>
      <c r="AJ49" s="21"/>
      <c r="AK49" s="8" t="str">
        <f t="shared" si="122"/>
        <v/>
      </c>
      <c r="AL49" s="115" t="s">
        <v>25</v>
      </c>
      <c r="AM49" s="48"/>
      <c r="AN49" s="22"/>
      <c r="AO49" s="8" t="str">
        <f>IF(AN49*15=0,"",AN49*15)</f>
        <v/>
      </c>
      <c r="AP49" s="21"/>
      <c r="AQ49" s="8" t="str">
        <f>IF(AP49*15=0,"",AP49*15)</f>
        <v/>
      </c>
      <c r="AR49" s="115" t="s">
        <v>25</v>
      </c>
      <c r="AS49" s="48"/>
      <c r="AT49" s="22"/>
      <c r="AU49" s="8" t="str">
        <f t="shared" si="123"/>
        <v/>
      </c>
      <c r="AV49" s="21"/>
      <c r="AW49" s="8" t="str">
        <f t="shared" si="124"/>
        <v/>
      </c>
      <c r="AX49" s="115" t="s">
        <v>25</v>
      </c>
      <c r="AY49" s="101" t="s">
        <v>199</v>
      </c>
      <c r="AZ49" s="10" t="str">
        <f>IF(D49+J49+P49+V49+AB49+AH49+AN49+AT49=0,"",D49+J49+P49+V49+AB49+AH49+AN49+AT49)</f>
        <v/>
      </c>
      <c r="BA49" s="27" t="str">
        <f>IF((P49+V49+AB49+AH49+AN49+AT49)*15=0,"",(P49+V49+AB49+AH49+AN49+AT49)*15)</f>
        <v/>
      </c>
      <c r="BB49" s="11" t="str">
        <f>IF(F49+L49+R49+X49+AD49+AJ49+AP49+AV49=0,"",F49+L49+R49+X49+AD49+AJ49+AP49+AV49)</f>
        <v/>
      </c>
      <c r="BC49" s="27" t="str">
        <f>IF((R49+X49+AD49+AJ49+AP49+AV49)*15=0,"",(R49+X49+AD49+AJ49+AP49+AV49)*15)</f>
        <v/>
      </c>
      <c r="BD49" s="115" t="s">
        <v>25</v>
      </c>
      <c r="BE49" s="12" t="str">
        <f>IF(D49+F49+L49+J49+P49+R49+V49+X49+AB49+AD49+AH49+AJ49+AN49+AP49+AT49+AV49=0,"",D49+F49+L49+J49+P49+R49+V49+X49+AB49+AD49+AH49+AJ49+AN49+AP49+AT49+AV49)</f>
        <v/>
      </c>
    </row>
    <row r="50" spans="1:57" s="2" customFormat="1" ht="15.75" customHeight="1" thickBot="1" x14ac:dyDescent="0.3">
      <c r="A50" s="94" t="s">
        <v>213</v>
      </c>
      <c r="B50" s="93" t="s">
        <v>17</v>
      </c>
      <c r="C50" s="198" t="s">
        <v>238</v>
      </c>
      <c r="D50" s="22"/>
      <c r="E50" s="8" t="str">
        <f t="shared" si="111"/>
        <v/>
      </c>
      <c r="F50" s="21"/>
      <c r="G50" s="8" t="str">
        <f t="shared" si="112"/>
        <v/>
      </c>
      <c r="H50" s="115" t="s">
        <v>25</v>
      </c>
      <c r="I50" s="48"/>
      <c r="J50" s="22"/>
      <c r="K50" s="8" t="str">
        <f t="shared" si="113"/>
        <v/>
      </c>
      <c r="L50" s="21"/>
      <c r="M50" s="8" t="str">
        <f t="shared" si="114"/>
        <v/>
      </c>
      <c r="N50" s="115" t="s">
        <v>25</v>
      </c>
      <c r="O50" s="48"/>
      <c r="P50" s="22"/>
      <c r="Q50" s="8" t="str">
        <f t="shared" si="115"/>
        <v/>
      </c>
      <c r="R50" s="21"/>
      <c r="S50" s="8" t="str">
        <f t="shared" si="116"/>
        <v/>
      </c>
      <c r="T50" s="115" t="s">
        <v>25</v>
      </c>
      <c r="U50" s="48"/>
      <c r="V50" s="22"/>
      <c r="W50" s="8" t="str">
        <f t="shared" si="117"/>
        <v/>
      </c>
      <c r="X50" s="21"/>
      <c r="Y50" s="8" t="str">
        <f t="shared" si="118"/>
        <v/>
      </c>
      <c r="Z50" s="115" t="s">
        <v>25</v>
      </c>
      <c r="AA50" s="48"/>
      <c r="AB50" s="22"/>
      <c r="AC50" s="8" t="str">
        <f t="shared" si="119"/>
        <v/>
      </c>
      <c r="AD50" s="21"/>
      <c r="AE50" s="8" t="str">
        <f t="shared" si="120"/>
        <v/>
      </c>
      <c r="AF50" s="115" t="s">
        <v>25</v>
      </c>
      <c r="AG50" s="48"/>
      <c r="AH50" s="22"/>
      <c r="AI50" s="8" t="str">
        <f t="shared" si="121"/>
        <v/>
      </c>
      <c r="AJ50" s="21"/>
      <c r="AK50" s="8" t="str">
        <f t="shared" si="122"/>
        <v/>
      </c>
      <c r="AL50" s="115" t="s">
        <v>25</v>
      </c>
      <c r="AM50" s="107" t="s">
        <v>199</v>
      </c>
      <c r="AN50" s="314"/>
      <c r="AO50" s="27"/>
      <c r="AP50" s="314"/>
      <c r="AQ50" s="27"/>
      <c r="AR50" s="131"/>
      <c r="AS50" s="317"/>
      <c r="AT50" s="119"/>
      <c r="AU50" s="8" t="str">
        <f t="shared" si="123"/>
        <v/>
      </c>
      <c r="AV50" s="21"/>
      <c r="AW50" s="8" t="str">
        <f t="shared" si="124"/>
        <v/>
      </c>
      <c r="AX50" s="115" t="s">
        <v>25</v>
      </c>
      <c r="AY50" s="101" t="s">
        <v>199</v>
      </c>
      <c r="AZ50" s="10" t="str">
        <f>IF(D50+J50+P50+V50+AB50+AH50+AN50+AT50=0,"",D50+J50+P50+V50+AB50+AH50+AN50+AT50)</f>
        <v/>
      </c>
      <c r="BA50" s="27" t="str">
        <f>IF((P50+V50+AB50+AH50+AN50+AT50)*15=0,"",(P50+V50+AB50+AH50+AN50+AT50)*15)</f>
        <v/>
      </c>
      <c r="BB50" s="11" t="str">
        <f>IF(F50+L50+R50+X50+AD50+AJ50+AP50+AV50=0,"",F50+L50+R50+X50+AD50+AJ50+AP50+AV50)</f>
        <v/>
      </c>
      <c r="BC50" s="8" t="str">
        <f>IF((L50+F50+R50+X50+AD50+AJ50+AP50+AV50)*15=0,"",(L50+F50+R50+X50+AD50+AJ50+AP50+AV50)*15)</f>
        <v/>
      </c>
      <c r="BD50" s="115" t="s">
        <v>25</v>
      </c>
      <c r="BE50" s="12" t="str">
        <f>IF(D50+F50+L50+J50+P50+R50+V50+X50+AB50+AD50+AH50+AJ50+AN50+AP50+AT50+AV50=0,"",D50+F50+L50+J50+P50+R50+V50+X50+AB50+AD50+AH50+AJ50+AN50+AP50+AT50+AV50)</f>
        <v/>
      </c>
    </row>
    <row r="51" spans="1:57" ht="15.75" customHeight="1" thickBot="1" x14ac:dyDescent="0.35">
      <c r="A51" s="254"/>
      <c r="B51" s="255"/>
      <c r="C51" s="256" t="s">
        <v>26</v>
      </c>
      <c r="D51" s="257">
        <f>SUM(D48:D50)</f>
        <v>0</v>
      </c>
      <c r="E51" s="258" t="str">
        <f t="shared" si="111"/>
        <v/>
      </c>
      <c r="F51" s="259">
        <f>SUM(F48:F50)</f>
        <v>0</v>
      </c>
      <c r="G51" s="258" t="str">
        <f t="shared" si="112"/>
        <v/>
      </c>
      <c r="H51" s="260" t="s">
        <v>25</v>
      </c>
      <c r="I51" s="261" t="s">
        <v>25</v>
      </c>
      <c r="J51" s="262">
        <f>SUM(J48:J50)</f>
        <v>0</v>
      </c>
      <c r="K51" s="258" t="str">
        <f t="shared" si="113"/>
        <v/>
      </c>
      <c r="L51" s="259">
        <f>SUM(L48:L50)</f>
        <v>0</v>
      </c>
      <c r="M51" s="258" t="str">
        <f t="shared" si="114"/>
        <v/>
      </c>
      <c r="N51" s="260" t="s">
        <v>25</v>
      </c>
      <c r="O51" s="261" t="s">
        <v>25</v>
      </c>
      <c r="P51" s="257">
        <f>SUM(P48:P50)</f>
        <v>0</v>
      </c>
      <c r="Q51" s="258" t="str">
        <f t="shared" si="115"/>
        <v/>
      </c>
      <c r="R51" s="259">
        <f>SUM(R48:R50)</f>
        <v>0</v>
      </c>
      <c r="S51" s="258" t="str">
        <f t="shared" si="116"/>
        <v/>
      </c>
      <c r="T51" s="263"/>
      <c r="U51" s="261"/>
      <c r="V51" s="262">
        <f>SUM(V48:V50)</f>
        <v>0</v>
      </c>
      <c r="W51" s="258" t="str">
        <f t="shared" si="117"/>
        <v/>
      </c>
      <c r="X51" s="259">
        <f>SUM(X48:X50)</f>
        <v>0</v>
      </c>
      <c r="Y51" s="258" t="str">
        <f t="shared" si="118"/>
        <v/>
      </c>
      <c r="Z51" s="260" t="s">
        <v>25</v>
      </c>
      <c r="AA51" s="261" t="s">
        <v>25</v>
      </c>
      <c r="AB51" s="257">
        <f>SUM(AB48:AB50)</f>
        <v>0</v>
      </c>
      <c r="AC51" s="258" t="str">
        <f t="shared" si="119"/>
        <v/>
      </c>
      <c r="AD51" s="259">
        <f>SUM(AD48:AD50)</f>
        <v>0</v>
      </c>
      <c r="AE51" s="258" t="str">
        <f t="shared" si="120"/>
        <v/>
      </c>
      <c r="AF51" s="260" t="s">
        <v>25</v>
      </c>
      <c r="AG51" s="261" t="s">
        <v>25</v>
      </c>
      <c r="AH51" s="262">
        <f>SUM(AH48:AH50)</f>
        <v>0</v>
      </c>
      <c r="AI51" s="258" t="str">
        <f t="shared" si="121"/>
        <v/>
      </c>
      <c r="AJ51" s="259">
        <f>SUM(AJ48:AJ50)</f>
        <v>0</v>
      </c>
      <c r="AK51" s="258" t="str">
        <f t="shared" si="122"/>
        <v/>
      </c>
      <c r="AL51" s="260" t="s">
        <v>25</v>
      </c>
      <c r="AM51" s="261" t="s">
        <v>25</v>
      </c>
      <c r="AN51" s="257">
        <f>SUM(AN48:AN50)</f>
        <v>0</v>
      </c>
      <c r="AO51" s="258" t="str">
        <f>IF(AN51*15=0,"",AN51*15)</f>
        <v/>
      </c>
      <c r="AP51" s="259">
        <f>SUM(AP48:AP50)</f>
        <v>0</v>
      </c>
      <c r="AQ51" s="258" t="str">
        <f>IF(AP51*15=0,"",AP51*15)</f>
        <v/>
      </c>
      <c r="AR51" s="263"/>
      <c r="AS51" s="315"/>
      <c r="AT51" s="262">
        <f>SUM(AT48:AT50)</f>
        <v>0</v>
      </c>
      <c r="AU51" s="258" t="str">
        <f t="shared" si="123"/>
        <v/>
      </c>
      <c r="AV51" s="259">
        <f>SUM(AV48:AV50)</f>
        <v>0</v>
      </c>
      <c r="AW51" s="258" t="str">
        <f t="shared" si="124"/>
        <v/>
      </c>
      <c r="AX51" s="260" t="s">
        <v>25</v>
      </c>
      <c r="AY51" s="261" t="s">
        <v>25</v>
      </c>
      <c r="AZ51" s="264" t="str">
        <f>IF(D51+J51+P51+V51=0,"",D51+J51+P51+V51)</f>
        <v/>
      </c>
      <c r="BA51" s="265" t="str">
        <f>IF((D51+J51+P51+V51)*15=0,"",(D51+J51+P51+V51)*15)</f>
        <v/>
      </c>
      <c r="BB51" s="266" t="str">
        <f>IF(F51+L51+R51+X51=0,"",F51+L51+R51+X51)</f>
        <v/>
      </c>
      <c r="BC51" s="265" t="str">
        <f>IF((F51+L51+R51+X51)*15=0,"",(F51+L51+R51+X51)*15)</f>
        <v/>
      </c>
      <c r="BD51" s="260" t="s">
        <v>25</v>
      </c>
      <c r="BE51" s="267" t="s">
        <v>224</v>
      </c>
    </row>
    <row r="52" spans="1:57" ht="15.75" customHeight="1" thickBot="1" x14ac:dyDescent="0.35">
      <c r="A52" s="268"/>
      <c r="B52" s="269"/>
      <c r="C52" s="270" t="s">
        <v>226</v>
      </c>
      <c r="D52" s="271">
        <f>D46+D51</f>
        <v>14</v>
      </c>
      <c r="E52" s="272">
        <f t="shared" si="111"/>
        <v>210</v>
      </c>
      <c r="F52" s="273">
        <f>F46+F51</f>
        <v>22</v>
      </c>
      <c r="G52" s="272">
        <f t="shared" si="112"/>
        <v>330</v>
      </c>
      <c r="H52" s="274" t="s">
        <v>25</v>
      </c>
      <c r="I52" s="275" t="s">
        <v>25</v>
      </c>
      <c r="J52" s="276">
        <f>J46+J51</f>
        <v>15</v>
      </c>
      <c r="K52" s="272">
        <f t="shared" si="113"/>
        <v>225</v>
      </c>
      <c r="L52" s="273">
        <f>L46+L51</f>
        <v>12</v>
      </c>
      <c r="M52" s="272">
        <f t="shared" si="114"/>
        <v>180</v>
      </c>
      <c r="N52" s="274" t="s">
        <v>25</v>
      </c>
      <c r="O52" s="275" t="s">
        <v>25</v>
      </c>
      <c r="P52" s="271">
        <f>P46+P51</f>
        <v>12</v>
      </c>
      <c r="Q52" s="272">
        <f t="shared" si="115"/>
        <v>180</v>
      </c>
      <c r="R52" s="273">
        <f>R46+R51</f>
        <v>18</v>
      </c>
      <c r="S52" s="272">
        <f t="shared" si="116"/>
        <v>270</v>
      </c>
      <c r="T52" s="277"/>
      <c r="U52" s="275"/>
      <c r="V52" s="276">
        <f>V46+V51</f>
        <v>8</v>
      </c>
      <c r="W52" s="272">
        <f t="shared" si="117"/>
        <v>120</v>
      </c>
      <c r="X52" s="273">
        <f>X46+X51</f>
        <v>16</v>
      </c>
      <c r="Y52" s="272">
        <f t="shared" si="118"/>
        <v>240</v>
      </c>
      <c r="Z52" s="274" t="s">
        <v>25</v>
      </c>
      <c r="AA52" s="275" t="s">
        <v>25</v>
      </c>
      <c r="AB52" s="271">
        <f>AB46+AB51</f>
        <v>9</v>
      </c>
      <c r="AC52" s="272">
        <f t="shared" si="119"/>
        <v>135</v>
      </c>
      <c r="AD52" s="273">
        <f>AD46+AD51</f>
        <v>16</v>
      </c>
      <c r="AE52" s="272">
        <f t="shared" si="120"/>
        <v>240</v>
      </c>
      <c r="AF52" s="274" t="s">
        <v>25</v>
      </c>
      <c r="AG52" s="275" t="s">
        <v>25</v>
      </c>
      <c r="AH52" s="276">
        <f>AH46+AH51</f>
        <v>11</v>
      </c>
      <c r="AI52" s="272">
        <f t="shared" si="121"/>
        <v>165</v>
      </c>
      <c r="AJ52" s="273">
        <f>AJ46+AJ51</f>
        <v>16</v>
      </c>
      <c r="AK52" s="272">
        <f t="shared" si="122"/>
        <v>240</v>
      </c>
      <c r="AL52" s="274" t="s">
        <v>25</v>
      </c>
      <c r="AM52" s="275" t="s">
        <v>25</v>
      </c>
      <c r="AN52" s="271">
        <f>AN46+AN51</f>
        <v>10</v>
      </c>
      <c r="AO52" s="272">
        <f>IF(AN52*15=0,"",AN52*15)</f>
        <v>150</v>
      </c>
      <c r="AP52" s="273">
        <f>AP46+AP51</f>
        <v>15</v>
      </c>
      <c r="AQ52" s="272">
        <f>IF(AP52*15=0,"",AP52*15)</f>
        <v>225</v>
      </c>
      <c r="AR52" s="277"/>
      <c r="AS52" s="275"/>
      <c r="AT52" s="276">
        <f>AT46+AT51</f>
        <v>7</v>
      </c>
      <c r="AU52" s="272">
        <f t="shared" si="123"/>
        <v>105</v>
      </c>
      <c r="AV52" s="273">
        <f>AV46+AV51</f>
        <v>19</v>
      </c>
      <c r="AW52" s="272">
        <f t="shared" si="124"/>
        <v>285</v>
      </c>
      <c r="AX52" s="274" t="s">
        <v>25</v>
      </c>
      <c r="AY52" s="275" t="s">
        <v>25</v>
      </c>
      <c r="AZ52" s="278"/>
      <c r="BA52" s="279"/>
      <c r="BB52" s="280"/>
      <c r="BC52" s="279"/>
      <c r="BD52" s="274" t="s">
        <v>25</v>
      </c>
      <c r="BE52" s="281" t="s">
        <v>224</v>
      </c>
    </row>
    <row r="53" spans="1:57" ht="15.75" customHeight="1" thickTop="1" thickBot="1" x14ac:dyDescent="0.35">
      <c r="A53" s="282"/>
      <c r="B53" s="283"/>
      <c r="C53" s="284" t="s">
        <v>27</v>
      </c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1"/>
      <c r="AT53" s="551"/>
      <c r="AU53" s="551"/>
      <c r="AV53" s="551"/>
      <c r="AW53" s="551"/>
      <c r="AX53" s="551"/>
      <c r="AY53" s="551"/>
      <c r="AZ53" s="546"/>
      <c r="BA53" s="546"/>
      <c r="BB53" s="546"/>
      <c r="BC53" s="546"/>
      <c r="BD53" s="546"/>
      <c r="BE53" s="552"/>
    </row>
    <row r="54" spans="1:57" s="216" customFormat="1" ht="15.75" customHeight="1" x14ac:dyDescent="0.3">
      <c r="A54" s="237"/>
      <c r="B54" s="195"/>
      <c r="C54" s="196"/>
      <c r="D54" s="285"/>
      <c r="E54" s="286" t="str">
        <f>IF(D54*15=0,"",D54*15)</f>
        <v/>
      </c>
      <c r="F54" s="287"/>
      <c r="G54" s="286" t="str">
        <f>IF(F54*15=0,"",F54*15)</f>
        <v/>
      </c>
      <c r="H54" s="287"/>
      <c r="I54" s="288"/>
      <c r="J54" s="289"/>
      <c r="K54" s="286" t="str">
        <f>IF(J54*15=0,"",J54*15)</f>
        <v/>
      </c>
      <c r="L54" s="287"/>
      <c r="M54" s="286" t="str">
        <f>IF(L54*15=0,"",L54*15)</f>
        <v/>
      </c>
      <c r="N54" s="287"/>
      <c r="O54" s="290"/>
      <c r="P54" s="285"/>
      <c r="Q54" s="286" t="str">
        <f>IF(P54*15=0,"",P54*15)</f>
        <v/>
      </c>
      <c r="R54" s="287"/>
      <c r="S54" s="286" t="str">
        <f>IF(R54*15=0,"",R54*15)</f>
        <v/>
      </c>
      <c r="T54" s="287"/>
      <c r="U54" s="288"/>
      <c r="V54" s="289"/>
      <c r="W54" s="286" t="str">
        <f>IF(V54*15=0,"",V54*15)</f>
        <v/>
      </c>
      <c r="X54" s="287"/>
      <c r="Y54" s="286" t="str">
        <f>IF(X54*15=0,"",X54*15)</f>
        <v/>
      </c>
      <c r="Z54" s="287"/>
      <c r="AA54" s="290"/>
      <c r="AB54" s="285"/>
      <c r="AC54" s="286" t="str">
        <f>IF(AB54*15=0,"",AB54*15)</f>
        <v/>
      </c>
      <c r="AD54" s="287"/>
      <c r="AE54" s="286" t="str">
        <f>IF(AD54*15=0,"",AD54*15)</f>
        <v/>
      </c>
      <c r="AF54" s="287"/>
      <c r="AG54" s="288"/>
      <c r="AH54" s="289"/>
      <c r="AI54" s="286" t="str">
        <f>IF(AH54*15=0,"",AH54*15)</f>
        <v/>
      </c>
      <c r="AJ54" s="287"/>
      <c r="AK54" s="286" t="str">
        <f>IF(AJ54*15=0,"",AJ54*15)</f>
        <v/>
      </c>
      <c r="AL54" s="287"/>
      <c r="AM54" s="290"/>
      <c r="AN54" s="285"/>
      <c r="AO54" s="286" t="str">
        <f>IF(AN54*15=0,"",AN54*15)</f>
        <v/>
      </c>
      <c r="AP54" s="287"/>
      <c r="AQ54" s="286" t="str">
        <f>IF(AP54*15=0,"",AP54*15)</f>
        <v/>
      </c>
      <c r="AR54" s="287"/>
      <c r="AS54" s="288"/>
      <c r="AT54" s="289"/>
      <c r="AU54" s="286" t="str">
        <f>IF(AT54*15=0,"",AT54*15)</f>
        <v/>
      </c>
      <c r="AV54" s="287"/>
      <c r="AW54" s="286" t="str">
        <f>IF(AV54*15=0,"",AV54*15)</f>
        <v/>
      </c>
      <c r="AX54" s="287"/>
      <c r="AY54" s="290"/>
      <c r="AZ54" s="243" t="str">
        <f>IF(D54+J54+P54+V54=0,"",D54+J54+P54+V54)</f>
        <v/>
      </c>
      <c r="BA54" s="239" t="str">
        <f>IF((D54+J54+P54+V54)*15=0,"",(D54+J54+P54+V54)*15)</f>
        <v/>
      </c>
      <c r="BB54" s="244" t="str">
        <f>IF(F54+L54+R54+X54=0,"",F54+L54+R54+X54)</f>
        <v/>
      </c>
      <c r="BC54" s="239" t="str">
        <f>IF((F54+L54+R54+X54)*15=0,"",(F54+L54+R54+X54)*15)</f>
        <v/>
      </c>
      <c r="BD54" s="244" t="str">
        <f>IF(H54+N54+T54+Z54=0,"",H54+N54+T54+Z54)</f>
        <v/>
      </c>
      <c r="BE54" s="245" t="s">
        <v>224</v>
      </c>
    </row>
    <row r="55" spans="1:57" s="216" customFormat="1" ht="9.9499999999999993" customHeight="1" x14ac:dyDescent="0.2">
      <c r="A55" s="553"/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554"/>
      <c r="X55" s="554"/>
      <c r="Y55" s="554"/>
      <c r="Z55" s="554"/>
      <c r="AA55" s="554"/>
      <c r="AB55" s="340"/>
      <c r="AC55" s="340"/>
      <c r="AD55" s="340"/>
      <c r="AE55" s="340"/>
      <c r="AF55" s="340"/>
      <c r="AG55" s="340"/>
      <c r="AH55" s="340"/>
      <c r="AI55" s="340"/>
      <c r="AJ55" s="340"/>
      <c r="AK55" s="340"/>
      <c r="AL55" s="340"/>
      <c r="AM55" s="340"/>
      <c r="AN55" s="340"/>
      <c r="AO55" s="340"/>
      <c r="AP55" s="340"/>
      <c r="AQ55" s="340"/>
      <c r="AR55" s="340"/>
      <c r="AS55" s="340"/>
      <c r="AT55" s="340"/>
      <c r="AU55" s="340"/>
      <c r="AV55" s="340"/>
      <c r="AW55" s="340"/>
      <c r="AX55" s="340"/>
      <c r="AY55" s="340"/>
      <c r="AZ55" s="341"/>
      <c r="BA55" s="342"/>
      <c r="BB55" s="342"/>
      <c r="BC55" s="342"/>
      <c r="BD55" s="342"/>
      <c r="BE55" s="343"/>
    </row>
    <row r="56" spans="1:57" s="216" customFormat="1" ht="15.75" customHeight="1" x14ac:dyDescent="0.25">
      <c r="A56" s="197" t="s">
        <v>133</v>
      </c>
      <c r="B56" s="211" t="s">
        <v>17</v>
      </c>
      <c r="C56" s="368" t="s">
        <v>31</v>
      </c>
      <c r="D56" s="352"/>
      <c r="E56" s="124"/>
      <c r="F56" s="124"/>
      <c r="G56" s="124"/>
      <c r="H56" s="125"/>
      <c r="I56" s="353"/>
      <c r="J56" s="354"/>
      <c r="K56" s="124"/>
      <c r="L56" s="124"/>
      <c r="M56" s="124">
        <v>160</v>
      </c>
      <c r="N56" s="125">
        <v>0</v>
      </c>
      <c r="O56" s="353" t="s">
        <v>51</v>
      </c>
      <c r="P56" s="355"/>
      <c r="Q56" s="124"/>
      <c r="R56" s="124"/>
      <c r="S56" s="124"/>
      <c r="T56" s="125"/>
      <c r="U56" s="125"/>
      <c r="V56" s="125"/>
      <c r="W56" s="124"/>
      <c r="X56" s="124"/>
      <c r="Y56" s="124"/>
      <c r="Z56" s="125"/>
      <c r="AA56" s="353"/>
      <c r="AB56" s="354"/>
      <c r="AC56" s="124"/>
      <c r="AD56" s="124"/>
      <c r="AE56" s="124"/>
      <c r="AF56" s="125"/>
      <c r="AG56" s="125"/>
      <c r="AH56" s="125"/>
      <c r="AI56" s="124"/>
      <c r="AJ56" s="124"/>
      <c r="AK56" s="120"/>
      <c r="AL56" s="179"/>
      <c r="AM56" s="349"/>
      <c r="AN56" s="354"/>
      <c r="AO56" s="124"/>
      <c r="AP56" s="124"/>
      <c r="AQ56" s="124"/>
      <c r="AR56" s="125"/>
      <c r="AS56" s="353"/>
      <c r="AT56" s="354"/>
      <c r="AU56" s="124"/>
      <c r="AV56" s="124"/>
      <c r="AW56" s="21"/>
      <c r="AX56" s="9"/>
      <c r="AY56" s="126"/>
      <c r="AZ56" s="291"/>
      <c r="BA56" s="292"/>
      <c r="BB56" s="292"/>
      <c r="BC56" s="292"/>
      <c r="BD56" s="292"/>
      <c r="BE56" s="293"/>
    </row>
    <row r="57" spans="1:57" s="216" customFormat="1" ht="15.75" customHeight="1" x14ac:dyDescent="0.25">
      <c r="A57" s="350" t="s">
        <v>409</v>
      </c>
      <c r="B57" s="131" t="s">
        <v>17</v>
      </c>
      <c r="C57" s="351" t="s">
        <v>32</v>
      </c>
      <c r="D57" s="356"/>
      <c r="E57" s="124"/>
      <c r="F57" s="124"/>
      <c r="G57" s="124"/>
      <c r="H57" s="125"/>
      <c r="I57" s="75"/>
      <c r="J57" s="354"/>
      <c r="K57" s="124"/>
      <c r="L57" s="124"/>
      <c r="M57" s="124"/>
      <c r="N57" s="125"/>
      <c r="O57" s="75"/>
      <c r="P57" s="355"/>
      <c r="Q57" s="124"/>
      <c r="R57" s="124"/>
      <c r="S57" s="124"/>
      <c r="T57" s="125"/>
      <c r="U57" s="125"/>
      <c r="V57" s="125"/>
      <c r="W57" s="124"/>
      <c r="X57" s="124"/>
      <c r="Y57" s="124">
        <v>160</v>
      </c>
      <c r="Z57" s="125">
        <v>0</v>
      </c>
      <c r="AA57" s="75" t="s">
        <v>51</v>
      </c>
      <c r="AB57" s="354"/>
      <c r="AC57" s="124"/>
      <c r="AD57" s="124"/>
      <c r="AE57" s="124"/>
      <c r="AF57" s="125"/>
      <c r="AG57" s="125"/>
      <c r="AH57" s="125"/>
      <c r="AI57" s="124"/>
      <c r="AJ57" s="124"/>
      <c r="AK57" s="120"/>
      <c r="AL57" s="179"/>
      <c r="AM57" s="357"/>
      <c r="AN57" s="354"/>
      <c r="AO57" s="124"/>
      <c r="AP57" s="124"/>
      <c r="AQ57" s="124"/>
      <c r="AR57" s="125"/>
      <c r="AS57" s="75"/>
      <c r="AT57" s="354"/>
      <c r="AU57" s="124"/>
      <c r="AV57" s="124"/>
      <c r="AW57" s="21"/>
      <c r="AX57" s="9"/>
      <c r="AY57" s="126"/>
      <c r="AZ57" s="291"/>
      <c r="BA57" s="292"/>
      <c r="BB57" s="292"/>
      <c r="BC57" s="292"/>
      <c r="BD57" s="292"/>
      <c r="BE57" s="293"/>
    </row>
    <row r="58" spans="1:57" s="216" customFormat="1" ht="15.75" customHeight="1" x14ac:dyDescent="0.25">
      <c r="A58" s="350" t="s">
        <v>577</v>
      </c>
      <c r="B58" s="131" t="s">
        <v>17</v>
      </c>
      <c r="C58" s="351" t="s">
        <v>132</v>
      </c>
      <c r="D58" s="356"/>
      <c r="E58" s="124"/>
      <c r="F58" s="124"/>
      <c r="G58" s="124"/>
      <c r="H58" s="125"/>
      <c r="I58" s="75"/>
      <c r="J58" s="354"/>
      <c r="K58" s="124"/>
      <c r="L58" s="124"/>
      <c r="M58" s="124"/>
      <c r="N58" s="125"/>
      <c r="O58" s="75"/>
      <c r="P58" s="355"/>
      <c r="Q58" s="124"/>
      <c r="R58" s="124"/>
      <c r="S58" s="124"/>
      <c r="T58" s="125"/>
      <c r="U58" s="125"/>
      <c r="V58" s="125"/>
      <c r="W58" s="124"/>
      <c r="X58" s="124"/>
      <c r="Y58" s="124"/>
      <c r="Z58" s="125"/>
      <c r="AA58" s="75"/>
      <c r="AB58" s="354"/>
      <c r="AC58" s="124"/>
      <c r="AD58" s="124"/>
      <c r="AE58" s="124"/>
      <c r="AF58" s="125"/>
      <c r="AG58" s="125"/>
      <c r="AH58" s="125"/>
      <c r="AI58" s="124"/>
      <c r="AJ58" s="124"/>
      <c r="AK58" s="120">
        <v>160</v>
      </c>
      <c r="AL58" s="179">
        <v>0</v>
      </c>
      <c r="AM58" s="357" t="s">
        <v>51</v>
      </c>
      <c r="AN58" s="354"/>
      <c r="AO58" s="124"/>
      <c r="AP58" s="124"/>
      <c r="AQ58" s="124"/>
      <c r="AR58" s="125"/>
      <c r="AS58" s="75"/>
      <c r="AT58" s="354"/>
      <c r="AU58" s="124"/>
      <c r="AV58" s="124"/>
      <c r="AW58" s="21"/>
      <c r="AX58" s="9"/>
      <c r="AY58" s="126"/>
      <c r="AZ58" s="291"/>
      <c r="BA58" s="292"/>
      <c r="BB58" s="292"/>
      <c r="BC58" s="292"/>
      <c r="BD58" s="292"/>
      <c r="BE58" s="293"/>
    </row>
    <row r="59" spans="1:57" s="216" customFormat="1" ht="15.75" customHeight="1" thickBot="1" x14ac:dyDescent="0.3">
      <c r="A59" s="358" t="s">
        <v>578</v>
      </c>
      <c r="B59" s="132" t="s">
        <v>17</v>
      </c>
      <c r="C59" s="359" t="s">
        <v>218</v>
      </c>
      <c r="D59" s="360"/>
      <c r="E59" s="51"/>
      <c r="F59" s="51"/>
      <c r="G59" s="51"/>
      <c r="H59" s="127"/>
      <c r="I59" s="361"/>
      <c r="J59" s="362"/>
      <c r="K59" s="51"/>
      <c r="L59" s="51"/>
      <c r="M59" s="51"/>
      <c r="N59" s="127"/>
      <c r="O59" s="361"/>
      <c r="P59" s="363"/>
      <c r="Q59" s="51"/>
      <c r="R59" s="51"/>
      <c r="S59" s="51"/>
      <c r="T59" s="127"/>
      <c r="U59" s="127"/>
      <c r="V59" s="127"/>
      <c r="W59" s="51"/>
      <c r="X59" s="51"/>
      <c r="Y59" s="51"/>
      <c r="Z59" s="127"/>
      <c r="AA59" s="361"/>
      <c r="AB59" s="362"/>
      <c r="AC59" s="51"/>
      <c r="AD59" s="51"/>
      <c r="AE59" s="51"/>
      <c r="AF59" s="127"/>
      <c r="AG59" s="127"/>
      <c r="AH59" s="127"/>
      <c r="AI59" s="51"/>
      <c r="AJ59" s="51"/>
      <c r="AK59" s="51"/>
      <c r="AL59" s="127"/>
      <c r="AM59" s="364"/>
      <c r="AN59" s="362"/>
      <c r="AO59" s="51"/>
      <c r="AP59" s="51"/>
      <c r="AQ59" s="51"/>
      <c r="AR59" s="127"/>
      <c r="AS59" s="361"/>
      <c r="AT59" s="362"/>
      <c r="AU59" s="51"/>
      <c r="AV59" s="51"/>
      <c r="AW59" s="365">
        <v>80</v>
      </c>
      <c r="AX59" s="366">
        <v>0</v>
      </c>
      <c r="AY59" s="367" t="s">
        <v>51</v>
      </c>
      <c r="AZ59" s="291"/>
      <c r="BA59" s="292"/>
      <c r="BB59" s="292"/>
      <c r="BC59" s="292"/>
      <c r="BD59" s="292"/>
      <c r="BE59" s="293"/>
    </row>
    <row r="60" spans="1:57" s="216" customFormat="1" ht="9.9499999999999993" customHeight="1" thickTop="1" x14ac:dyDescent="0.2">
      <c r="A60" s="553"/>
      <c r="B60" s="554"/>
      <c r="C60" s="554"/>
      <c r="D60" s="554"/>
      <c r="E60" s="554"/>
      <c r="F60" s="554"/>
      <c r="G60" s="554"/>
      <c r="H60" s="554"/>
      <c r="I60" s="554"/>
      <c r="J60" s="554"/>
      <c r="K60" s="554"/>
      <c r="L60" s="554"/>
      <c r="M60" s="554"/>
      <c r="N60" s="554"/>
      <c r="O60" s="554"/>
      <c r="P60" s="554"/>
      <c r="Q60" s="554"/>
      <c r="R60" s="554"/>
      <c r="S60" s="554"/>
      <c r="T60" s="554"/>
      <c r="U60" s="554"/>
      <c r="V60" s="554"/>
      <c r="W60" s="554"/>
      <c r="X60" s="554"/>
      <c r="Y60" s="554"/>
      <c r="Z60" s="554"/>
      <c r="AA60" s="554"/>
      <c r="AB60" s="340"/>
      <c r="AC60" s="340"/>
      <c r="AD60" s="340"/>
      <c r="AE60" s="340"/>
      <c r="AF60" s="340"/>
      <c r="AG60" s="340"/>
      <c r="AH60" s="340"/>
      <c r="AI60" s="340"/>
      <c r="AJ60" s="340"/>
      <c r="AK60" s="340"/>
      <c r="AL60" s="340"/>
      <c r="AM60" s="340"/>
      <c r="AN60" s="340"/>
      <c r="AO60" s="340"/>
      <c r="AP60" s="340"/>
      <c r="AQ60" s="340"/>
      <c r="AR60" s="340"/>
      <c r="AS60" s="340"/>
      <c r="AT60" s="340"/>
      <c r="AU60" s="340"/>
      <c r="AV60" s="340"/>
      <c r="AW60" s="340"/>
      <c r="AX60" s="340"/>
      <c r="AY60" s="340"/>
      <c r="AZ60" s="341"/>
      <c r="BA60" s="342"/>
      <c r="BB60" s="342"/>
      <c r="BC60" s="342"/>
      <c r="BD60" s="342"/>
      <c r="BE60" s="343"/>
    </row>
    <row r="61" spans="1:57" s="216" customFormat="1" ht="15.75" customHeight="1" x14ac:dyDescent="0.2">
      <c r="A61" s="555" t="s">
        <v>33</v>
      </c>
      <c r="B61" s="556"/>
      <c r="C61" s="556"/>
      <c r="D61" s="556"/>
      <c r="E61" s="556"/>
      <c r="F61" s="556"/>
      <c r="G61" s="556"/>
      <c r="H61" s="556"/>
      <c r="I61" s="556"/>
      <c r="J61" s="556"/>
      <c r="K61" s="556"/>
      <c r="L61" s="556"/>
      <c r="M61" s="556"/>
      <c r="N61" s="556"/>
      <c r="O61" s="556"/>
      <c r="P61" s="556"/>
      <c r="Q61" s="556"/>
      <c r="R61" s="556"/>
      <c r="S61" s="556"/>
      <c r="T61" s="556"/>
      <c r="U61" s="556"/>
      <c r="V61" s="556"/>
      <c r="W61" s="556"/>
      <c r="X61" s="556"/>
      <c r="Y61" s="556"/>
      <c r="Z61" s="556"/>
      <c r="AA61" s="556"/>
      <c r="AB61" s="338"/>
      <c r="AC61" s="338"/>
      <c r="AD61" s="338"/>
      <c r="AE61" s="338"/>
      <c r="AF61" s="338"/>
      <c r="AG61" s="338"/>
      <c r="AH61" s="338"/>
      <c r="AI61" s="338"/>
      <c r="AJ61" s="338"/>
      <c r="AK61" s="338"/>
      <c r="AL61" s="338"/>
      <c r="AM61" s="338"/>
      <c r="AN61" s="338"/>
      <c r="AO61" s="338"/>
      <c r="AP61" s="338"/>
      <c r="AQ61" s="338"/>
      <c r="AR61" s="338"/>
      <c r="AS61" s="338"/>
      <c r="AT61" s="338"/>
      <c r="AU61" s="338"/>
      <c r="AV61" s="338"/>
      <c r="AW61" s="338"/>
      <c r="AX61" s="338"/>
      <c r="AY61" s="338"/>
      <c r="AZ61" s="341"/>
      <c r="BA61" s="342"/>
      <c r="BB61" s="342"/>
      <c r="BC61" s="342"/>
      <c r="BD61" s="342"/>
      <c r="BE61" s="343"/>
    </row>
    <row r="62" spans="1:57" s="216" customFormat="1" ht="15.75" customHeight="1" x14ac:dyDescent="0.3">
      <c r="A62" s="294"/>
      <c r="B62" s="195"/>
      <c r="C62" s="295" t="s">
        <v>34</v>
      </c>
      <c r="D62" s="296"/>
      <c r="E62" s="297"/>
      <c r="F62" s="297"/>
      <c r="G62" s="297"/>
      <c r="H62" s="244"/>
      <c r="I62" s="298">
        <f>COUNTIF(I12:I50,"A")</f>
        <v>0</v>
      </c>
      <c r="J62" s="296"/>
      <c r="K62" s="297"/>
      <c r="L62" s="297"/>
      <c r="M62" s="297"/>
      <c r="N62" s="244"/>
      <c r="O62" s="298">
        <f>COUNTIF(O12:O50,"A")</f>
        <v>0</v>
      </c>
      <c r="P62" s="296"/>
      <c r="Q62" s="297"/>
      <c r="R62" s="297"/>
      <c r="S62" s="297"/>
      <c r="T62" s="244"/>
      <c r="U62" s="298">
        <f>COUNTIF(U12:U50,"A")</f>
        <v>0</v>
      </c>
      <c r="V62" s="296"/>
      <c r="W62" s="297"/>
      <c r="X62" s="297"/>
      <c r="Y62" s="297"/>
      <c r="Z62" s="244"/>
      <c r="AA62" s="298">
        <f>COUNTIF(AA12:AA50,"A")</f>
        <v>0</v>
      </c>
      <c r="AB62" s="296"/>
      <c r="AC62" s="297"/>
      <c r="AD62" s="297"/>
      <c r="AE62" s="297"/>
      <c r="AF62" s="244"/>
      <c r="AG62" s="298">
        <f>COUNTIF(AG12:AG50,"A")</f>
        <v>0</v>
      </c>
      <c r="AH62" s="296"/>
      <c r="AI62" s="297"/>
      <c r="AJ62" s="297"/>
      <c r="AK62" s="297"/>
      <c r="AL62" s="244"/>
      <c r="AM62" s="298">
        <f>COUNTIF(AM12:AM50,"A")</f>
        <v>0</v>
      </c>
      <c r="AN62" s="296"/>
      <c r="AO62" s="297"/>
      <c r="AP62" s="297"/>
      <c r="AQ62" s="297"/>
      <c r="AR62" s="244"/>
      <c r="AS62" s="298">
        <f>COUNTIF(AS12:AS50,"A")</f>
        <v>0</v>
      </c>
      <c r="AT62" s="296"/>
      <c r="AU62" s="297"/>
      <c r="AV62" s="297"/>
      <c r="AW62" s="297"/>
      <c r="AX62" s="244"/>
      <c r="AY62" s="298">
        <f>COUNTIF(AY12:AY50,"A")</f>
        <v>0</v>
      </c>
      <c r="AZ62" s="299"/>
      <c r="BA62" s="297"/>
      <c r="BB62" s="297"/>
      <c r="BC62" s="297"/>
      <c r="BD62" s="244"/>
      <c r="BE62" s="344">
        <f t="shared" ref="BE62:BE73" si="125">SUM(D62:AY62)</f>
        <v>0</v>
      </c>
    </row>
    <row r="63" spans="1:57" s="216" customFormat="1" ht="15.75" customHeight="1" x14ac:dyDescent="0.3">
      <c r="A63" s="294"/>
      <c r="B63" s="195"/>
      <c r="C63" s="295" t="s">
        <v>35</v>
      </c>
      <c r="D63" s="296"/>
      <c r="E63" s="297"/>
      <c r="F63" s="297"/>
      <c r="G63" s="297"/>
      <c r="H63" s="244"/>
      <c r="I63" s="298">
        <f>COUNTIF(I12:I50,"B")</f>
        <v>0</v>
      </c>
      <c r="J63" s="296"/>
      <c r="K63" s="297"/>
      <c r="L63" s="297"/>
      <c r="M63" s="297"/>
      <c r="N63" s="244"/>
      <c r="O63" s="298">
        <f>COUNTIF(O12:O50,"B")</f>
        <v>1</v>
      </c>
      <c r="P63" s="296"/>
      <c r="Q63" s="297"/>
      <c r="R63" s="297"/>
      <c r="S63" s="297"/>
      <c r="T63" s="244"/>
      <c r="U63" s="298">
        <f>COUNTIF(U12:U50,"B")</f>
        <v>0</v>
      </c>
      <c r="V63" s="296"/>
      <c r="W63" s="297"/>
      <c r="X63" s="297"/>
      <c r="Y63" s="297"/>
      <c r="Z63" s="244"/>
      <c r="AA63" s="298">
        <f>COUNTIF(AA12:AA50,"B")</f>
        <v>0</v>
      </c>
      <c r="AB63" s="296"/>
      <c r="AC63" s="297"/>
      <c r="AD63" s="297"/>
      <c r="AE63" s="297"/>
      <c r="AF63" s="244"/>
      <c r="AG63" s="298">
        <f>COUNTIF(AG12:AG50,"B")</f>
        <v>0</v>
      </c>
      <c r="AH63" s="296"/>
      <c r="AI63" s="297"/>
      <c r="AJ63" s="297"/>
      <c r="AK63" s="297"/>
      <c r="AL63" s="244"/>
      <c r="AM63" s="298">
        <f>COUNTIF(AM12:AM50,"B")</f>
        <v>0</v>
      </c>
      <c r="AN63" s="296"/>
      <c r="AO63" s="297"/>
      <c r="AP63" s="297"/>
      <c r="AQ63" s="297"/>
      <c r="AR63" s="244"/>
      <c r="AS63" s="298">
        <f>COUNTIF(AS12:AS50,"B")</f>
        <v>1</v>
      </c>
      <c r="AT63" s="296"/>
      <c r="AU63" s="297"/>
      <c r="AV63" s="297"/>
      <c r="AW63" s="297"/>
      <c r="AX63" s="244"/>
      <c r="AY63" s="298">
        <f>COUNTIF(AY12:AY50,"B")</f>
        <v>1</v>
      </c>
      <c r="AZ63" s="299"/>
      <c r="BA63" s="297"/>
      <c r="BB63" s="297"/>
      <c r="BC63" s="297"/>
      <c r="BD63" s="244"/>
      <c r="BE63" s="344">
        <f t="shared" si="125"/>
        <v>3</v>
      </c>
    </row>
    <row r="64" spans="1:57" s="216" customFormat="1" ht="15.75" customHeight="1" x14ac:dyDescent="0.3">
      <c r="A64" s="294"/>
      <c r="B64" s="195"/>
      <c r="C64" s="295" t="s">
        <v>36</v>
      </c>
      <c r="D64" s="296"/>
      <c r="E64" s="297"/>
      <c r="F64" s="297"/>
      <c r="G64" s="297"/>
      <c r="H64" s="244"/>
      <c r="I64" s="298">
        <f>COUNTIF(I12:I50,"F")</f>
        <v>2</v>
      </c>
      <c r="J64" s="296"/>
      <c r="K64" s="297"/>
      <c r="L64" s="297"/>
      <c r="M64" s="297"/>
      <c r="N64" s="244"/>
      <c r="O64" s="298">
        <f>COUNTIF(O12:O50,"F")</f>
        <v>2</v>
      </c>
      <c r="P64" s="296"/>
      <c r="Q64" s="297"/>
      <c r="R64" s="297"/>
      <c r="S64" s="297"/>
      <c r="T64" s="244"/>
      <c r="U64" s="298">
        <f>COUNTIF(U12:U50,"F")</f>
        <v>0</v>
      </c>
      <c r="V64" s="296"/>
      <c r="W64" s="297"/>
      <c r="X64" s="297"/>
      <c r="Y64" s="297"/>
      <c r="Z64" s="244"/>
      <c r="AA64" s="298">
        <f>COUNTIF(AA12:AA50,"F")</f>
        <v>0</v>
      </c>
      <c r="AB64" s="296"/>
      <c r="AC64" s="297"/>
      <c r="AD64" s="297"/>
      <c r="AE64" s="297"/>
      <c r="AF64" s="244"/>
      <c r="AG64" s="298">
        <f>COUNTIF(AG12:AG50,"F")</f>
        <v>0</v>
      </c>
      <c r="AH64" s="296"/>
      <c r="AI64" s="297"/>
      <c r="AJ64" s="297"/>
      <c r="AK64" s="297"/>
      <c r="AL64" s="244"/>
      <c r="AM64" s="298">
        <f>COUNTIF(AM12:AM50,"F")</f>
        <v>0</v>
      </c>
      <c r="AN64" s="296"/>
      <c r="AO64" s="297"/>
      <c r="AP64" s="297"/>
      <c r="AQ64" s="297"/>
      <c r="AR64" s="244"/>
      <c r="AS64" s="298">
        <f>COUNTIF(AS12:AS50,"F")</f>
        <v>0</v>
      </c>
      <c r="AT64" s="296"/>
      <c r="AU64" s="297"/>
      <c r="AV64" s="297"/>
      <c r="AW64" s="297"/>
      <c r="AX64" s="244"/>
      <c r="AY64" s="298">
        <f>COUNTIF(AY12:AY50,"F")</f>
        <v>0</v>
      </c>
      <c r="AZ64" s="299"/>
      <c r="BA64" s="297"/>
      <c r="BB64" s="297"/>
      <c r="BC64" s="297"/>
      <c r="BD64" s="244"/>
      <c r="BE64" s="344">
        <f t="shared" si="125"/>
        <v>4</v>
      </c>
    </row>
    <row r="65" spans="1:57" s="216" customFormat="1" ht="15.75" customHeight="1" x14ac:dyDescent="0.3">
      <c r="A65" s="294"/>
      <c r="B65" s="195"/>
      <c r="C65" s="295" t="s">
        <v>37</v>
      </c>
      <c r="D65" s="296"/>
      <c r="E65" s="297"/>
      <c r="F65" s="297"/>
      <c r="G65" s="297"/>
      <c r="H65" s="244"/>
      <c r="I65" s="298">
        <f>COUNTIF(I12:I50,"F(Z)")</f>
        <v>0</v>
      </c>
      <c r="J65" s="296"/>
      <c r="K65" s="297"/>
      <c r="L65" s="297"/>
      <c r="M65" s="297"/>
      <c r="N65" s="244"/>
      <c r="O65" s="298">
        <f>COUNTIF(O12:O50,"F(Z)")</f>
        <v>0</v>
      </c>
      <c r="P65" s="296"/>
      <c r="Q65" s="297"/>
      <c r="R65" s="297"/>
      <c r="S65" s="297"/>
      <c r="T65" s="244"/>
      <c r="U65" s="298">
        <f>COUNTIF(U12:U50,"F(Z)")</f>
        <v>0</v>
      </c>
      <c r="V65" s="296"/>
      <c r="W65" s="297"/>
      <c r="X65" s="297"/>
      <c r="Y65" s="297"/>
      <c r="Z65" s="244"/>
      <c r="AA65" s="298">
        <f>COUNTIF(AA12:AA50,"F(Z)")</f>
        <v>0</v>
      </c>
      <c r="AB65" s="296"/>
      <c r="AC65" s="297"/>
      <c r="AD65" s="297"/>
      <c r="AE65" s="297"/>
      <c r="AF65" s="244"/>
      <c r="AG65" s="298">
        <f>COUNTIF(AG12:AG50,"F(Z)")</f>
        <v>0</v>
      </c>
      <c r="AH65" s="296"/>
      <c r="AI65" s="297"/>
      <c r="AJ65" s="297"/>
      <c r="AK65" s="297"/>
      <c r="AL65" s="244"/>
      <c r="AM65" s="298">
        <f>COUNTIF(AM12:AM50,"F(Z)")</f>
        <v>1</v>
      </c>
      <c r="AN65" s="296"/>
      <c r="AO65" s="297"/>
      <c r="AP65" s="297"/>
      <c r="AQ65" s="297"/>
      <c r="AR65" s="244"/>
      <c r="AS65" s="298">
        <f>COUNTIF(AS12:AS50,"F(Z)")</f>
        <v>1</v>
      </c>
      <c r="AT65" s="296"/>
      <c r="AU65" s="297"/>
      <c r="AV65" s="297"/>
      <c r="AW65" s="297"/>
      <c r="AX65" s="244"/>
      <c r="AY65" s="298">
        <f>COUNTIF(AY12:AY50,"F(Z)")</f>
        <v>0</v>
      </c>
      <c r="AZ65" s="299"/>
      <c r="BA65" s="297"/>
      <c r="BB65" s="297"/>
      <c r="BC65" s="297"/>
      <c r="BD65" s="244"/>
      <c r="BE65" s="344">
        <f t="shared" si="125"/>
        <v>2</v>
      </c>
    </row>
    <row r="66" spans="1:57" s="216" customFormat="1" ht="15.75" customHeight="1" x14ac:dyDescent="0.3">
      <c r="A66" s="294"/>
      <c r="B66" s="195"/>
      <c r="C66" s="295" t="s">
        <v>38</v>
      </c>
      <c r="D66" s="296"/>
      <c r="E66" s="297"/>
      <c r="F66" s="297"/>
      <c r="G66" s="297"/>
      <c r="H66" s="244"/>
      <c r="I66" s="298">
        <f>COUNTIF(I12:I50,"G")</f>
        <v>0</v>
      </c>
      <c r="J66" s="296"/>
      <c r="K66" s="297"/>
      <c r="L66" s="297"/>
      <c r="M66" s="297"/>
      <c r="N66" s="244"/>
      <c r="O66" s="298">
        <f>COUNTIF(O12:O50,"G")</f>
        <v>1</v>
      </c>
      <c r="P66" s="296"/>
      <c r="Q66" s="297"/>
      <c r="R66" s="297"/>
      <c r="S66" s="297"/>
      <c r="T66" s="244"/>
      <c r="U66" s="298">
        <f>COUNTIF(U12:U50,"G")</f>
        <v>0</v>
      </c>
      <c r="V66" s="296"/>
      <c r="W66" s="297"/>
      <c r="X66" s="297"/>
      <c r="Y66" s="297"/>
      <c r="Z66" s="244"/>
      <c r="AA66" s="298">
        <f>COUNTIF(AA12:AA50,"G")</f>
        <v>3</v>
      </c>
      <c r="AB66" s="296"/>
      <c r="AC66" s="297"/>
      <c r="AD66" s="297"/>
      <c r="AE66" s="297"/>
      <c r="AF66" s="244"/>
      <c r="AG66" s="298">
        <f>COUNTIF(AG12:AG50,"G")</f>
        <v>1</v>
      </c>
      <c r="AH66" s="296"/>
      <c r="AI66" s="297"/>
      <c r="AJ66" s="297"/>
      <c r="AK66" s="297"/>
      <c r="AL66" s="244"/>
      <c r="AM66" s="298">
        <f>COUNTIF(AM12:AM50,"G")</f>
        <v>1</v>
      </c>
      <c r="AN66" s="296"/>
      <c r="AO66" s="297"/>
      <c r="AP66" s="297"/>
      <c r="AQ66" s="297"/>
      <c r="AR66" s="244"/>
      <c r="AS66" s="298">
        <f>COUNTIF(AS12:AS50,"G")</f>
        <v>1</v>
      </c>
      <c r="AT66" s="296"/>
      <c r="AU66" s="297"/>
      <c r="AV66" s="297"/>
      <c r="AW66" s="297"/>
      <c r="AX66" s="244"/>
      <c r="AY66" s="298">
        <f>COUNTIF(AY12:AY50,"G")</f>
        <v>1</v>
      </c>
      <c r="AZ66" s="299"/>
      <c r="BA66" s="297"/>
      <c r="BB66" s="297"/>
      <c r="BC66" s="297"/>
      <c r="BD66" s="244"/>
      <c r="BE66" s="344">
        <f t="shared" si="125"/>
        <v>8</v>
      </c>
    </row>
    <row r="67" spans="1:57" s="216" customFormat="1" ht="15.75" customHeight="1" x14ac:dyDescent="0.25">
      <c r="A67" s="294"/>
      <c r="B67" s="300"/>
      <c r="C67" s="295" t="s">
        <v>39</v>
      </c>
      <c r="D67" s="345"/>
      <c r="E67" s="342"/>
      <c r="F67" s="342"/>
      <c r="G67" s="342"/>
      <c r="H67" s="346"/>
      <c r="I67" s="298">
        <f>COUNTIF(I12:I50,"G(Z)")</f>
        <v>0</v>
      </c>
      <c r="J67" s="345"/>
      <c r="K67" s="342"/>
      <c r="L67" s="342"/>
      <c r="M67" s="342"/>
      <c r="N67" s="346"/>
      <c r="O67" s="298">
        <f>COUNTIF(O12:O50,"G(Z)")</f>
        <v>0</v>
      </c>
      <c r="P67" s="345"/>
      <c r="Q67" s="342"/>
      <c r="R67" s="342"/>
      <c r="S67" s="342"/>
      <c r="T67" s="346"/>
      <c r="U67" s="298">
        <f>COUNTIF(U12:U50,"G(Z)")</f>
        <v>0</v>
      </c>
      <c r="V67" s="345"/>
      <c r="W67" s="342"/>
      <c r="X67" s="342"/>
      <c r="Y67" s="342"/>
      <c r="Z67" s="346"/>
      <c r="AA67" s="298">
        <f>COUNTIF(AA12:AA50,"G(Z)")</f>
        <v>0</v>
      </c>
      <c r="AB67" s="345"/>
      <c r="AC67" s="342"/>
      <c r="AD67" s="342"/>
      <c r="AE67" s="342"/>
      <c r="AF67" s="346"/>
      <c r="AG67" s="298">
        <f>COUNTIF(AG12:AG50,"G(Z)")</f>
        <v>0</v>
      </c>
      <c r="AH67" s="345"/>
      <c r="AI67" s="342"/>
      <c r="AJ67" s="342"/>
      <c r="AK67" s="342"/>
      <c r="AL67" s="346"/>
      <c r="AM67" s="298">
        <f>COUNTIF(AM12:AM50,"G(Z)")</f>
        <v>0</v>
      </c>
      <c r="AN67" s="345"/>
      <c r="AO67" s="342"/>
      <c r="AP67" s="342"/>
      <c r="AQ67" s="342"/>
      <c r="AR67" s="346"/>
      <c r="AS67" s="298">
        <f>COUNTIF(AS12:AS50,"G(Z)")</f>
        <v>1</v>
      </c>
      <c r="AT67" s="345"/>
      <c r="AU67" s="342"/>
      <c r="AV67" s="342"/>
      <c r="AW67" s="342"/>
      <c r="AX67" s="346"/>
      <c r="AY67" s="298">
        <f>COUNTIF(AY12:AY50,"G(Z)")</f>
        <v>1</v>
      </c>
      <c r="AZ67" s="341"/>
      <c r="BA67" s="342"/>
      <c r="BB67" s="342"/>
      <c r="BC67" s="342"/>
      <c r="BD67" s="346"/>
      <c r="BE67" s="344">
        <f t="shared" si="125"/>
        <v>2</v>
      </c>
    </row>
    <row r="68" spans="1:57" s="216" customFormat="1" ht="15.75" customHeight="1" x14ac:dyDescent="0.3">
      <c r="A68" s="294"/>
      <c r="B68" s="195"/>
      <c r="C68" s="53" t="s">
        <v>197</v>
      </c>
      <c r="D68" s="296"/>
      <c r="E68" s="297"/>
      <c r="F68" s="297"/>
      <c r="G68" s="297"/>
      <c r="H68" s="244"/>
      <c r="I68" s="298">
        <f>COUNTIF(I12:I50,"K")</f>
        <v>0</v>
      </c>
      <c r="J68" s="296"/>
      <c r="K68" s="297"/>
      <c r="L68" s="297"/>
      <c r="M68" s="297"/>
      <c r="N68" s="244"/>
      <c r="O68" s="298">
        <f>COUNTIF(O12:O50,"K")</f>
        <v>1</v>
      </c>
      <c r="P68" s="296"/>
      <c r="Q68" s="297"/>
      <c r="R68" s="297"/>
      <c r="S68" s="297"/>
      <c r="T68" s="244"/>
      <c r="U68" s="298">
        <f>COUNTIF(U12:U50,"K")</f>
        <v>2</v>
      </c>
      <c r="V68" s="296"/>
      <c r="W68" s="297"/>
      <c r="X68" s="297"/>
      <c r="Y68" s="297"/>
      <c r="Z68" s="244"/>
      <c r="AA68" s="298">
        <f>COUNTIF(AA12:AA50,"K")</f>
        <v>0</v>
      </c>
      <c r="AB68" s="296"/>
      <c r="AC68" s="297"/>
      <c r="AD68" s="297"/>
      <c r="AE68" s="297"/>
      <c r="AF68" s="244"/>
      <c r="AG68" s="298">
        <f>COUNTIF(AG12:AG50,"K")</f>
        <v>0</v>
      </c>
      <c r="AH68" s="296"/>
      <c r="AI68" s="297"/>
      <c r="AJ68" s="297"/>
      <c r="AK68" s="297"/>
      <c r="AL68" s="244"/>
      <c r="AM68" s="298">
        <f>COUNTIF(AM12:AM50,"K")</f>
        <v>0</v>
      </c>
      <c r="AN68" s="296"/>
      <c r="AO68" s="297"/>
      <c r="AP68" s="297"/>
      <c r="AQ68" s="297"/>
      <c r="AR68" s="244"/>
      <c r="AS68" s="298">
        <f>COUNTIF(AS12:AS50,"K")</f>
        <v>0</v>
      </c>
      <c r="AT68" s="296"/>
      <c r="AU68" s="297"/>
      <c r="AV68" s="297"/>
      <c r="AW68" s="297"/>
      <c r="AX68" s="244"/>
      <c r="AY68" s="298">
        <f>COUNTIF(AY12:AY50,"K")</f>
        <v>0</v>
      </c>
      <c r="AZ68" s="299"/>
      <c r="BA68" s="297"/>
      <c r="BB68" s="297"/>
      <c r="BC68" s="297"/>
      <c r="BD68" s="244"/>
      <c r="BE68" s="344">
        <f t="shared" si="125"/>
        <v>3</v>
      </c>
    </row>
    <row r="69" spans="1:57" s="216" customFormat="1" ht="15.75" customHeight="1" x14ac:dyDescent="0.3">
      <c r="A69" s="294"/>
      <c r="B69" s="195"/>
      <c r="C69" s="53" t="s">
        <v>198</v>
      </c>
      <c r="D69" s="296"/>
      <c r="E69" s="297"/>
      <c r="F69" s="297"/>
      <c r="G69" s="297"/>
      <c r="H69" s="244"/>
      <c r="I69" s="298">
        <f>COUNTIF(I12:I50,"K(Z)")</f>
        <v>0</v>
      </c>
      <c r="J69" s="296"/>
      <c r="K69" s="297"/>
      <c r="L69" s="297"/>
      <c r="M69" s="297"/>
      <c r="N69" s="244"/>
      <c r="O69" s="298">
        <f>COUNTIF(O12:O50,"K(Z)")</f>
        <v>0</v>
      </c>
      <c r="P69" s="296"/>
      <c r="Q69" s="297"/>
      <c r="R69" s="297"/>
      <c r="S69" s="297"/>
      <c r="T69" s="244"/>
      <c r="U69" s="298">
        <f>COUNTIF(U12:U50,"K(Z)")</f>
        <v>0</v>
      </c>
      <c r="V69" s="296"/>
      <c r="W69" s="297"/>
      <c r="X69" s="297"/>
      <c r="Y69" s="297"/>
      <c r="Z69" s="244"/>
      <c r="AA69" s="298">
        <f>COUNTIF(AA12:AA50,"K(Z)")</f>
        <v>1</v>
      </c>
      <c r="AB69" s="296"/>
      <c r="AC69" s="297"/>
      <c r="AD69" s="297"/>
      <c r="AE69" s="297"/>
      <c r="AF69" s="244"/>
      <c r="AG69" s="298">
        <f>COUNTIF(AG12:AG50,"K(Z)")</f>
        <v>2</v>
      </c>
      <c r="AH69" s="296"/>
      <c r="AI69" s="297"/>
      <c r="AJ69" s="297"/>
      <c r="AK69" s="297"/>
      <c r="AL69" s="244"/>
      <c r="AM69" s="298">
        <f>COUNTIF(AM12:AM50,"K(Z)")</f>
        <v>2</v>
      </c>
      <c r="AN69" s="296"/>
      <c r="AO69" s="297"/>
      <c r="AP69" s="297"/>
      <c r="AQ69" s="297"/>
      <c r="AR69" s="244"/>
      <c r="AS69" s="298">
        <f>COUNTIF(AS12:AS50,"K(Z)")</f>
        <v>3</v>
      </c>
      <c r="AT69" s="296"/>
      <c r="AU69" s="297"/>
      <c r="AV69" s="297"/>
      <c r="AW69" s="297"/>
      <c r="AX69" s="244"/>
      <c r="AY69" s="298">
        <f>COUNTIF(AY12:AY50,"K(Z)")</f>
        <v>3</v>
      </c>
      <c r="AZ69" s="299"/>
      <c r="BA69" s="297"/>
      <c r="BB69" s="297"/>
      <c r="BC69" s="297"/>
      <c r="BD69" s="244"/>
      <c r="BE69" s="344">
        <f t="shared" si="125"/>
        <v>11</v>
      </c>
    </row>
    <row r="70" spans="1:57" s="216" customFormat="1" ht="15.75" customHeight="1" x14ac:dyDescent="0.3">
      <c r="A70" s="294"/>
      <c r="B70" s="195"/>
      <c r="C70" s="295" t="s">
        <v>40</v>
      </c>
      <c r="D70" s="296"/>
      <c r="E70" s="297"/>
      <c r="F70" s="297"/>
      <c r="G70" s="297"/>
      <c r="H70" s="244"/>
      <c r="I70" s="298">
        <f>COUNTIF(I12:I50,"AV")</f>
        <v>0</v>
      </c>
      <c r="J70" s="296"/>
      <c r="K70" s="297"/>
      <c r="L70" s="297"/>
      <c r="M70" s="297"/>
      <c r="N70" s="244"/>
      <c r="O70" s="298">
        <f>COUNTIF(O12:O50,"AV")</f>
        <v>0</v>
      </c>
      <c r="P70" s="296"/>
      <c r="Q70" s="297"/>
      <c r="R70" s="297"/>
      <c r="S70" s="297"/>
      <c r="T70" s="244"/>
      <c r="U70" s="298">
        <f>COUNTIF(U12:U50,"AV")</f>
        <v>0</v>
      </c>
      <c r="V70" s="296"/>
      <c r="W70" s="297"/>
      <c r="X70" s="297"/>
      <c r="Y70" s="297"/>
      <c r="Z70" s="244"/>
      <c r="AA70" s="298">
        <f>COUNTIF(AA12:AA50,"AV")</f>
        <v>0</v>
      </c>
      <c r="AB70" s="296"/>
      <c r="AC70" s="297"/>
      <c r="AD70" s="297"/>
      <c r="AE70" s="297"/>
      <c r="AF70" s="244"/>
      <c r="AG70" s="298">
        <f>COUNTIF(AG12:AG50,"AV")</f>
        <v>0</v>
      </c>
      <c r="AH70" s="296"/>
      <c r="AI70" s="297"/>
      <c r="AJ70" s="297"/>
      <c r="AK70" s="297"/>
      <c r="AL70" s="244"/>
      <c r="AM70" s="298">
        <f>COUNTIF(AM12:AM50,"AV")</f>
        <v>0</v>
      </c>
      <c r="AN70" s="296"/>
      <c r="AO70" s="297"/>
      <c r="AP70" s="297"/>
      <c r="AQ70" s="297"/>
      <c r="AR70" s="244"/>
      <c r="AS70" s="298">
        <f>COUNTIF(AS12:AS50,"AV")</f>
        <v>0</v>
      </c>
      <c r="AT70" s="296"/>
      <c r="AU70" s="297"/>
      <c r="AV70" s="297"/>
      <c r="AW70" s="297"/>
      <c r="AX70" s="244"/>
      <c r="AY70" s="298">
        <f>COUNTIF(AY12:AY50,"AV")</f>
        <v>0</v>
      </c>
      <c r="AZ70" s="299"/>
      <c r="BA70" s="297"/>
      <c r="BB70" s="297"/>
      <c r="BC70" s="297"/>
      <c r="BD70" s="244"/>
      <c r="BE70" s="344">
        <f t="shared" si="125"/>
        <v>0</v>
      </c>
    </row>
    <row r="71" spans="1:57" s="216" customFormat="1" ht="15.75" customHeight="1" x14ac:dyDescent="0.3">
      <c r="A71" s="294"/>
      <c r="B71" s="195"/>
      <c r="C71" s="295" t="s">
        <v>41</v>
      </c>
      <c r="D71" s="296"/>
      <c r="E71" s="297"/>
      <c r="F71" s="297"/>
      <c r="G71" s="297"/>
      <c r="H71" s="244"/>
      <c r="I71" s="298">
        <f>COUNTIF(I12:I50,"KO")</f>
        <v>0</v>
      </c>
      <c r="J71" s="296"/>
      <c r="K71" s="297"/>
      <c r="L71" s="297"/>
      <c r="M71" s="297"/>
      <c r="N71" s="244"/>
      <c r="O71" s="298">
        <f>COUNTIF(O12:O50,"KO")</f>
        <v>0</v>
      </c>
      <c r="P71" s="296"/>
      <c r="Q71" s="297"/>
      <c r="R71" s="297"/>
      <c r="S71" s="297"/>
      <c r="T71" s="244"/>
      <c r="U71" s="298">
        <f>COUNTIF(U12:U50,"KO")</f>
        <v>0</v>
      </c>
      <c r="V71" s="296"/>
      <c r="W71" s="297"/>
      <c r="X71" s="297"/>
      <c r="Y71" s="297"/>
      <c r="Z71" s="244"/>
      <c r="AA71" s="298">
        <f>COUNTIF(AA12:AA50,"KO")</f>
        <v>0</v>
      </c>
      <c r="AB71" s="296"/>
      <c r="AC71" s="297"/>
      <c r="AD71" s="297"/>
      <c r="AE71" s="297"/>
      <c r="AF71" s="244"/>
      <c r="AG71" s="298">
        <f>COUNTIF(AG12:AG50,"KO")</f>
        <v>0</v>
      </c>
      <c r="AH71" s="296"/>
      <c r="AI71" s="297"/>
      <c r="AJ71" s="297"/>
      <c r="AK71" s="297"/>
      <c r="AL71" s="244"/>
      <c r="AM71" s="298">
        <f>COUNTIF(AM12:AM50,"KO")</f>
        <v>0</v>
      </c>
      <c r="AN71" s="296"/>
      <c r="AO71" s="297"/>
      <c r="AP71" s="297"/>
      <c r="AQ71" s="297"/>
      <c r="AR71" s="244"/>
      <c r="AS71" s="298">
        <f>COUNTIF(AS12:AS50,"KO")</f>
        <v>0</v>
      </c>
      <c r="AT71" s="296"/>
      <c r="AU71" s="297"/>
      <c r="AV71" s="297"/>
      <c r="AW71" s="297"/>
      <c r="AX71" s="244"/>
      <c r="AY71" s="298">
        <f>COUNTIF(AY12:AY50,"KO")</f>
        <v>0</v>
      </c>
      <c r="AZ71" s="299"/>
      <c r="BA71" s="297"/>
      <c r="BB71" s="297"/>
      <c r="BC71" s="297"/>
      <c r="BD71" s="244"/>
      <c r="BE71" s="344">
        <f t="shared" si="125"/>
        <v>0</v>
      </c>
    </row>
    <row r="72" spans="1:57" s="216" customFormat="1" ht="15.75" customHeight="1" x14ac:dyDescent="0.3">
      <c r="A72" s="294"/>
      <c r="B72" s="195"/>
      <c r="C72" s="295" t="s">
        <v>42</v>
      </c>
      <c r="D72" s="296"/>
      <c r="E72" s="297"/>
      <c r="F72" s="297"/>
      <c r="G72" s="297"/>
      <c r="H72" s="244"/>
      <c r="I72" s="298">
        <f>COUNTIF(I12:I50,"S")</f>
        <v>0</v>
      </c>
      <c r="J72" s="296"/>
      <c r="K72" s="297"/>
      <c r="L72" s="297"/>
      <c r="M72" s="297"/>
      <c r="N72" s="244"/>
      <c r="O72" s="298">
        <f>COUNTIF(O12:O50,"S")</f>
        <v>0</v>
      </c>
      <c r="P72" s="296"/>
      <c r="Q72" s="297"/>
      <c r="R72" s="297"/>
      <c r="S72" s="297"/>
      <c r="T72" s="244"/>
      <c r="U72" s="298">
        <f>COUNTIF(U12:U50,"S")</f>
        <v>0</v>
      </c>
      <c r="V72" s="296"/>
      <c r="W72" s="297"/>
      <c r="X72" s="297"/>
      <c r="Y72" s="297"/>
      <c r="Z72" s="244"/>
      <c r="AA72" s="298">
        <f>COUNTIF(AA12:AA50,"S")</f>
        <v>0</v>
      </c>
      <c r="AB72" s="296"/>
      <c r="AC72" s="297"/>
      <c r="AD72" s="297"/>
      <c r="AE72" s="297"/>
      <c r="AF72" s="244"/>
      <c r="AG72" s="298">
        <f>COUNTIF(AG12:AG50,"S")</f>
        <v>0</v>
      </c>
      <c r="AH72" s="296"/>
      <c r="AI72" s="297"/>
      <c r="AJ72" s="297"/>
      <c r="AK72" s="297"/>
      <c r="AL72" s="244"/>
      <c r="AM72" s="298">
        <f>COUNTIF(AM12:AM50,"S")</f>
        <v>0</v>
      </c>
      <c r="AN72" s="296"/>
      <c r="AO72" s="297"/>
      <c r="AP72" s="297"/>
      <c r="AQ72" s="297"/>
      <c r="AR72" s="244"/>
      <c r="AS72" s="298">
        <f>COUNTIF(AS12:AS50,"S")</f>
        <v>0</v>
      </c>
      <c r="AT72" s="296"/>
      <c r="AU72" s="297"/>
      <c r="AV72" s="297"/>
      <c r="AW72" s="297"/>
      <c r="AX72" s="244"/>
      <c r="AY72" s="298">
        <f>COUNTIF(AY12:AY50,"S")</f>
        <v>0</v>
      </c>
      <c r="AZ72" s="299"/>
      <c r="BA72" s="297"/>
      <c r="BB72" s="297"/>
      <c r="BC72" s="297"/>
      <c r="BD72" s="244"/>
      <c r="BE72" s="344">
        <f t="shared" si="125"/>
        <v>0</v>
      </c>
    </row>
    <row r="73" spans="1:57" s="216" customFormat="1" ht="15.75" customHeight="1" x14ac:dyDescent="0.3">
      <c r="A73" s="294"/>
      <c r="B73" s="195"/>
      <c r="C73" s="295" t="s">
        <v>43</v>
      </c>
      <c r="D73" s="296"/>
      <c r="E73" s="297"/>
      <c r="F73" s="297"/>
      <c r="G73" s="297"/>
      <c r="H73" s="244"/>
      <c r="I73" s="298">
        <f>COUNTIF(I12:I50,"Z")</f>
        <v>0</v>
      </c>
      <c r="J73" s="296"/>
      <c r="K73" s="297"/>
      <c r="L73" s="297"/>
      <c r="M73" s="297"/>
      <c r="N73" s="244"/>
      <c r="O73" s="298">
        <f>COUNTIF(O12:O50,"Z")</f>
        <v>0</v>
      </c>
      <c r="P73" s="296"/>
      <c r="Q73" s="297"/>
      <c r="R73" s="297"/>
      <c r="S73" s="297"/>
      <c r="T73" s="244"/>
      <c r="U73" s="298">
        <f>COUNTIF(U12:U50,"Z")</f>
        <v>0</v>
      </c>
      <c r="V73" s="296"/>
      <c r="W73" s="297"/>
      <c r="X73" s="297"/>
      <c r="Y73" s="297"/>
      <c r="Z73" s="244"/>
      <c r="AA73" s="298">
        <f>COUNTIF(AA12:AA50,"Z")</f>
        <v>0</v>
      </c>
      <c r="AB73" s="296"/>
      <c r="AC73" s="297"/>
      <c r="AD73" s="297"/>
      <c r="AE73" s="297"/>
      <c r="AF73" s="244"/>
      <c r="AG73" s="298">
        <f>COUNTIF(AG12:AG50,"Z")</f>
        <v>0</v>
      </c>
      <c r="AH73" s="296"/>
      <c r="AI73" s="297"/>
      <c r="AJ73" s="297"/>
      <c r="AK73" s="297"/>
      <c r="AL73" s="244"/>
      <c r="AM73" s="298">
        <f>COUNTIF(AM12:AM50,"Z")</f>
        <v>1</v>
      </c>
      <c r="AN73" s="296"/>
      <c r="AO73" s="297"/>
      <c r="AP73" s="297"/>
      <c r="AQ73" s="297"/>
      <c r="AR73" s="244"/>
      <c r="AS73" s="298">
        <f>COUNTIF(AS12:AS50,"Z")</f>
        <v>0</v>
      </c>
      <c r="AT73" s="296"/>
      <c r="AU73" s="297"/>
      <c r="AV73" s="297"/>
      <c r="AW73" s="297"/>
      <c r="AX73" s="244"/>
      <c r="AY73" s="298">
        <f>COUNTIF(AY12:AY50,"Z")</f>
        <v>3</v>
      </c>
      <c r="AZ73" s="299"/>
      <c r="BA73" s="297"/>
      <c r="BB73" s="297"/>
      <c r="BC73" s="297"/>
      <c r="BD73" s="244"/>
      <c r="BE73" s="344">
        <f t="shared" si="125"/>
        <v>4</v>
      </c>
    </row>
    <row r="74" spans="1:57" s="216" customFormat="1" ht="15.75" customHeight="1" x14ac:dyDescent="0.2">
      <c r="A74" s="557"/>
      <c r="B74" s="558"/>
      <c r="C74" s="558"/>
      <c r="D74" s="558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8"/>
      <c r="P74" s="558"/>
      <c r="Q74" s="558"/>
      <c r="R74" s="558"/>
      <c r="S74" s="558"/>
      <c r="T74" s="558"/>
      <c r="U74" s="558"/>
      <c r="V74" s="558"/>
      <c r="W74" s="558"/>
      <c r="X74" s="558"/>
      <c r="Y74" s="558"/>
      <c r="Z74" s="558"/>
      <c r="AA74" s="558"/>
      <c r="AB74" s="324"/>
      <c r="AC74" s="324"/>
      <c r="AD74" s="324"/>
      <c r="AE74" s="324"/>
      <c r="AF74" s="324"/>
      <c r="AG74" s="324"/>
      <c r="AH74" s="324"/>
      <c r="AI74" s="324"/>
      <c r="AJ74" s="324"/>
      <c r="AK74" s="324"/>
      <c r="AL74" s="324"/>
      <c r="AM74" s="324"/>
      <c r="AN74" s="324"/>
      <c r="AO74" s="324"/>
      <c r="AP74" s="324"/>
      <c r="AQ74" s="324"/>
      <c r="AR74" s="324"/>
      <c r="AS74" s="324"/>
      <c r="AT74" s="324"/>
      <c r="AU74" s="324"/>
      <c r="AV74" s="324"/>
      <c r="AW74" s="324"/>
      <c r="AX74" s="324"/>
      <c r="AY74" s="324"/>
      <c r="AZ74" s="559" t="s">
        <v>227</v>
      </c>
      <c r="BA74" s="560"/>
      <c r="BB74" s="560"/>
      <c r="BC74" s="560"/>
      <c r="BD74" s="561"/>
      <c r="BE74" s="301">
        <f>SUM(BE62:BE73)</f>
        <v>37</v>
      </c>
    </row>
    <row r="75" spans="1:57" s="216" customFormat="1" ht="15.75" customHeight="1" x14ac:dyDescent="0.25">
      <c r="A75" s="302"/>
      <c r="B75" s="303"/>
      <c r="C75" s="303"/>
    </row>
    <row r="76" spans="1:57" s="216" customFormat="1" ht="15.75" customHeight="1" x14ac:dyDescent="0.25">
      <c r="A76" s="302"/>
      <c r="B76" s="303"/>
      <c r="C76" s="303"/>
    </row>
    <row r="77" spans="1:57" s="216" customFormat="1" ht="15.75" customHeight="1" x14ac:dyDescent="0.25">
      <c r="A77" s="302"/>
      <c r="B77" s="303"/>
      <c r="C77" s="303"/>
    </row>
    <row r="78" spans="1:57" s="216" customFormat="1" ht="15.75" customHeight="1" x14ac:dyDescent="0.25">
      <c r="A78" s="302"/>
      <c r="B78" s="303"/>
      <c r="C78" s="303"/>
    </row>
    <row r="79" spans="1:57" s="216" customFormat="1" ht="15.75" customHeight="1" x14ac:dyDescent="0.25">
      <c r="A79" s="302"/>
      <c r="B79" s="303"/>
      <c r="C79" s="303"/>
    </row>
    <row r="80" spans="1:57" s="216" customFormat="1" ht="15.75" customHeight="1" x14ac:dyDescent="0.25">
      <c r="A80" s="302"/>
      <c r="B80" s="303"/>
      <c r="C80" s="303"/>
    </row>
    <row r="81" spans="1:3" s="216" customFormat="1" ht="15.75" customHeight="1" x14ac:dyDescent="0.25">
      <c r="A81" s="302"/>
      <c r="B81" s="303"/>
      <c r="C81" s="303"/>
    </row>
    <row r="82" spans="1:3" s="216" customFormat="1" ht="15.75" customHeight="1" x14ac:dyDescent="0.25">
      <c r="A82" s="302"/>
      <c r="B82" s="303"/>
      <c r="C82" s="303"/>
    </row>
    <row r="83" spans="1:3" s="216" customFormat="1" ht="15.75" customHeight="1" x14ac:dyDescent="0.25">
      <c r="A83" s="302"/>
      <c r="B83" s="303"/>
      <c r="C83" s="303"/>
    </row>
    <row r="84" spans="1:3" s="216" customFormat="1" ht="15.75" customHeight="1" x14ac:dyDescent="0.25">
      <c r="A84" s="302"/>
      <c r="B84" s="303"/>
      <c r="C84" s="303"/>
    </row>
    <row r="85" spans="1:3" s="216" customFormat="1" ht="15.75" customHeight="1" x14ac:dyDescent="0.25">
      <c r="A85" s="302"/>
      <c r="B85" s="303"/>
      <c r="C85" s="303"/>
    </row>
    <row r="86" spans="1:3" s="216" customFormat="1" ht="15.75" customHeight="1" x14ac:dyDescent="0.25">
      <c r="A86" s="302"/>
      <c r="B86" s="303"/>
      <c r="C86" s="303"/>
    </row>
    <row r="87" spans="1:3" s="216" customFormat="1" ht="15.75" customHeight="1" x14ac:dyDescent="0.25">
      <c r="A87" s="302"/>
      <c r="B87" s="303"/>
      <c r="C87" s="303"/>
    </row>
    <row r="88" spans="1:3" s="216" customFormat="1" ht="15.75" customHeight="1" x14ac:dyDescent="0.25">
      <c r="A88" s="302"/>
      <c r="B88" s="303"/>
      <c r="C88" s="303"/>
    </row>
    <row r="89" spans="1:3" s="216" customFormat="1" ht="15.75" customHeight="1" x14ac:dyDescent="0.25">
      <c r="A89" s="302"/>
      <c r="B89" s="303"/>
      <c r="C89" s="303"/>
    </row>
    <row r="90" spans="1:3" s="216" customFormat="1" ht="15.75" customHeight="1" x14ac:dyDescent="0.25">
      <c r="A90" s="302"/>
      <c r="B90" s="303"/>
      <c r="C90" s="303"/>
    </row>
    <row r="91" spans="1:3" s="216" customFormat="1" ht="15.75" customHeight="1" x14ac:dyDescent="0.25">
      <c r="A91" s="302"/>
      <c r="B91" s="303"/>
      <c r="C91" s="303"/>
    </row>
    <row r="92" spans="1:3" s="216" customFormat="1" ht="15.75" customHeight="1" x14ac:dyDescent="0.25">
      <c r="A92" s="302"/>
      <c r="B92" s="303"/>
      <c r="C92" s="303"/>
    </row>
    <row r="93" spans="1:3" s="216" customFormat="1" ht="15.75" customHeight="1" x14ac:dyDescent="0.25">
      <c r="A93" s="302"/>
      <c r="B93" s="303"/>
      <c r="C93" s="303"/>
    </row>
    <row r="94" spans="1:3" s="216" customFormat="1" ht="15.75" customHeight="1" x14ac:dyDescent="0.25">
      <c r="A94" s="302"/>
      <c r="B94" s="303"/>
      <c r="C94" s="303"/>
    </row>
    <row r="95" spans="1:3" s="216" customFormat="1" ht="15.75" customHeight="1" x14ac:dyDescent="0.25">
      <c r="A95" s="302"/>
      <c r="B95" s="303"/>
      <c r="C95" s="303"/>
    </row>
    <row r="96" spans="1:3" s="216" customFormat="1" ht="15.75" customHeight="1" x14ac:dyDescent="0.25">
      <c r="A96" s="302"/>
      <c r="B96" s="303"/>
      <c r="C96" s="303"/>
    </row>
    <row r="97" spans="1:3" s="216" customFormat="1" ht="15.75" customHeight="1" x14ac:dyDescent="0.25">
      <c r="A97" s="302"/>
      <c r="B97" s="303"/>
      <c r="C97" s="303"/>
    </row>
    <row r="98" spans="1:3" s="216" customFormat="1" ht="15.75" customHeight="1" x14ac:dyDescent="0.25">
      <c r="A98" s="302"/>
      <c r="B98" s="303"/>
      <c r="C98" s="303"/>
    </row>
    <row r="99" spans="1:3" s="216" customFormat="1" ht="15.75" customHeight="1" x14ac:dyDescent="0.25">
      <c r="A99" s="302"/>
      <c r="B99" s="303"/>
      <c r="C99" s="303"/>
    </row>
    <row r="100" spans="1:3" s="216" customFormat="1" ht="15.75" customHeight="1" x14ac:dyDescent="0.25">
      <c r="A100" s="302"/>
      <c r="B100" s="303"/>
      <c r="C100" s="303"/>
    </row>
    <row r="101" spans="1:3" s="216" customFormat="1" ht="15.75" customHeight="1" x14ac:dyDescent="0.25">
      <c r="A101" s="302"/>
      <c r="B101" s="303"/>
      <c r="C101" s="303"/>
    </row>
    <row r="102" spans="1:3" s="216" customFormat="1" ht="15.75" customHeight="1" x14ac:dyDescent="0.25">
      <c r="A102" s="302"/>
      <c r="B102" s="303"/>
      <c r="C102" s="303"/>
    </row>
    <row r="103" spans="1:3" s="216" customFormat="1" ht="15.75" customHeight="1" x14ac:dyDescent="0.25">
      <c r="A103" s="302"/>
      <c r="B103" s="303"/>
      <c r="C103" s="303"/>
    </row>
    <row r="104" spans="1:3" s="216" customFormat="1" ht="15.75" customHeight="1" x14ac:dyDescent="0.25">
      <c r="A104" s="302"/>
      <c r="B104" s="303"/>
      <c r="C104" s="303"/>
    </row>
    <row r="105" spans="1:3" s="216" customFormat="1" ht="15.75" customHeight="1" x14ac:dyDescent="0.25">
      <c r="A105" s="302"/>
      <c r="B105" s="303"/>
      <c r="C105" s="303"/>
    </row>
    <row r="106" spans="1:3" s="216" customFormat="1" ht="15.75" customHeight="1" x14ac:dyDescent="0.25">
      <c r="A106" s="302"/>
      <c r="B106" s="303"/>
      <c r="C106" s="303"/>
    </row>
    <row r="107" spans="1:3" s="216" customFormat="1" ht="15.75" customHeight="1" x14ac:dyDescent="0.25">
      <c r="A107" s="302"/>
      <c r="B107" s="303"/>
      <c r="C107" s="303"/>
    </row>
    <row r="108" spans="1:3" s="216" customFormat="1" ht="15.75" customHeight="1" x14ac:dyDescent="0.25">
      <c r="A108" s="302"/>
      <c r="B108" s="303"/>
      <c r="C108" s="303"/>
    </row>
    <row r="109" spans="1:3" s="216" customFormat="1" ht="15.75" customHeight="1" x14ac:dyDescent="0.25">
      <c r="A109" s="302"/>
      <c r="B109" s="303"/>
      <c r="C109" s="303"/>
    </row>
    <row r="110" spans="1:3" s="216" customFormat="1" ht="15.75" customHeight="1" x14ac:dyDescent="0.25">
      <c r="A110" s="302"/>
      <c r="B110" s="303"/>
      <c r="C110" s="303"/>
    </row>
    <row r="111" spans="1:3" s="216" customFormat="1" ht="15.75" customHeight="1" x14ac:dyDescent="0.25">
      <c r="A111" s="302"/>
      <c r="B111" s="303"/>
      <c r="C111" s="303"/>
    </row>
    <row r="112" spans="1:3" s="216" customFormat="1" ht="15.75" customHeight="1" x14ac:dyDescent="0.25">
      <c r="A112" s="302"/>
      <c r="B112" s="303"/>
      <c r="C112" s="303"/>
    </row>
    <row r="113" spans="1:3" s="216" customFormat="1" ht="15.75" customHeight="1" x14ac:dyDescent="0.25">
      <c r="A113" s="302"/>
      <c r="B113" s="303"/>
      <c r="C113" s="303"/>
    </row>
    <row r="114" spans="1:3" s="216" customFormat="1" ht="15.75" customHeight="1" x14ac:dyDescent="0.25">
      <c r="A114" s="302"/>
      <c r="B114" s="303"/>
      <c r="C114" s="303"/>
    </row>
    <row r="115" spans="1:3" s="216" customFormat="1" ht="15.75" customHeight="1" x14ac:dyDescent="0.25">
      <c r="A115" s="302"/>
      <c r="B115" s="303"/>
      <c r="C115" s="303"/>
    </row>
    <row r="116" spans="1:3" s="216" customFormat="1" ht="15.75" customHeight="1" x14ac:dyDescent="0.25">
      <c r="A116" s="302"/>
      <c r="B116" s="303"/>
      <c r="C116" s="303"/>
    </row>
    <row r="117" spans="1:3" s="216" customFormat="1" ht="15.75" customHeight="1" x14ac:dyDescent="0.25">
      <c r="A117" s="302"/>
      <c r="B117" s="303"/>
      <c r="C117" s="303"/>
    </row>
    <row r="118" spans="1:3" s="216" customFormat="1" ht="15.75" customHeight="1" x14ac:dyDescent="0.25">
      <c r="A118" s="302"/>
      <c r="B118" s="303"/>
      <c r="C118" s="303"/>
    </row>
    <row r="119" spans="1:3" s="216" customFormat="1" ht="15.75" customHeight="1" x14ac:dyDescent="0.25">
      <c r="A119" s="302"/>
      <c r="B119" s="303"/>
      <c r="C119" s="303"/>
    </row>
    <row r="120" spans="1:3" s="216" customFormat="1" ht="15.75" customHeight="1" x14ac:dyDescent="0.25">
      <c r="A120" s="302"/>
      <c r="B120" s="303"/>
      <c r="C120" s="303"/>
    </row>
    <row r="121" spans="1:3" s="216" customFormat="1" ht="15.75" customHeight="1" x14ac:dyDescent="0.25">
      <c r="A121" s="302"/>
      <c r="B121" s="303"/>
      <c r="C121" s="303"/>
    </row>
    <row r="122" spans="1:3" s="216" customFormat="1" ht="15.75" customHeight="1" x14ac:dyDescent="0.25">
      <c r="A122" s="302"/>
      <c r="B122" s="303"/>
      <c r="C122" s="303"/>
    </row>
    <row r="123" spans="1:3" s="216" customFormat="1" ht="15.75" customHeight="1" x14ac:dyDescent="0.25">
      <c r="A123" s="302"/>
      <c r="B123" s="303"/>
      <c r="C123" s="303"/>
    </row>
    <row r="124" spans="1:3" s="216" customFormat="1" ht="15.75" customHeight="1" x14ac:dyDescent="0.25">
      <c r="A124" s="302"/>
      <c r="B124" s="303"/>
      <c r="C124" s="303"/>
    </row>
    <row r="125" spans="1:3" s="216" customFormat="1" ht="15.75" customHeight="1" x14ac:dyDescent="0.25">
      <c r="A125" s="302"/>
      <c r="B125" s="303"/>
      <c r="C125" s="303"/>
    </row>
    <row r="126" spans="1:3" s="216" customFormat="1" ht="15.75" customHeight="1" x14ac:dyDescent="0.25">
      <c r="A126" s="302"/>
      <c r="B126" s="303"/>
      <c r="C126" s="303"/>
    </row>
    <row r="127" spans="1:3" s="216" customFormat="1" ht="15.75" customHeight="1" x14ac:dyDescent="0.25">
      <c r="A127" s="302"/>
      <c r="B127" s="303"/>
      <c r="C127" s="303"/>
    </row>
    <row r="128" spans="1:3" s="216" customFormat="1" ht="15.75" customHeight="1" x14ac:dyDescent="0.25">
      <c r="A128" s="302"/>
      <c r="B128" s="303"/>
      <c r="C128" s="303"/>
    </row>
    <row r="129" spans="1:3" s="216" customFormat="1" ht="15.75" customHeight="1" x14ac:dyDescent="0.25">
      <c r="A129" s="302"/>
      <c r="B129" s="303"/>
      <c r="C129" s="303"/>
    </row>
    <row r="130" spans="1:3" s="216" customFormat="1" ht="15.75" customHeight="1" x14ac:dyDescent="0.25">
      <c r="A130" s="302"/>
      <c r="B130" s="303"/>
      <c r="C130" s="303"/>
    </row>
    <row r="131" spans="1:3" s="216" customFormat="1" ht="15.75" customHeight="1" x14ac:dyDescent="0.25">
      <c r="A131" s="302"/>
      <c r="B131" s="303"/>
      <c r="C131" s="303"/>
    </row>
    <row r="132" spans="1:3" s="216" customFormat="1" ht="15.75" customHeight="1" x14ac:dyDescent="0.25">
      <c r="A132" s="302"/>
      <c r="B132" s="303"/>
      <c r="C132" s="303"/>
    </row>
    <row r="133" spans="1:3" s="216" customFormat="1" ht="15.75" customHeight="1" x14ac:dyDescent="0.25">
      <c r="A133" s="302"/>
      <c r="B133" s="303"/>
      <c r="C133" s="303"/>
    </row>
    <row r="134" spans="1:3" s="216" customFormat="1" ht="15.75" customHeight="1" x14ac:dyDescent="0.25">
      <c r="A134" s="302"/>
      <c r="B134" s="303"/>
      <c r="C134" s="303"/>
    </row>
    <row r="135" spans="1:3" s="216" customFormat="1" ht="15.75" customHeight="1" x14ac:dyDescent="0.25">
      <c r="A135" s="302"/>
      <c r="B135" s="303"/>
      <c r="C135" s="303"/>
    </row>
    <row r="136" spans="1:3" s="216" customFormat="1" ht="15.75" customHeight="1" x14ac:dyDescent="0.25">
      <c r="A136" s="302"/>
      <c r="B136" s="303"/>
      <c r="C136" s="303"/>
    </row>
    <row r="137" spans="1:3" s="216" customFormat="1" ht="15.75" customHeight="1" x14ac:dyDescent="0.25">
      <c r="A137" s="302"/>
      <c r="B137" s="303"/>
      <c r="C137" s="303"/>
    </row>
    <row r="138" spans="1:3" s="216" customFormat="1" ht="15.75" customHeight="1" x14ac:dyDescent="0.25">
      <c r="A138" s="302"/>
      <c r="B138" s="214"/>
      <c r="C138" s="214"/>
    </row>
    <row r="139" spans="1:3" s="216" customFormat="1" ht="15.75" customHeight="1" x14ac:dyDescent="0.25">
      <c r="A139" s="302"/>
      <c r="B139" s="214"/>
      <c r="C139" s="214"/>
    </row>
    <row r="140" spans="1:3" s="216" customFormat="1" ht="15.75" customHeight="1" x14ac:dyDescent="0.25">
      <c r="A140" s="302"/>
      <c r="B140" s="214"/>
      <c r="C140" s="214"/>
    </row>
    <row r="141" spans="1:3" s="216" customFormat="1" ht="15.75" customHeight="1" x14ac:dyDescent="0.25">
      <c r="A141" s="302"/>
      <c r="B141" s="214"/>
      <c r="C141" s="214"/>
    </row>
    <row r="142" spans="1:3" s="216" customFormat="1" ht="15.75" customHeight="1" x14ac:dyDescent="0.25">
      <c r="A142" s="302"/>
      <c r="B142" s="214"/>
      <c r="C142" s="214"/>
    </row>
    <row r="143" spans="1:3" s="216" customFormat="1" ht="15.75" customHeight="1" x14ac:dyDescent="0.25">
      <c r="A143" s="302"/>
      <c r="B143" s="214"/>
      <c r="C143" s="214"/>
    </row>
    <row r="144" spans="1:3" s="216" customFormat="1" ht="15.75" customHeight="1" x14ac:dyDescent="0.25">
      <c r="A144" s="302"/>
      <c r="B144" s="214"/>
      <c r="C144" s="214"/>
    </row>
    <row r="145" spans="1:3" s="216" customFormat="1" ht="15.75" customHeight="1" x14ac:dyDescent="0.25">
      <c r="A145" s="302"/>
      <c r="B145" s="214"/>
      <c r="C145" s="214"/>
    </row>
    <row r="146" spans="1:3" s="216" customFormat="1" ht="15.75" customHeight="1" x14ac:dyDescent="0.25">
      <c r="A146" s="302"/>
      <c r="B146" s="214"/>
      <c r="C146" s="214"/>
    </row>
    <row r="147" spans="1:3" ht="15.75" customHeight="1" x14ac:dyDescent="0.25">
      <c r="A147" s="304"/>
      <c r="B147" s="212"/>
      <c r="C147" s="212"/>
    </row>
    <row r="148" spans="1:3" ht="15.75" customHeight="1" x14ac:dyDescent="0.25">
      <c r="A148" s="304"/>
      <c r="B148" s="212"/>
      <c r="C148" s="212"/>
    </row>
    <row r="149" spans="1:3" ht="15.75" customHeight="1" x14ac:dyDescent="0.25">
      <c r="A149" s="304"/>
      <c r="B149" s="212"/>
      <c r="C149" s="212"/>
    </row>
    <row r="150" spans="1:3" ht="15.75" customHeight="1" x14ac:dyDescent="0.25">
      <c r="A150" s="304"/>
      <c r="B150" s="212"/>
      <c r="C150" s="212"/>
    </row>
    <row r="151" spans="1:3" ht="15.75" customHeight="1" x14ac:dyDescent="0.25">
      <c r="A151" s="304"/>
      <c r="B151" s="212"/>
      <c r="C151" s="212"/>
    </row>
    <row r="152" spans="1:3" ht="15.75" customHeight="1" x14ac:dyDescent="0.25">
      <c r="A152" s="304"/>
      <c r="B152" s="212"/>
      <c r="C152" s="212"/>
    </row>
    <row r="153" spans="1:3" ht="15.75" customHeight="1" x14ac:dyDescent="0.25">
      <c r="A153" s="304"/>
      <c r="B153" s="212"/>
      <c r="C153" s="212"/>
    </row>
    <row r="154" spans="1:3" ht="15.75" customHeight="1" x14ac:dyDescent="0.25">
      <c r="A154" s="304"/>
      <c r="B154" s="212"/>
      <c r="C154" s="212"/>
    </row>
    <row r="155" spans="1:3" ht="15.75" customHeight="1" x14ac:dyDescent="0.25">
      <c r="A155" s="304"/>
      <c r="B155" s="212"/>
      <c r="C155" s="212"/>
    </row>
    <row r="156" spans="1:3" ht="15.75" customHeight="1" x14ac:dyDescent="0.25">
      <c r="A156" s="304"/>
      <c r="B156" s="212"/>
      <c r="C156" s="212"/>
    </row>
    <row r="157" spans="1:3" ht="15.75" customHeight="1" x14ac:dyDescent="0.25">
      <c r="A157" s="304"/>
      <c r="B157" s="212"/>
      <c r="C157" s="212"/>
    </row>
    <row r="158" spans="1:3" ht="15.75" customHeight="1" x14ac:dyDescent="0.25">
      <c r="A158" s="304"/>
      <c r="B158" s="212"/>
      <c r="C158" s="212"/>
    </row>
    <row r="159" spans="1:3" ht="15.75" customHeight="1" x14ac:dyDescent="0.25">
      <c r="A159" s="304"/>
      <c r="B159" s="212"/>
      <c r="C159" s="212"/>
    </row>
    <row r="160" spans="1:3" ht="15.75" customHeight="1" x14ac:dyDescent="0.25">
      <c r="A160" s="304"/>
      <c r="B160" s="212"/>
      <c r="C160" s="212"/>
    </row>
    <row r="161" spans="1:3" ht="15.75" customHeight="1" x14ac:dyDescent="0.25">
      <c r="A161" s="304"/>
      <c r="B161" s="212"/>
      <c r="C161" s="212"/>
    </row>
    <row r="162" spans="1:3" ht="15.75" customHeight="1" x14ac:dyDescent="0.25">
      <c r="A162" s="304"/>
      <c r="B162" s="212"/>
      <c r="C162" s="212"/>
    </row>
    <row r="163" spans="1:3" ht="15.75" customHeight="1" x14ac:dyDescent="0.25">
      <c r="A163" s="304"/>
      <c r="B163" s="212"/>
      <c r="C163" s="212"/>
    </row>
    <row r="164" spans="1:3" ht="15.75" customHeight="1" x14ac:dyDescent="0.25">
      <c r="A164" s="304"/>
      <c r="B164" s="212"/>
      <c r="C164" s="212"/>
    </row>
    <row r="165" spans="1:3" ht="15.75" customHeight="1" x14ac:dyDescent="0.25">
      <c r="A165" s="304"/>
      <c r="B165" s="212"/>
      <c r="C165" s="212"/>
    </row>
    <row r="166" spans="1:3" ht="15.75" customHeight="1" x14ac:dyDescent="0.25">
      <c r="A166" s="304"/>
      <c r="B166" s="212"/>
      <c r="C166" s="212"/>
    </row>
    <row r="167" spans="1:3" ht="15.75" customHeight="1" x14ac:dyDescent="0.25">
      <c r="A167" s="304"/>
      <c r="B167" s="212"/>
      <c r="C167" s="212"/>
    </row>
    <row r="168" spans="1:3" ht="15.75" customHeight="1" x14ac:dyDescent="0.25">
      <c r="A168" s="304"/>
      <c r="B168" s="212"/>
      <c r="C168" s="212"/>
    </row>
    <row r="169" spans="1:3" ht="15.75" customHeight="1" x14ac:dyDescent="0.25">
      <c r="A169" s="304"/>
      <c r="B169" s="212"/>
      <c r="C169" s="212"/>
    </row>
    <row r="170" spans="1:3" ht="15.75" customHeight="1" x14ac:dyDescent="0.25">
      <c r="A170" s="304"/>
      <c r="B170" s="212"/>
      <c r="C170" s="212"/>
    </row>
    <row r="171" spans="1:3" ht="15.75" customHeight="1" x14ac:dyDescent="0.25">
      <c r="A171" s="304"/>
      <c r="B171" s="212"/>
      <c r="C171" s="212"/>
    </row>
    <row r="172" spans="1:3" ht="15.75" customHeight="1" x14ac:dyDescent="0.25">
      <c r="A172" s="304"/>
      <c r="B172" s="212"/>
      <c r="C172" s="212"/>
    </row>
    <row r="173" spans="1:3" ht="15.75" customHeight="1" x14ac:dyDescent="0.25">
      <c r="A173" s="304"/>
      <c r="B173" s="212"/>
      <c r="C173" s="212"/>
    </row>
    <row r="174" spans="1:3" ht="15.75" customHeight="1" x14ac:dyDescent="0.25">
      <c r="A174" s="304"/>
      <c r="B174" s="212"/>
      <c r="C174" s="212"/>
    </row>
    <row r="175" spans="1:3" ht="15.75" customHeight="1" x14ac:dyDescent="0.25">
      <c r="A175" s="304"/>
      <c r="B175" s="212"/>
      <c r="C175" s="212"/>
    </row>
    <row r="176" spans="1:3" ht="15.75" customHeight="1" x14ac:dyDescent="0.25">
      <c r="A176" s="304"/>
      <c r="B176" s="212"/>
      <c r="C176" s="212"/>
    </row>
    <row r="177" spans="1:3" ht="15.75" customHeight="1" x14ac:dyDescent="0.25">
      <c r="A177" s="304"/>
      <c r="B177" s="212"/>
      <c r="C177" s="212"/>
    </row>
    <row r="178" spans="1:3" ht="15.75" customHeight="1" x14ac:dyDescent="0.25">
      <c r="A178" s="304"/>
      <c r="B178" s="212"/>
      <c r="C178" s="212"/>
    </row>
    <row r="179" spans="1:3" ht="15.75" customHeight="1" x14ac:dyDescent="0.25">
      <c r="A179" s="304"/>
      <c r="B179" s="212"/>
      <c r="C179" s="212"/>
    </row>
    <row r="180" spans="1:3" ht="15.75" customHeight="1" x14ac:dyDescent="0.25">
      <c r="A180" s="304"/>
      <c r="B180" s="212"/>
      <c r="C180" s="212"/>
    </row>
    <row r="181" spans="1:3" x14ac:dyDescent="0.25">
      <c r="A181" s="304"/>
      <c r="B181" s="212"/>
      <c r="C181" s="212"/>
    </row>
    <row r="182" spans="1:3" x14ac:dyDescent="0.25">
      <c r="A182" s="304"/>
      <c r="B182" s="212"/>
      <c r="C182" s="212"/>
    </row>
    <row r="183" spans="1:3" x14ac:dyDescent="0.25">
      <c r="A183" s="304"/>
      <c r="B183" s="212"/>
      <c r="C183" s="212"/>
    </row>
    <row r="184" spans="1:3" x14ac:dyDescent="0.25">
      <c r="A184" s="304"/>
      <c r="B184" s="212"/>
      <c r="C184" s="212"/>
    </row>
    <row r="185" spans="1:3" x14ac:dyDescent="0.25">
      <c r="A185" s="304"/>
      <c r="B185" s="212"/>
      <c r="C185" s="212"/>
    </row>
    <row r="186" spans="1:3" x14ac:dyDescent="0.25">
      <c r="A186" s="304"/>
      <c r="B186" s="212"/>
      <c r="C186" s="212"/>
    </row>
    <row r="187" spans="1:3" x14ac:dyDescent="0.25">
      <c r="A187" s="304"/>
      <c r="B187" s="212"/>
      <c r="C187" s="212"/>
    </row>
    <row r="188" spans="1:3" x14ac:dyDescent="0.25">
      <c r="A188" s="304"/>
      <c r="B188" s="212"/>
      <c r="C188" s="212"/>
    </row>
    <row r="189" spans="1:3" x14ac:dyDescent="0.25">
      <c r="A189" s="304"/>
      <c r="B189" s="212"/>
      <c r="C189" s="212"/>
    </row>
    <row r="190" spans="1:3" x14ac:dyDescent="0.25">
      <c r="A190" s="304"/>
      <c r="B190" s="212"/>
      <c r="C190" s="212"/>
    </row>
    <row r="191" spans="1:3" x14ac:dyDescent="0.25">
      <c r="A191" s="304"/>
      <c r="B191" s="212"/>
      <c r="C191" s="212"/>
    </row>
    <row r="192" spans="1:3" x14ac:dyDescent="0.25">
      <c r="A192" s="304"/>
      <c r="B192" s="212"/>
      <c r="C192" s="212"/>
    </row>
    <row r="193" spans="1:3" x14ac:dyDescent="0.25">
      <c r="A193" s="304"/>
      <c r="B193" s="212"/>
      <c r="C193" s="212"/>
    </row>
    <row r="194" spans="1:3" x14ac:dyDescent="0.25">
      <c r="A194" s="304"/>
      <c r="B194" s="212"/>
      <c r="C194" s="212"/>
    </row>
    <row r="195" spans="1:3" x14ac:dyDescent="0.25">
      <c r="A195" s="304"/>
      <c r="B195" s="212"/>
      <c r="C195" s="212"/>
    </row>
    <row r="196" spans="1:3" x14ac:dyDescent="0.25">
      <c r="A196" s="304"/>
      <c r="B196" s="212"/>
      <c r="C196" s="212"/>
    </row>
    <row r="197" spans="1:3" x14ac:dyDescent="0.25">
      <c r="A197" s="304"/>
      <c r="B197" s="212"/>
      <c r="C197" s="212"/>
    </row>
    <row r="198" spans="1:3" x14ac:dyDescent="0.25">
      <c r="A198" s="304"/>
      <c r="B198" s="212"/>
      <c r="C198" s="212"/>
    </row>
    <row r="199" spans="1:3" x14ac:dyDescent="0.25">
      <c r="A199" s="304"/>
      <c r="B199" s="212"/>
      <c r="C199" s="212"/>
    </row>
    <row r="200" spans="1:3" x14ac:dyDescent="0.25">
      <c r="A200" s="304"/>
      <c r="B200" s="212"/>
      <c r="C200" s="212"/>
    </row>
    <row r="201" spans="1:3" x14ac:dyDescent="0.25">
      <c r="A201" s="304"/>
      <c r="B201" s="212"/>
      <c r="C201" s="212"/>
    </row>
    <row r="202" spans="1:3" x14ac:dyDescent="0.25">
      <c r="A202" s="304"/>
      <c r="B202" s="212"/>
      <c r="C202" s="212"/>
    </row>
    <row r="203" spans="1:3" x14ac:dyDescent="0.25">
      <c r="A203" s="304"/>
      <c r="B203" s="212"/>
      <c r="C203" s="212"/>
    </row>
    <row r="204" spans="1:3" x14ac:dyDescent="0.25">
      <c r="A204" s="304"/>
      <c r="B204" s="212"/>
      <c r="C204" s="212"/>
    </row>
    <row r="205" spans="1:3" x14ac:dyDescent="0.25">
      <c r="A205" s="304"/>
      <c r="B205" s="212"/>
      <c r="C205" s="212"/>
    </row>
    <row r="206" spans="1:3" x14ac:dyDescent="0.25">
      <c r="A206" s="304"/>
      <c r="B206" s="212"/>
      <c r="C206" s="212"/>
    </row>
    <row r="207" spans="1:3" x14ac:dyDescent="0.25">
      <c r="A207" s="304"/>
      <c r="B207" s="212"/>
      <c r="C207" s="212"/>
    </row>
    <row r="208" spans="1:3" x14ac:dyDescent="0.25">
      <c r="A208" s="304"/>
      <c r="B208" s="212"/>
      <c r="C208" s="212"/>
    </row>
    <row r="209" spans="1:3" x14ac:dyDescent="0.25">
      <c r="A209" s="304"/>
      <c r="B209" s="212"/>
      <c r="C209" s="212"/>
    </row>
    <row r="210" spans="1:3" x14ac:dyDescent="0.25">
      <c r="A210" s="304"/>
      <c r="B210" s="212"/>
      <c r="C210" s="212"/>
    </row>
    <row r="211" spans="1:3" x14ac:dyDescent="0.25">
      <c r="A211" s="304"/>
      <c r="B211" s="212"/>
      <c r="C211" s="212"/>
    </row>
    <row r="212" spans="1:3" x14ac:dyDescent="0.25">
      <c r="A212" s="304"/>
      <c r="B212" s="212"/>
      <c r="C212" s="212"/>
    </row>
    <row r="213" spans="1:3" x14ac:dyDescent="0.25">
      <c r="A213" s="304"/>
      <c r="B213" s="212"/>
      <c r="C213" s="212"/>
    </row>
    <row r="214" spans="1:3" x14ac:dyDescent="0.25">
      <c r="A214" s="304"/>
      <c r="B214" s="212"/>
      <c r="C214" s="212"/>
    </row>
    <row r="215" spans="1:3" x14ac:dyDescent="0.25">
      <c r="A215" s="304"/>
      <c r="B215" s="212"/>
      <c r="C215" s="212"/>
    </row>
    <row r="216" spans="1:3" x14ac:dyDescent="0.25">
      <c r="A216" s="304"/>
      <c r="B216" s="212"/>
      <c r="C216" s="212"/>
    </row>
    <row r="217" spans="1:3" x14ac:dyDescent="0.25">
      <c r="A217" s="304"/>
      <c r="B217" s="212"/>
      <c r="C217" s="212"/>
    </row>
    <row r="218" spans="1:3" x14ac:dyDescent="0.25">
      <c r="A218" s="304"/>
      <c r="B218" s="212"/>
      <c r="C218" s="212"/>
    </row>
    <row r="219" spans="1:3" x14ac:dyDescent="0.25">
      <c r="A219" s="304"/>
      <c r="B219" s="212"/>
      <c r="C219" s="212"/>
    </row>
    <row r="220" spans="1:3" x14ac:dyDescent="0.25">
      <c r="A220" s="304"/>
      <c r="B220" s="212"/>
      <c r="C220" s="212"/>
    </row>
    <row r="221" spans="1:3" x14ac:dyDescent="0.25">
      <c r="A221" s="304"/>
      <c r="B221" s="212"/>
      <c r="C221" s="212"/>
    </row>
    <row r="222" spans="1:3" x14ac:dyDescent="0.25">
      <c r="A222" s="304"/>
      <c r="B222" s="212"/>
      <c r="C222" s="212"/>
    </row>
    <row r="223" spans="1:3" x14ac:dyDescent="0.25">
      <c r="A223" s="304"/>
      <c r="B223" s="212"/>
      <c r="C223" s="212"/>
    </row>
    <row r="224" spans="1:3" x14ac:dyDescent="0.25">
      <c r="A224" s="304"/>
      <c r="B224" s="212"/>
      <c r="C224" s="212"/>
    </row>
    <row r="225" spans="1:3" x14ac:dyDescent="0.25">
      <c r="A225" s="304"/>
      <c r="B225" s="212"/>
      <c r="C225" s="212"/>
    </row>
    <row r="226" spans="1:3" x14ac:dyDescent="0.25">
      <c r="A226" s="304"/>
      <c r="B226" s="212"/>
      <c r="C226" s="212"/>
    </row>
    <row r="227" spans="1:3" x14ac:dyDescent="0.25">
      <c r="A227" s="304"/>
      <c r="B227" s="212"/>
      <c r="C227" s="212"/>
    </row>
    <row r="228" spans="1:3" x14ac:dyDescent="0.25">
      <c r="A228" s="304"/>
      <c r="B228" s="212"/>
      <c r="C228" s="212"/>
    </row>
    <row r="229" spans="1:3" x14ac:dyDescent="0.25">
      <c r="A229" s="304"/>
      <c r="B229" s="212"/>
      <c r="C229" s="212"/>
    </row>
    <row r="230" spans="1:3" x14ac:dyDescent="0.25">
      <c r="A230" s="304"/>
      <c r="B230" s="212"/>
      <c r="C230" s="212"/>
    </row>
    <row r="231" spans="1:3" x14ac:dyDescent="0.25">
      <c r="A231" s="304"/>
      <c r="B231" s="212"/>
      <c r="C231" s="212"/>
    </row>
    <row r="232" spans="1:3" x14ac:dyDescent="0.25">
      <c r="A232" s="304"/>
      <c r="B232" s="212"/>
      <c r="C232" s="212"/>
    </row>
    <row r="233" spans="1:3" x14ac:dyDescent="0.25">
      <c r="A233" s="304"/>
      <c r="B233" s="212"/>
      <c r="C233" s="212"/>
    </row>
    <row r="234" spans="1:3" x14ac:dyDescent="0.25">
      <c r="A234" s="304"/>
      <c r="B234" s="212"/>
      <c r="C234" s="212"/>
    </row>
    <row r="235" spans="1:3" x14ac:dyDescent="0.25">
      <c r="A235" s="304"/>
      <c r="B235" s="212"/>
      <c r="C235" s="212"/>
    </row>
    <row r="236" spans="1:3" x14ac:dyDescent="0.25">
      <c r="A236" s="304"/>
      <c r="B236" s="212"/>
      <c r="C236" s="212"/>
    </row>
    <row r="237" spans="1:3" x14ac:dyDescent="0.25">
      <c r="A237" s="304"/>
      <c r="B237" s="212"/>
      <c r="C237" s="212"/>
    </row>
    <row r="238" spans="1:3" x14ac:dyDescent="0.25">
      <c r="A238" s="304"/>
      <c r="B238" s="212"/>
      <c r="C238" s="212"/>
    </row>
    <row r="239" spans="1:3" x14ac:dyDescent="0.25">
      <c r="A239" s="304"/>
      <c r="B239" s="212"/>
      <c r="C239" s="212"/>
    </row>
    <row r="240" spans="1:3" x14ac:dyDescent="0.25">
      <c r="A240" s="304"/>
      <c r="B240" s="212"/>
      <c r="C240" s="212"/>
    </row>
    <row r="241" spans="1:3" x14ac:dyDescent="0.25">
      <c r="A241" s="304"/>
      <c r="B241" s="212"/>
      <c r="C241" s="212"/>
    </row>
    <row r="242" spans="1:3" x14ac:dyDescent="0.25">
      <c r="A242" s="304"/>
      <c r="B242" s="212"/>
      <c r="C242" s="212"/>
    </row>
    <row r="243" spans="1:3" x14ac:dyDescent="0.25">
      <c r="A243" s="304"/>
      <c r="B243" s="212"/>
      <c r="C243" s="212"/>
    </row>
  </sheetData>
  <sheetProtection selectLockedCells="1"/>
  <protectedRanges>
    <protectedRange sqref="C61" name="Tartomány4"/>
    <protectedRange sqref="C73" name="Tartomány4_1"/>
    <protectedRange sqref="C49" name="Tartomány1_2_1_2_1"/>
    <protectedRange sqref="C33" name="Tartomány1_2_1_3"/>
    <protectedRange sqref="C34:C44" name="Tartomány1_2_1_4_1_2"/>
    <protectedRange sqref="C14" name="Tartomány1_2_1_4_1"/>
    <protectedRange sqref="C17:C22" name="Tartomány1_2_1_2_1_1"/>
    <protectedRange sqref="C25" name="Tartomány1_2_1_1_2_1"/>
    <protectedRange sqref="C32" name="Tartomány1_2_1_1"/>
  </protectedRanges>
  <mergeCells count="66">
    <mergeCell ref="A55:AA55"/>
    <mergeCell ref="A60:AA60"/>
    <mergeCell ref="A61:AA61"/>
    <mergeCell ref="A74:AA74"/>
    <mergeCell ref="AZ74:BD74"/>
    <mergeCell ref="D47:AA47"/>
    <mergeCell ref="AB47:AY47"/>
    <mergeCell ref="AZ47:BE47"/>
    <mergeCell ref="D53:AA53"/>
    <mergeCell ref="AB53:AY53"/>
    <mergeCell ref="AZ53:BE53"/>
    <mergeCell ref="BE8:BE9"/>
    <mergeCell ref="AN8:AO8"/>
    <mergeCell ref="AP8:AQ8"/>
    <mergeCell ref="AR8:AR9"/>
    <mergeCell ref="AS8:AS9"/>
    <mergeCell ref="AT8:AU8"/>
    <mergeCell ref="AV8:AW8"/>
    <mergeCell ref="AX8:AX9"/>
    <mergeCell ref="AY8:AY9"/>
    <mergeCell ref="AZ8:BA8"/>
    <mergeCell ref="BB8:BC8"/>
    <mergeCell ref="BD8:BD9"/>
    <mergeCell ref="T8:T9"/>
    <mergeCell ref="AM8:AM9"/>
    <mergeCell ref="V8:W8"/>
    <mergeCell ref="X8:Y8"/>
    <mergeCell ref="Z8:Z9"/>
    <mergeCell ref="AA8:AA9"/>
    <mergeCell ref="AB8:AC8"/>
    <mergeCell ref="AD8:AE8"/>
    <mergeCell ref="AF8:AF9"/>
    <mergeCell ref="AG8:AG9"/>
    <mergeCell ref="AH8:AI8"/>
    <mergeCell ref="AJ8:AK8"/>
    <mergeCell ref="AL8:AL9"/>
    <mergeCell ref="AZ6:BE7"/>
    <mergeCell ref="D7:I7"/>
    <mergeCell ref="J7:O7"/>
    <mergeCell ref="P7:U7"/>
    <mergeCell ref="V7:AA7"/>
    <mergeCell ref="AB7:AG7"/>
    <mergeCell ref="AH7:AM7"/>
    <mergeCell ref="AN7:AS7"/>
    <mergeCell ref="AT7:AY7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U8:U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R8:S8"/>
  </mergeCells>
  <pageMargins left="0.23622047244094491" right="0.23622047244094491" top="0.74803149606299213" bottom="0.74803149606299213" header="0.31496062992125984" footer="0.31496062992125984"/>
  <pageSetup paperSize="8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E246"/>
  <sheetViews>
    <sheetView zoomScale="90" zoomScaleNormal="90" workbookViewId="0">
      <selection sqref="A1:BE1"/>
    </sheetView>
  </sheetViews>
  <sheetFormatPr defaultColWidth="10.6640625" defaultRowHeight="15.75" x14ac:dyDescent="0.25"/>
  <cols>
    <col min="1" max="1" width="17.1640625" style="305" customWidth="1"/>
    <col min="2" max="2" width="7.1640625" style="213" customWidth="1"/>
    <col min="3" max="3" width="60.33203125" style="213" customWidth="1"/>
    <col min="4" max="4" width="5.5" style="213" customWidth="1"/>
    <col min="5" max="5" width="6.83203125" style="213" customWidth="1"/>
    <col min="6" max="6" width="5.5" style="213" customWidth="1"/>
    <col min="7" max="7" width="6.83203125" style="213" customWidth="1"/>
    <col min="8" max="8" width="5.5" style="213" customWidth="1"/>
    <col min="9" max="9" width="5.6640625" style="213" bestFit="1" customWidth="1"/>
    <col min="10" max="10" width="5.5" style="213" customWidth="1"/>
    <col min="11" max="11" width="6.83203125" style="213" customWidth="1"/>
    <col min="12" max="12" width="5.5" style="213" customWidth="1"/>
    <col min="13" max="13" width="6.83203125" style="213" customWidth="1"/>
    <col min="14" max="14" width="5.5" style="213" customWidth="1"/>
    <col min="15" max="15" width="5.6640625" style="213" bestFit="1" customWidth="1"/>
    <col min="16" max="16" width="5.5" style="213" bestFit="1" customWidth="1"/>
    <col min="17" max="17" width="6.83203125" style="213" customWidth="1"/>
    <col min="18" max="18" width="5.5" style="213" bestFit="1" customWidth="1"/>
    <col min="19" max="19" width="6.83203125" style="213" customWidth="1"/>
    <col min="20" max="20" width="5.5" style="213" customWidth="1"/>
    <col min="21" max="21" width="5.6640625" style="213" bestFit="1" customWidth="1"/>
    <col min="22" max="22" width="5.5" style="213" bestFit="1" customWidth="1"/>
    <col min="23" max="23" width="6.83203125" style="213" customWidth="1"/>
    <col min="24" max="24" width="5.5" style="213" bestFit="1" customWidth="1"/>
    <col min="25" max="25" width="6.83203125" style="213" customWidth="1"/>
    <col min="26" max="26" width="5.5" style="213" customWidth="1"/>
    <col min="27" max="27" width="5.6640625" style="213" bestFit="1" customWidth="1"/>
    <col min="28" max="28" width="5.5" style="213" customWidth="1"/>
    <col min="29" max="29" width="6.83203125" style="213" customWidth="1"/>
    <col min="30" max="30" width="5.5" style="213" customWidth="1"/>
    <col min="31" max="31" width="6.83203125" style="213" customWidth="1"/>
    <col min="32" max="32" width="5.5" style="213" customWidth="1"/>
    <col min="33" max="33" width="5.6640625" style="213" bestFit="1" customWidth="1"/>
    <col min="34" max="34" width="5.5" style="213" customWidth="1"/>
    <col min="35" max="35" width="6.83203125" style="213" customWidth="1"/>
    <col min="36" max="36" width="5.5" style="213" customWidth="1"/>
    <col min="37" max="37" width="6.83203125" style="213" customWidth="1"/>
    <col min="38" max="38" width="5.5" style="213" customWidth="1"/>
    <col min="39" max="39" width="5.6640625" style="213" bestFit="1" customWidth="1"/>
    <col min="40" max="40" width="5.5" style="213" bestFit="1" customWidth="1"/>
    <col min="41" max="41" width="6.83203125" style="213" customWidth="1"/>
    <col min="42" max="42" width="5.5" style="213" bestFit="1" customWidth="1"/>
    <col min="43" max="43" width="6.83203125" style="213" customWidth="1"/>
    <col min="44" max="44" width="5.5" style="213" customWidth="1"/>
    <col min="45" max="45" width="5.6640625" style="213" bestFit="1" customWidth="1"/>
    <col min="46" max="46" width="5.5" style="213" bestFit="1" customWidth="1"/>
    <col min="47" max="47" width="6.83203125" style="213" customWidth="1"/>
    <col min="48" max="48" width="5.5" style="213" bestFit="1" customWidth="1"/>
    <col min="49" max="49" width="6.83203125" style="213" customWidth="1"/>
    <col min="50" max="50" width="5.5" style="213" customWidth="1"/>
    <col min="51" max="51" width="5.6640625" style="213" bestFit="1" customWidth="1"/>
    <col min="52" max="52" width="6.83203125" style="213" bestFit="1" customWidth="1"/>
    <col min="53" max="53" width="8.1640625" style="213" bestFit="1" customWidth="1"/>
    <col min="54" max="54" width="6.83203125" style="213" bestFit="1" customWidth="1"/>
    <col min="55" max="55" width="8.1640625" style="213" bestFit="1" customWidth="1"/>
    <col min="56" max="56" width="6.83203125" style="213" bestFit="1" customWidth="1"/>
    <col min="57" max="57" width="6.1640625" style="213" bestFit="1" customWidth="1"/>
    <col min="58" max="16384" width="10.6640625" style="213"/>
  </cols>
  <sheetData>
    <row r="1" spans="1:57" ht="21.95" customHeight="1" x14ac:dyDescent="0.2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</row>
    <row r="2" spans="1:57" ht="21.95" customHeight="1" x14ac:dyDescent="0.2">
      <c r="A2" s="484" t="s">
        <v>230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</row>
    <row r="3" spans="1:57" ht="23.25" x14ac:dyDescent="0.2">
      <c r="A3" s="530" t="s">
        <v>232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</row>
    <row r="4" spans="1:57" s="215" customFormat="1" ht="23.25" x14ac:dyDescent="0.2">
      <c r="A4" s="484" t="s">
        <v>602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</row>
    <row r="5" spans="1:57" ht="24" thickBot="1" x14ac:dyDescent="0.25">
      <c r="A5" s="483" t="s">
        <v>1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</row>
    <row r="6" spans="1:57" ht="15.75" customHeight="1" thickTop="1" thickBot="1" x14ac:dyDescent="0.25">
      <c r="A6" s="508" t="s">
        <v>2</v>
      </c>
      <c r="B6" s="511" t="s">
        <v>3</v>
      </c>
      <c r="C6" s="514" t="s">
        <v>4</v>
      </c>
      <c r="D6" s="517" t="s">
        <v>5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17" t="s">
        <v>5</v>
      </c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531" t="s">
        <v>6</v>
      </c>
      <c r="BA6" s="572"/>
      <c r="BB6" s="572"/>
      <c r="BC6" s="572"/>
      <c r="BD6" s="572"/>
      <c r="BE6" s="573"/>
    </row>
    <row r="7" spans="1:57" ht="15.75" customHeight="1" x14ac:dyDescent="0.2">
      <c r="A7" s="509"/>
      <c r="B7" s="512"/>
      <c r="C7" s="515"/>
      <c r="D7" s="537" t="s">
        <v>7</v>
      </c>
      <c r="E7" s="538"/>
      <c r="F7" s="538"/>
      <c r="G7" s="538"/>
      <c r="H7" s="538"/>
      <c r="I7" s="539"/>
      <c r="J7" s="540" t="s">
        <v>8</v>
      </c>
      <c r="K7" s="538"/>
      <c r="L7" s="538"/>
      <c r="M7" s="538"/>
      <c r="N7" s="538"/>
      <c r="O7" s="541"/>
      <c r="P7" s="537" t="s">
        <v>9</v>
      </c>
      <c r="Q7" s="538"/>
      <c r="R7" s="538"/>
      <c r="S7" s="538"/>
      <c r="T7" s="538"/>
      <c r="U7" s="539"/>
      <c r="V7" s="540" t="s">
        <v>10</v>
      </c>
      <c r="W7" s="538"/>
      <c r="X7" s="538"/>
      <c r="Y7" s="538"/>
      <c r="Z7" s="538"/>
      <c r="AA7" s="539"/>
      <c r="AB7" s="537" t="s">
        <v>11</v>
      </c>
      <c r="AC7" s="538"/>
      <c r="AD7" s="538"/>
      <c r="AE7" s="538"/>
      <c r="AF7" s="538"/>
      <c r="AG7" s="539"/>
      <c r="AH7" s="540" t="s">
        <v>12</v>
      </c>
      <c r="AI7" s="538"/>
      <c r="AJ7" s="538"/>
      <c r="AK7" s="538"/>
      <c r="AL7" s="538"/>
      <c r="AM7" s="541"/>
      <c r="AN7" s="537" t="s">
        <v>216</v>
      </c>
      <c r="AO7" s="538"/>
      <c r="AP7" s="538"/>
      <c r="AQ7" s="538"/>
      <c r="AR7" s="538"/>
      <c r="AS7" s="539"/>
      <c r="AT7" s="540" t="s">
        <v>217</v>
      </c>
      <c r="AU7" s="538"/>
      <c r="AV7" s="538"/>
      <c r="AW7" s="538"/>
      <c r="AX7" s="538"/>
      <c r="AY7" s="539"/>
      <c r="AZ7" s="574"/>
      <c r="BA7" s="575"/>
      <c r="BB7" s="575"/>
      <c r="BC7" s="575"/>
      <c r="BD7" s="575"/>
      <c r="BE7" s="576"/>
    </row>
    <row r="8" spans="1:57" ht="15.75" customHeight="1" x14ac:dyDescent="0.2">
      <c r="A8" s="509"/>
      <c r="B8" s="512"/>
      <c r="C8" s="515"/>
      <c r="D8" s="521" t="s">
        <v>13</v>
      </c>
      <c r="E8" s="567"/>
      <c r="F8" s="523" t="s">
        <v>14</v>
      </c>
      <c r="G8" s="567"/>
      <c r="H8" s="524" t="s">
        <v>15</v>
      </c>
      <c r="I8" s="519" t="s">
        <v>219</v>
      </c>
      <c r="J8" s="526" t="s">
        <v>13</v>
      </c>
      <c r="K8" s="567"/>
      <c r="L8" s="523" t="s">
        <v>14</v>
      </c>
      <c r="M8" s="567"/>
      <c r="N8" s="524" t="s">
        <v>15</v>
      </c>
      <c r="O8" s="527" t="s">
        <v>219</v>
      </c>
      <c r="P8" s="521" t="s">
        <v>13</v>
      </c>
      <c r="Q8" s="567"/>
      <c r="R8" s="523" t="s">
        <v>14</v>
      </c>
      <c r="S8" s="567"/>
      <c r="T8" s="524" t="s">
        <v>15</v>
      </c>
      <c r="U8" s="519" t="s">
        <v>219</v>
      </c>
      <c r="V8" s="526" t="s">
        <v>13</v>
      </c>
      <c r="W8" s="567"/>
      <c r="X8" s="523" t="s">
        <v>14</v>
      </c>
      <c r="Y8" s="567"/>
      <c r="Z8" s="524" t="s">
        <v>15</v>
      </c>
      <c r="AA8" s="542" t="s">
        <v>219</v>
      </c>
      <c r="AB8" s="521" t="s">
        <v>13</v>
      </c>
      <c r="AC8" s="567"/>
      <c r="AD8" s="523" t="s">
        <v>14</v>
      </c>
      <c r="AE8" s="567"/>
      <c r="AF8" s="524" t="s">
        <v>15</v>
      </c>
      <c r="AG8" s="519" t="s">
        <v>219</v>
      </c>
      <c r="AH8" s="526" t="s">
        <v>13</v>
      </c>
      <c r="AI8" s="567"/>
      <c r="AJ8" s="523" t="s">
        <v>14</v>
      </c>
      <c r="AK8" s="567"/>
      <c r="AL8" s="524" t="s">
        <v>15</v>
      </c>
      <c r="AM8" s="527" t="s">
        <v>219</v>
      </c>
      <c r="AN8" s="521" t="s">
        <v>13</v>
      </c>
      <c r="AO8" s="567"/>
      <c r="AP8" s="523" t="s">
        <v>14</v>
      </c>
      <c r="AQ8" s="567"/>
      <c r="AR8" s="524" t="s">
        <v>15</v>
      </c>
      <c r="AS8" s="519" t="s">
        <v>219</v>
      </c>
      <c r="AT8" s="526" t="s">
        <v>13</v>
      </c>
      <c r="AU8" s="567"/>
      <c r="AV8" s="523" t="s">
        <v>14</v>
      </c>
      <c r="AW8" s="567"/>
      <c r="AX8" s="524" t="s">
        <v>15</v>
      </c>
      <c r="AY8" s="542" t="s">
        <v>219</v>
      </c>
      <c r="AZ8" s="526" t="s">
        <v>13</v>
      </c>
      <c r="BA8" s="567"/>
      <c r="BB8" s="523" t="s">
        <v>14</v>
      </c>
      <c r="BC8" s="567"/>
      <c r="BD8" s="524" t="s">
        <v>15</v>
      </c>
      <c r="BE8" s="544" t="s">
        <v>379</v>
      </c>
    </row>
    <row r="9" spans="1:57" ht="80.099999999999994" customHeight="1" thickBot="1" x14ac:dyDescent="0.25">
      <c r="A9" s="510"/>
      <c r="B9" s="513"/>
      <c r="C9" s="577"/>
      <c r="D9" s="217" t="s">
        <v>220</v>
      </c>
      <c r="E9" s="218" t="s">
        <v>221</v>
      </c>
      <c r="F9" s="219" t="s">
        <v>220</v>
      </c>
      <c r="G9" s="218" t="s">
        <v>221</v>
      </c>
      <c r="H9" s="568"/>
      <c r="I9" s="569"/>
      <c r="J9" s="220" t="s">
        <v>220</v>
      </c>
      <c r="K9" s="218" t="s">
        <v>221</v>
      </c>
      <c r="L9" s="219" t="s">
        <v>220</v>
      </c>
      <c r="M9" s="218" t="s">
        <v>221</v>
      </c>
      <c r="N9" s="568"/>
      <c r="O9" s="571"/>
      <c r="P9" s="217" t="s">
        <v>220</v>
      </c>
      <c r="Q9" s="218" t="s">
        <v>221</v>
      </c>
      <c r="R9" s="219" t="s">
        <v>220</v>
      </c>
      <c r="S9" s="218" t="s">
        <v>221</v>
      </c>
      <c r="T9" s="568"/>
      <c r="U9" s="569"/>
      <c r="V9" s="220" t="s">
        <v>220</v>
      </c>
      <c r="W9" s="218" t="s">
        <v>221</v>
      </c>
      <c r="X9" s="219" t="s">
        <v>220</v>
      </c>
      <c r="Y9" s="218" t="s">
        <v>221</v>
      </c>
      <c r="Z9" s="568"/>
      <c r="AA9" s="570"/>
      <c r="AB9" s="217" t="s">
        <v>220</v>
      </c>
      <c r="AC9" s="218" t="s">
        <v>221</v>
      </c>
      <c r="AD9" s="219" t="s">
        <v>220</v>
      </c>
      <c r="AE9" s="218" t="s">
        <v>221</v>
      </c>
      <c r="AF9" s="568"/>
      <c r="AG9" s="569"/>
      <c r="AH9" s="220" t="s">
        <v>220</v>
      </c>
      <c r="AI9" s="218" t="s">
        <v>221</v>
      </c>
      <c r="AJ9" s="219" t="s">
        <v>220</v>
      </c>
      <c r="AK9" s="218" t="s">
        <v>221</v>
      </c>
      <c r="AL9" s="568"/>
      <c r="AM9" s="571"/>
      <c r="AN9" s="217" t="s">
        <v>220</v>
      </c>
      <c r="AO9" s="218" t="s">
        <v>221</v>
      </c>
      <c r="AP9" s="219" t="s">
        <v>220</v>
      </c>
      <c r="AQ9" s="218" t="s">
        <v>221</v>
      </c>
      <c r="AR9" s="568"/>
      <c r="AS9" s="569"/>
      <c r="AT9" s="220" t="s">
        <v>220</v>
      </c>
      <c r="AU9" s="218" t="s">
        <v>221</v>
      </c>
      <c r="AV9" s="219" t="s">
        <v>220</v>
      </c>
      <c r="AW9" s="218" t="s">
        <v>221</v>
      </c>
      <c r="AX9" s="568"/>
      <c r="AY9" s="570"/>
      <c r="AZ9" s="220" t="s">
        <v>220</v>
      </c>
      <c r="BA9" s="218" t="s">
        <v>222</v>
      </c>
      <c r="BB9" s="219" t="s">
        <v>220</v>
      </c>
      <c r="BC9" s="218" t="s">
        <v>222</v>
      </c>
      <c r="BD9" s="568"/>
      <c r="BE9" s="566"/>
    </row>
    <row r="10" spans="1:57" s="226" customFormat="1" ht="15.75" customHeight="1" thickBot="1" x14ac:dyDescent="0.35">
      <c r="A10" s="221"/>
      <c r="B10" s="222"/>
      <c r="C10" s="223" t="s">
        <v>223</v>
      </c>
      <c r="D10" s="224">
        <f>SUM(szakon_közös!D87)</f>
        <v>9</v>
      </c>
      <c r="E10" s="224">
        <f>SUM(szakon_közös!E87)</f>
        <v>136</v>
      </c>
      <c r="F10" s="224">
        <f>SUM(szakon_közös!F87)</f>
        <v>20</v>
      </c>
      <c r="G10" s="224">
        <f>SUM(szakon_közös!G87)</f>
        <v>291</v>
      </c>
      <c r="H10" s="224">
        <f>SUM(szakon_közös!H87)</f>
        <v>22</v>
      </c>
      <c r="I10" s="224">
        <f>SUM(szakon_közös!I87)</f>
        <v>29</v>
      </c>
      <c r="J10" s="224">
        <f>SUM(szakon_közös!J87)</f>
        <v>11</v>
      </c>
      <c r="K10" s="224">
        <f>SUM(szakon_közös!K87)</f>
        <v>169</v>
      </c>
      <c r="L10" s="224">
        <f>SUM(szakon_közös!L87)</f>
        <v>8</v>
      </c>
      <c r="M10" s="224">
        <f>SUM(szakon_közös!M87)</f>
        <v>116</v>
      </c>
      <c r="N10" s="224">
        <f>SUM(szakon_közös!N87)</f>
        <v>20</v>
      </c>
      <c r="O10" s="224">
        <f>SUM(szakon_közös!O87)</f>
        <v>38</v>
      </c>
      <c r="P10" s="224">
        <f>SUM(szakon_közös!P87)</f>
        <v>11</v>
      </c>
      <c r="Q10" s="224">
        <f>SUM(szakon_közös!Q87)</f>
        <v>161</v>
      </c>
      <c r="R10" s="224">
        <f>SUM(szakon_közös!R87)</f>
        <v>16</v>
      </c>
      <c r="S10" s="224">
        <f>SUM(szakon_közös!S87)</f>
        <v>229</v>
      </c>
      <c r="T10" s="224">
        <f>SUM(szakon_közös!T87)</f>
        <v>24</v>
      </c>
      <c r="U10" s="224">
        <f>SUM(szakon_közös!U87)</f>
        <v>59</v>
      </c>
      <c r="V10" s="224">
        <f>SUM(szakon_közös!V87)</f>
        <v>7</v>
      </c>
      <c r="W10" s="224">
        <f>SUM(szakon_közös!W87)</f>
        <v>110</v>
      </c>
      <c r="X10" s="224">
        <f>SUM(szakon_közös!X87)</f>
        <v>12</v>
      </c>
      <c r="Y10" s="224">
        <f>SUM(szakon_közös!Y87)</f>
        <v>190</v>
      </c>
      <c r="Z10" s="224">
        <f>SUM(szakon_közös!Z87)</f>
        <v>20</v>
      </c>
      <c r="AA10" s="224">
        <f>SUM(szakon_közös!AA87)</f>
        <v>50</v>
      </c>
      <c r="AB10" s="224">
        <f>SUM(szakon_közös!AB87)</f>
        <v>6</v>
      </c>
      <c r="AC10" s="224">
        <f>SUM(szakon_közös!AC87)</f>
        <v>94</v>
      </c>
      <c r="AD10" s="224">
        <f>SUM(szakon_közös!AD87)</f>
        <v>10</v>
      </c>
      <c r="AE10" s="224">
        <f>SUM(szakon_közös!AE87)</f>
        <v>146</v>
      </c>
      <c r="AF10" s="224">
        <f>SUM(szakon_közös!AF87)</f>
        <v>21</v>
      </c>
      <c r="AG10" s="224">
        <f>SUM(szakon_közös!AG87)</f>
        <v>42</v>
      </c>
      <c r="AH10" s="224">
        <f>SUM(szakon_közös!AH87)</f>
        <v>8</v>
      </c>
      <c r="AI10" s="224">
        <f>SUM(szakon_közös!AI87)</f>
        <v>127</v>
      </c>
      <c r="AJ10" s="224">
        <f>SUM(szakon_közös!AJ87)</f>
        <v>10</v>
      </c>
      <c r="AK10" s="224">
        <f>SUM(szakon_közös!AK87)</f>
        <v>143</v>
      </c>
      <c r="AL10" s="224">
        <f>SUM(szakon_közös!AL87)</f>
        <v>19</v>
      </c>
      <c r="AM10" s="224">
        <f>SUM(szakon_közös!AM87)</f>
        <v>50</v>
      </c>
      <c r="AN10" s="224">
        <f>SUM(szakon_közös!AN87)</f>
        <v>3</v>
      </c>
      <c r="AO10" s="224">
        <f>SUM(szakon_közös!AO87)</f>
        <v>45</v>
      </c>
      <c r="AP10" s="224">
        <f>SUM(szakon_közös!AP87)</f>
        <v>7</v>
      </c>
      <c r="AQ10" s="224">
        <f>SUM(szakon_közös!AQ87)</f>
        <v>105</v>
      </c>
      <c r="AR10" s="224">
        <f>SUM(szakon_közös!AR87)</f>
        <v>15</v>
      </c>
      <c r="AS10" s="224">
        <f>SUM(szakon_közös!AS87)</f>
        <v>30</v>
      </c>
      <c r="AT10" s="224">
        <f>SUM(szakon_közös!AT87)</f>
        <v>1</v>
      </c>
      <c r="AU10" s="224">
        <f>SUM(szakon_közös!AU87)</f>
        <v>15</v>
      </c>
      <c r="AV10" s="224">
        <f>SUM(szakon_közös!AV87)</f>
        <v>8</v>
      </c>
      <c r="AW10" s="224">
        <f>SUM(szakon_közös!AW87)</f>
        <v>120</v>
      </c>
      <c r="AX10" s="224">
        <f>SUM(szakon_közös!AX87)</f>
        <v>16</v>
      </c>
      <c r="AY10" s="224">
        <f>SUM(szakon_közös!AY87)</f>
        <v>27</v>
      </c>
      <c r="AZ10" s="224">
        <f>SUM(szakon_közös!AZ87)</f>
        <v>55</v>
      </c>
      <c r="BA10" s="224">
        <f>SUM(szakon_közös!BA87)</f>
        <v>842</v>
      </c>
      <c r="BB10" s="224">
        <f>SUM(szakon_közös!BB87)</f>
        <v>93</v>
      </c>
      <c r="BC10" s="224">
        <f>SUM(szakon_közös!BC87)</f>
        <v>1403</v>
      </c>
      <c r="BD10" s="224">
        <f>SUM(szakon_közös!BD87)</f>
        <v>157</v>
      </c>
      <c r="BE10" s="224">
        <f>SUM(szakon_közös!BE87)</f>
        <v>149</v>
      </c>
    </row>
    <row r="11" spans="1:57" s="226" customFormat="1" ht="15.75" customHeight="1" x14ac:dyDescent="0.3">
      <c r="A11" s="227" t="s">
        <v>8</v>
      </c>
      <c r="B11" s="228"/>
      <c r="C11" s="229" t="s">
        <v>22</v>
      </c>
      <c r="D11" s="230"/>
      <c r="E11" s="231"/>
      <c r="F11" s="232"/>
      <c r="G11" s="231"/>
      <c r="H11" s="232"/>
      <c r="I11" s="233"/>
      <c r="J11" s="232"/>
      <c r="K11" s="231"/>
      <c r="L11" s="232"/>
      <c r="M11" s="231"/>
      <c r="N11" s="232"/>
      <c r="O11" s="233"/>
      <c r="P11" s="232"/>
      <c r="Q11" s="231"/>
      <c r="R11" s="232"/>
      <c r="S11" s="231"/>
      <c r="T11" s="232"/>
      <c r="U11" s="233"/>
      <c r="V11" s="232"/>
      <c r="W11" s="231"/>
      <c r="X11" s="232"/>
      <c r="Y11" s="231"/>
      <c r="Z11" s="232"/>
      <c r="AA11" s="234"/>
      <c r="AB11" s="230"/>
      <c r="AC11" s="231"/>
      <c r="AD11" s="232"/>
      <c r="AE11" s="231"/>
      <c r="AF11" s="232"/>
      <c r="AG11" s="233"/>
      <c r="AH11" s="232"/>
      <c r="AI11" s="231"/>
      <c r="AJ11" s="232"/>
      <c r="AK11" s="231"/>
      <c r="AL11" s="232"/>
      <c r="AM11" s="233"/>
      <c r="AN11" s="232"/>
      <c r="AO11" s="231"/>
      <c r="AP11" s="232"/>
      <c r="AQ11" s="231"/>
      <c r="AR11" s="232"/>
      <c r="AS11" s="233"/>
      <c r="AT11" s="232"/>
      <c r="AU11" s="231"/>
      <c r="AV11" s="232"/>
      <c r="AW11" s="231"/>
      <c r="AX11" s="232"/>
      <c r="AY11" s="234"/>
      <c r="AZ11" s="235"/>
      <c r="BA11" s="235"/>
      <c r="BB11" s="235"/>
      <c r="BC11" s="235"/>
      <c r="BD11" s="235"/>
      <c r="BE11" s="236"/>
    </row>
    <row r="12" spans="1:57" ht="15.75" customHeight="1" x14ac:dyDescent="0.3">
      <c r="A12" s="87" t="s">
        <v>183</v>
      </c>
      <c r="B12" s="88" t="s">
        <v>17</v>
      </c>
      <c r="C12" s="91" t="s">
        <v>184</v>
      </c>
      <c r="D12" s="203">
        <v>2</v>
      </c>
      <c r="E12" s="8">
        <v>24</v>
      </c>
      <c r="F12" s="203"/>
      <c r="G12" s="8">
        <v>6</v>
      </c>
      <c r="H12" s="203">
        <v>2</v>
      </c>
      <c r="I12" s="204" t="s">
        <v>18</v>
      </c>
      <c r="J12" s="103"/>
      <c r="K12" s="8" t="str">
        <f t="shared" ref="K12" si="0">IF(J12*15=0,"",J12*15)</f>
        <v/>
      </c>
      <c r="L12" s="101"/>
      <c r="M12" s="8" t="str">
        <f t="shared" ref="M12" si="1">IF(L12*15=0,"",L12*15)</f>
        <v/>
      </c>
      <c r="N12" s="203"/>
      <c r="O12" s="106"/>
      <c r="P12" s="238"/>
      <c r="Q12" s="239" t="str">
        <f t="shared" ref="Q12:Q32" si="2">IF(P12*15=0,"",P12*15)</f>
        <v/>
      </c>
      <c r="R12" s="240"/>
      <c r="S12" s="239" t="str">
        <f t="shared" ref="S12:S32" si="3">IF(R12*15=0,"",R12*15)</f>
        <v/>
      </c>
      <c r="T12" s="241"/>
      <c r="U12" s="242"/>
      <c r="V12" s="238"/>
      <c r="W12" s="239" t="str">
        <f t="shared" ref="W12:W33" si="4">IF(V12*15=0,"",V12*15)</f>
        <v/>
      </c>
      <c r="X12" s="240"/>
      <c r="Y12" s="239" t="str">
        <f t="shared" ref="Y12:Y33" si="5">IF(X12*15=0,"",X12*15)</f>
        <v/>
      </c>
      <c r="Z12" s="241"/>
      <c r="AA12" s="242"/>
      <c r="AB12" s="238"/>
      <c r="AC12" s="239" t="str">
        <f t="shared" ref="AC12:AC33" si="6">IF(AB12*15=0,"",AB12*15)</f>
        <v/>
      </c>
      <c r="AD12" s="240"/>
      <c r="AE12" s="239" t="str">
        <f t="shared" ref="AE12:AE32" si="7">IF(AD12*15=0,"",AD12*15)</f>
        <v/>
      </c>
      <c r="AF12" s="241"/>
      <c r="AG12" s="242"/>
      <c r="AH12" s="238"/>
      <c r="AI12" s="239" t="str">
        <f t="shared" ref="AI12:AI32" si="8">IF(AH12*15=0,"",AH12*15)</f>
        <v/>
      </c>
      <c r="AJ12" s="240"/>
      <c r="AK12" s="239" t="str">
        <f t="shared" ref="AK12:AK32" si="9">IF(AJ12*15=0,"",AJ12*15)</f>
        <v/>
      </c>
      <c r="AL12" s="241"/>
      <c r="AM12" s="242"/>
      <c r="AN12" s="238"/>
      <c r="AO12" s="239" t="str">
        <f t="shared" ref="AO12:AO32" si="10">IF(AN12*15=0,"",AN12*15)</f>
        <v/>
      </c>
      <c r="AP12" s="240"/>
      <c r="AQ12" s="239" t="str">
        <f t="shared" ref="AQ12:AQ33" si="11">IF(AP12*15=0,"",AP12*15)</f>
        <v/>
      </c>
      <c r="AR12" s="241"/>
      <c r="AS12" s="242"/>
      <c r="AT12" s="238"/>
      <c r="AU12" s="239" t="str">
        <f t="shared" ref="AU12:AU33" si="12">IF(AT12*15=0,"",AT12*15)</f>
        <v/>
      </c>
      <c r="AV12" s="240"/>
      <c r="AW12" s="239" t="str">
        <f t="shared" ref="AW12:AW33" si="13">IF(AV12*15=0,"",AV12*15)</f>
        <v/>
      </c>
      <c r="AX12" s="241"/>
      <c r="AY12" s="242"/>
      <c r="AZ12" s="10">
        <f t="shared" ref="AZ12:AZ33" si="14">IF(D12+J12+P12+V12+AB12+AH12+AN12+AT12=0,"",D12+J12+P12+V12+AB12+AH12+AN12+AT12)</f>
        <v>2</v>
      </c>
      <c r="BA12" s="8">
        <f t="shared" ref="BA12:BA33" si="15">IF((D12+J12+P12+V12+AB12+AH12+AN12+AT12)*15=0,"",(D12+J12+P12+V12+AB12+AH12+AN12+AT12)*15)</f>
        <v>30</v>
      </c>
      <c r="BB12" s="11" t="str">
        <f t="shared" ref="BB12:BB33" si="16">IF(F12+L12+R12+X12+AD12+AJ12+AP12+AV12=0,"",F12+L12+R12+X12+AD12+AJ12+AP12+AV12)</f>
        <v/>
      </c>
      <c r="BC12" s="8" t="str">
        <f t="shared" ref="BC12:BC33" si="17">IF((L12+F12+R12+X12+AD12+AJ12+AP12+AV12)*15=0,"",(L12+F12+R12+X12+AD12+AJ12+AP12+AV12)*15)</f>
        <v/>
      </c>
      <c r="BD12" s="11">
        <f t="shared" ref="BD12:BD33" si="18">IF(N12+H12+T12+Z12+AF12+AL12+AR12+AX12=0,"",N12+H12+T12+Z12+AF12+AL12+AR12+AX12)</f>
        <v>2</v>
      </c>
      <c r="BE12" s="12">
        <f t="shared" ref="BE12:BE33" si="19">IF(D12+F12+L12+J12+P12+R12+V12+X12+AB12+AD12+AH12+AJ12+AN12+AP12+AT12+AV12=0,"",D12+F12+L12+J12+P12+R12+V12+X12+AB12+AD12+AH12+AJ12+AN12+AP12+AT12+AV12)</f>
        <v>2</v>
      </c>
    </row>
    <row r="13" spans="1:57" ht="15.75" customHeight="1" x14ac:dyDescent="0.3">
      <c r="A13" s="87" t="s">
        <v>185</v>
      </c>
      <c r="B13" s="88" t="s">
        <v>17</v>
      </c>
      <c r="C13" s="91" t="s">
        <v>186</v>
      </c>
      <c r="D13" s="203">
        <v>3</v>
      </c>
      <c r="E13" s="8">
        <v>50</v>
      </c>
      <c r="F13" s="203">
        <v>2</v>
      </c>
      <c r="G13" s="8">
        <v>24</v>
      </c>
      <c r="H13" s="203">
        <v>4</v>
      </c>
      <c r="I13" s="204" t="s">
        <v>18</v>
      </c>
      <c r="J13" s="103"/>
      <c r="K13" s="8"/>
      <c r="L13" s="101"/>
      <c r="M13" s="8"/>
      <c r="N13" s="101"/>
      <c r="O13" s="106"/>
      <c r="P13" s="238"/>
      <c r="Q13" s="239" t="str">
        <f t="shared" si="2"/>
        <v/>
      </c>
      <c r="R13" s="240"/>
      <c r="S13" s="239" t="str">
        <f t="shared" si="3"/>
        <v/>
      </c>
      <c r="T13" s="241"/>
      <c r="U13" s="242"/>
      <c r="V13" s="238"/>
      <c r="W13" s="239" t="str">
        <f t="shared" si="4"/>
        <v/>
      </c>
      <c r="X13" s="240"/>
      <c r="Y13" s="239" t="str">
        <f t="shared" si="5"/>
        <v/>
      </c>
      <c r="Z13" s="241"/>
      <c r="AA13" s="242"/>
      <c r="AB13" s="238"/>
      <c r="AC13" s="239" t="str">
        <f t="shared" si="6"/>
        <v/>
      </c>
      <c r="AD13" s="240"/>
      <c r="AE13" s="239" t="str">
        <f t="shared" si="7"/>
        <v/>
      </c>
      <c r="AF13" s="241"/>
      <c r="AG13" s="242"/>
      <c r="AH13" s="238"/>
      <c r="AI13" s="239" t="str">
        <f t="shared" si="8"/>
        <v/>
      </c>
      <c r="AJ13" s="240"/>
      <c r="AK13" s="239" t="str">
        <f t="shared" si="9"/>
        <v/>
      </c>
      <c r="AL13" s="241"/>
      <c r="AM13" s="242"/>
      <c r="AN13" s="238"/>
      <c r="AO13" s="239" t="str">
        <f t="shared" si="10"/>
        <v/>
      </c>
      <c r="AP13" s="240"/>
      <c r="AQ13" s="239" t="str">
        <f t="shared" si="11"/>
        <v/>
      </c>
      <c r="AR13" s="241"/>
      <c r="AS13" s="242"/>
      <c r="AT13" s="238"/>
      <c r="AU13" s="239" t="str">
        <f t="shared" si="12"/>
        <v/>
      </c>
      <c r="AV13" s="240"/>
      <c r="AW13" s="239" t="str">
        <f t="shared" si="13"/>
        <v/>
      </c>
      <c r="AX13" s="241"/>
      <c r="AY13" s="242"/>
      <c r="AZ13" s="10">
        <f t="shared" si="14"/>
        <v>3</v>
      </c>
      <c r="BA13" s="8">
        <f t="shared" si="15"/>
        <v>45</v>
      </c>
      <c r="BB13" s="11">
        <f t="shared" si="16"/>
        <v>2</v>
      </c>
      <c r="BC13" s="8">
        <f t="shared" si="17"/>
        <v>30</v>
      </c>
      <c r="BD13" s="11">
        <f t="shared" si="18"/>
        <v>4</v>
      </c>
      <c r="BE13" s="12">
        <f t="shared" si="19"/>
        <v>5</v>
      </c>
    </row>
    <row r="14" spans="1:57" ht="15.75" customHeight="1" x14ac:dyDescent="0.3">
      <c r="A14" s="193" t="s">
        <v>472</v>
      </c>
      <c r="B14" s="93" t="s">
        <v>17</v>
      </c>
      <c r="C14" s="333" t="s">
        <v>127</v>
      </c>
      <c r="D14" s="238"/>
      <c r="E14" s="239" t="str">
        <f t="shared" ref="E14:E33" si="20">IF(D14*15=0,"",D14*15)</f>
        <v/>
      </c>
      <c r="F14" s="240"/>
      <c r="G14" s="239" t="str">
        <f t="shared" ref="G14:G32" si="21">IF(F14*15=0,"",F14*15)</f>
        <v/>
      </c>
      <c r="H14" s="241"/>
      <c r="I14" s="242"/>
      <c r="J14" s="238">
        <v>1</v>
      </c>
      <c r="K14" s="239">
        <f t="shared" ref="K14:K32" si="22">IF(J14*15=0,"",J14*15)</f>
        <v>15</v>
      </c>
      <c r="L14" s="240"/>
      <c r="M14" s="239" t="str">
        <f t="shared" ref="M14:M32" si="23">IF(L14*15=0,"",L14*15)</f>
        <v/>
      </c>
      <c r="N14" s="241">
        <v>1</v>
      </c>
      <c r="O14" s="242" t="s">
        <v>53</v>
      </c>
      <c r="P14" s="238"/>
      <c r="Q14" s="239" t="str">
        <f t="shared" si="2"/>
        <v/>
      </c>
      <c r="R14" s="240"/>
      <c r="S14" s="239" t="str">
        <f t="shared" si="3"/>
        <v/>
      </c>
      <c r="T14" s="241"/>
      <c r="U14" s="242"/>
      <c r="V14" s="238"/>
      <c r="W14" s="239" t="str">
        <f t="shared" si="4"/>
        <v/>
      </c>
      <c r="X14" s="240"/>
      <c r="Y14" s="239" t="str">
        <f t="shared" si="5"/>
        <v/>
      </c>
      <c r="Z14" s="241"/>
      <c r="AA14" s="242"/>
      <c r="AB14" s="238"/>
      <c r="AC14" s="239" t="str">
        <f t="shared" si="6"/>
        <v/>
      </c>
      <c r="AD14" s="240"/>
      <c r="AE14" s="239" t="str">
        <f t="shared" si="7"/>
        <v/>
      </c>
      <c r="AF14" s="241"/>
      <c r="AG14" s="242"/>
      <c r="AH14" s="238"/>
      <c r="AI14" s="239" t="str">
        <f t="shared" si="8"/>
        <v/>
      </c>
      <c r="AJ14" s="240"/>
      <c r="AK14" s="239" t="str">
        <f t="shared" si="9"/>
        <v/>
      </c>
      <c r="AL14" s="241"/>
      <c r="AM14" s="242"/>
      <c r="AN14" s="238"/>
      <c r="AO14" s="239" t="str">
        <f t="shared" si="10"/>
        <v/>
      </c>
      <c r="AP14" s="240"/>
      <c r="AQ14" s="239" t="str">
        <f t="shared" si="11"/>
        <v/>
      </c>
      <c r="AR14" s="241"/>
      <c r="AS14" s="242"/>
      <c r="AT14" s="238"/>
      <c r="AU14" s="239" t="str">
        <f t="shared" si="12"/>
        <v/>
      </c>
      <c r="AV14" s="240"/>
      <c r="AW14" s="239" t="str">
        <f t="shared" si="13"/>
        <v/>
      </c>
      <c r="AX14" s="241"/>
      <c r="AY14" s="242"/>
      <c r="AZ14" s="10">
        <f t="shared" si="14"/>
        <v>1</v>
      </c>
      <c r="BA14" s="8">
        <f t="shared" si="15"/>
        <v>15</v>
      </c>
      <c r="BB14" s="11" t="str">
        <f t="shared" si="16"/>
        <v/>
      </c>
      <c r="BC14" s="8" t="str">
        <f t="shared" si="17"/>
        <v/>
      </c>
      <c r="BD14" s="11">
        <f t="shared" si="18"/>
        <v>1</v>
      </c>
      <c r="BE14" s="12">
        <f t="shared" si="19"/>
        <v>1</v>
      </c>
    </row>
    <row r="15" spans="1:57" s="116" customFormat="1" ht="15.75" customHeight="1" x14ac:dyDescent="0.25">
      <c r="A15" s="87" t="s">
        <v>89</v>
      </c>
      <c r="B15" s="93" t="s">
        <v>17</v>
      </c>
      <c r="C15" s="95" t="s">
        <v>90</v>
      </c>
      <c r="D15" s="101"/>
      <c r="E15" s="8" t="str">
        <f t="shared" si="20"/>
        <v/>
      </c>
      <c r="F15" s="101"/>
      <c r="G15" s="8" t="str">
        <f t="shared" si="21"/>
        <v/>
      </c>
      <c r="H15" s="101"/>
      <c r="I15" s="107"/>
      <c r="J15" s="101">
        <v>1</v>
      </c>
      <c r="K15" s="8">
        <f t="shared" si="22"/>
        <v>15</v>
      </c>
      <c r="L15" s="101">
        <v>1</v>
      </c>
      <c r="M15" s="8">
        <f t="shared" si="23"/>
        <v>15</v>
      </c>
      <c r="N15" s="101">
        <v>1</v>
      </c>
      <c r="O15" s="107" t="s">
        <v>17</v>
      </c>
      <c r="P15" s="101"/>
      <c r="Q15" s="8" t="str">
        <f t="shared" si="2"/>
        <v/>
      </c>
      <c r="R15" s="101"/>
      <c r="S15" s="8" t="str">
        <f t="shared" si="3"/>
        <v/>
      </c>
      <c r="T15" s="101"/>
      <c r="U15" s="107"/>
      <c r="V15" s="101"/>
      <c r="W15" s="8" t="str">
        <f t="shared" si="4"/>
        <v/>
      </c>
      <c r="X15" s="101"/>
      <c r="Y15" s="8" t="str">
        <f t="shared" si="5"/>
        <v/>
      </c>
      <c r="Z15" s="101"/>
      <c r="AA15" s="107"/>
      <c r="AB15" s="101"/>
      <c r="AC15" s="8" t="str">
        <f t="shared" si="6"/>
        <v/>
      </c>
      <c r="AD15" s="101"/>
      <c r="AE15" s="8" t="str">
        <f t="shared" si="7"/>
        <v/>
      </c>
      <c r="AF15" s="101"/>
      <c r="AG15" s="107"/>
      <c r="AH15" s="101"/>
      <c r="AI15" s="8" t="str">
        <f t="shared" si="8"/>
        <v/>
      </c>
      <c r="AJ15" s="101"/>
      <c r="AK15" s="8" t="str">
        <f t="shared" si="9"/>
        <v/>
      </c>
      <c r="AL15" s="101"/>
      <c r="AM15" s="107"/>
      <c r="AN15" s="101"/>
      <c r="AO15" s="8" t="str">
        <f t="shared" si="10"/>
        <v/>
      </c>
      <c r="AP15" s="101"/>
      <c r="AQ15" s="8" t="str">
        <f t="shared" si="11"/>
        <v/>
      </c>
      <c r="AR15" s="101"/>
      <c r="AS15" s="107"/>
      <c r="AT15" s="101"/>
      <c r="AU15" s="8" t="str">
        <f t="shared" si="12"/>
        <v/>
      </c>
      <c r="AV15" s="101"/>
      <c r="AW15" s="8" t="str">
        <f t="shared" si="13"/>
        <v/>
      </c>
      <c r="AX15" s="101"/>
      <c r="AY15" s="105"/>
      <c r="AZ15" s="10">
        <f t="shared" si="14"/>
        <v>1</v>
      </c>
      <c r="BA15" s="8">
        <f t="shared" si="15"/>
        <v>15</v>
      </c>
      <c r="BB15" s="11">
        <f t="shared" si="16"/>
        <v>1</v>
      </c>
      <c r="BC15" s="8">
        <f t="shared" si="17"/>
        <v>15</v>
      </c>
      <c r="BD15" s="11">
        <f t="shared" si="18"/>
        <v>1</v>
      </c>
      <c r="BE15" s="12">
        <f t="shared" si="19"/>
        <v>2</v>
      </c>
    </row>
    <row r="16" spans="1:57" s="116" customFormat="1" ht="15.75" customHeight="1" x14ac:dyDescent="0.25">
      <c r="A16" s="87" t="s">
        <v>91</v>
      </c>
      <c r="B16" s="93" t="s">
        <v>17</v>
      </c>
      <c r="C16" s="95" t="s">
        <v>92</v>
      </c>
      <c r="D16" s="101"/>
      <c r="E16" s="8" t="str">
        <f t="shared" si="20"/>
        <v/>
      </c>
      <c r="F16" s="101"/>
      <c r="G16" s="8" t="str">
        <f t="shared" si="21"/>
        <v/>
      </c>
      <c r="H16" s="101"/>
      <c r="I16" s="107"/>
      <c r="J16" s="101"/>
      <c r="K16" s="8" t="str">
        <f t="shared" si="22"/>
        <v/>
      </c>
      <c r="L16" s="101"/>
      <c r="M16" s="8" t="str">
        <f t="shared" si="23"/>
        <v/>
      </c>
      <c r="N16" s="101"/>
      <c r="O16" s="107"/>
      <c r="P16" s="101">
        <v>1</v>
      </c>
      <c r="Q16" s="8">
        <f t="shared" si="2"/>
        <v>15</v>
      </c>
      <c r="R16" s="101">
        <v>1</v>
      </c>
      <c r="S16" s="8">
        <f t="shared" si="3"/>
        <v>15</v>
      </c>
      <c r="T16" s="101">
        <v>1</v>
      </c>
      <c r="U16" s="107" t="s">
        <v>17</v>
      </c>
      <c r="V16" s="101"/>
      <c r="W16" s="8" t="str">
        <f t="shared" si="4"/>
        <v/>
      </c>
      <c r="X16" s="101"/>
      <c r="Y16" s="8" t="str">
        <f t="shared" si="5"/>
        <v/>
      </c>
      <c r="Z16" s="101"/>
      <c r="AA16" s="107"/>
      <c r="AB16" s="101"/>
      <c r="AC16" s="8" t="str">
        <f t="shared" si="6"/>
        <v/>
      </c>
      <c r="AD16" s="101"/>
      <c r="AE16" s="8" t="str">
        <f t="shared" si="7"/>
        <v/>
      </c>
      <c r="AF16" s="101"/>
      <c r="AG16" s="107"/>
      <c r="AH16" s="101"/>
      <c r="AI16" s="8" t="str">
        <f t="shared" si="8"/>
        <v/>
      </c>
      <c r="AJ16" s="101"/>
      <c r="AK16" s="8" t="str">
        <f t="shared" si="9"/>
        <v/>
      </c>
      <c r="AL16" s="101"/>
      <c r="AM16" s="107"/>
      <c r="AN16" s="101"/>
      <c r="AO16" s="8" t="str">
        <f t="shared" si="10"/>
        <v/>
      </c>
      <c r="AP16" s="101"/>
      <c r="AQ16" s="8" t="str">
        <f t="shared" si="11"/>
        <v/>
      </c>
      <c r="AR16" s="101"/>
      <c r="AS16" s="107"/>
      <c r="AT16" s="101"/>
      <c r="AU16" s="8" t="str">
        <f t="shared" si="12"/>
        <v/>
      </c>
      <c r="AV16" s="101"/>
      <c r="AW16" s="8" t="str">
        <f t="shared" si="13"/>
        <v/>
      </c>
      <c r="AX16" s="101"/>
      <c r="AY16" s="105"/>
      <c r="AZ16" s="10">
        <f t="shared" si="14"/>
        <v>1</v>
      </c>
      <c r="BA16" s="8">
        <f t="shared" si="15"/>
        <v>15</v>
      </c>
      <c r="BB16" s="11">
        <f t="shared" si="16"/>
        <v>1</v>
      </c>
      <c r="BC16" s="8">
        <f t="shared" si="17"/>
        <v>15</v>
      </c>
      <c r="BD16" s="11">
        <f t="shared" si="18"/>
        <v>1</v>
      </c>
      <c r="BE16" s="12">
        <f t="shared" si="19"/>
        <v>2</v>
      </c>
    </row>
    <row r="17" spans="1:57" s="2" customFormat="1" ht="15.75" customHeight="1" x14ac:dyDescent="0.25">
      <c r="A17" s="94" t="s">
        <v>473</v>
      </c>
      <c r="B17" s="93" t="s">
        <v>17</v>
      </c>
      <c r="C17" s="137" t="s">
        <v>152</v>
      </c>
      <c r="D17" s="101"/>
      <c r="E17" s="8" t="str">
        <f t="shared" si="20"/>
        <v/>
      </c>
      <c r="F17" s="101"/>
      <c r="G17" s="8" t="str">
        <f t="shared" si="21"/>
        <v/>
      </c>
      <c r="H17" s="101"/>
      <c r="I17" s="107"/>
      <c r="J17" s="101"/>
      <c r="K17" s="8" t="str">
        <f t="shared" si="22"/>
        <v/>
      </c>
      <c r="L17" s="101"/>
      <c r="M17" s="8" t="str">
        <f t="shared" si="23"/>
        <v/>
      </c>
      <c r="N17" s="101"/>
      <c r="O17" s="107"/>
      <c r="P17" s="101"/>
      <c r="Q17" s="8" t="str">
        <f t="shared" si="2"/>
        <v/>
      </c>
      <c r="R17" s="101"/>
      <c r="S17" s="8" t="str">
        <f t="shared" si="3"/>
        <v/>
      </c>
      <c r="T17" s="101"/>
      <c r="U17" s="107"/>
      <c r="V17" s="101"/>
      <c r="W17" s="8" t="str">
        <f t="shared" si="4"/>
        <v/>
      </c>
      <c r="X17" s="101"/>
      <c r="Y17" s="8" t="str">
        <f t="shared" si="5"/>
        <v/>
      </c>
      <c r="Z17" s="101"/>
      <c r="AA17" s="107"/>
      <c r="AB17" s="101"/>
      <c r="AC17" s="8" t="str">
        <f t="shared" si="6"/>
        <v/>
      </c>
      <c r="AD17" s="101"/>
      <c r="AE17" s="8" t="str">
        <f t="shared" si="7"/>
        <v/>
      </c>
      <c r="AF17" s="101"/>
      <c r="AG17" s="107"/>
      <c r="AH17" s="101">
        <v>1</v>
      </c>
      <c r="AI17" s="8">
        <f t="shared" si="8"/>
        <v>15</v>
      </c>
      <c r="AJ17" s="101">
        <v>2</v>
      </c>
      <c r="AK17" s="8">
        <f t="shared" si="9"/>
        <v>30</v>
      </c>
      <c r="AL17" s="101">
        <v>3</v>
      </c>
      <c r="AM17" s="107" t="s">
        <v>361</v>
      </c>
      <c r="AN17" s="101"/>
      <c r="AO17" s="8" t="str">
        <f t="shared" si="10"/>
        <v/>
      </c>
      <c r="AP17" s="101"/>
      <c r="AQ17" s="8" t="str">
        <f t="shared" si="11"/>
        <v/>
      </c>
      <c r="AR17" s="101"/>
      <c r="AS17" s="107"/>
      <c r="AT17" s="101"/>
      <c r="AU17" s="8" t="str">
        <f t="shared" si="12"/>
        <v/>
      </c>
      <c r="AV17" s="101"/>
      <c r="AW17" s="8" t="str">
        <f t="shared" si="13"/>
        <v/>
      </c>
      <c r="AX17" s="101"/>
      <c r="AY17" s="105"/>
      <c r="AZ17" s="10">
        <f t="shared" si="14"/>
        <v>1</v>
      </c>
      <c r="BA17" s="8">
        <f t="shared" si="15"/>
        <v>15</v>
      </c>
      <c r="BB17" s="11">
        <f t="shared" si="16"/>
        <v>2</v>
      </c>
      <c r="BC17" s="8">
        <f t="shared" si="17"/>
        <v>30</v>
      </c>
      <c r="BD17" s="11">
        <f t="shared" si="18"/>
        <v>3</v>
      </c>
      <c r="BE17" s="12">
        <f t="shared" si="19"/>
        <v>3</v>
      </c>
    </row>
    <row r="18" spans="1:57" s="2" customFormat="1" ht="15.75" customHeight="1" x14ac:dyDescent="0.25">
      <c r="A18" s="94" t="s">
        <v>474</v>
      </c>
      <c r="B18" s="93" t="s">
        <v>17</v>
      </c>
      <c r="C18" s="137" t="s">
        <v>151</v>
      </c>
      <c r="D18" s="101"/>
      <c r="E18" s="8" t="str">
        <f t="shared" si="20"/>
        <v/>
      </c>
      <c r="F18" s="101"/>
      <c r="G18" s="8" t="str">
        <f t="shared" si="21"/>
        <v/>
      </c>
      <c r="H18" s="101"/>
      <c r="I18" s="107"/>
      <c r="J18" s="101"/>
      <c r="K18" s="8" t="str">
        <f t="shared" si="22"/>
        <v/>
      </c>
      <c r="L18" s="101"/>
      <c r="M18" s="8" t="str">
        <f t="shared" si="23"/>
        <v/>
      </c>
      <c r="N18" s="101"/>
      <c r="O18" s="107"/>
      <c r="P18" s="101"/>
      <c r="Q18" s="8" t="str">
        <f t="shared" si="2"/>
        <v/>
      </c>
      <c r="R18" s="101"/>
      <c r="S18" s="8" t="str">
        <f t="shared" si="3"/>
        <v/>
      </c>
      <c r="T18" s="101"/>
      <c r="U18" s="107"/>
      <c r="V18" s="101"/>
      <c r="W18" s="8" t="str">
        <f t="shared" si="4"/>
        <v/>
      </c>
      <c r="X18" s="101"/>
      <c r="Y18" s="8" t="str">
        <f t="shared" si="5"/>
        <v/>
      </c>
      <c r="Z18" s="101"/>
      <c r="AA18" s="107"/>
      <c r="AB18" s="101"/>
      <c r="AC18" s="8" t="str">
        <f t="shared" si="6"/>
        <v/>
      </c>
      <c r="AD18" s="101"/>
      <c r="AE18" s="8" t="str">
        <f t="shared" si="7"/>
        <v/>
      </c>
      <c r="AF18" s="101"/>
      <c r="AG18" s="107"/>
      <c r="AH18" s="101"/>
      <c r="AI18" s="8" t="str">
        <f t="shared" si="8"/>
        <v/>
      </c>
      <c r="AJ18" s="101"/>
      <c r="AK18" s="8" t="str">
        <f t="shared" si="9"/>
        <v/>
      </c>
      <c r="AL18" s="101"/>
      <c r="AM18" s="107"/>
      <c r="AN18" s="101">
        <v>1</v>
      </c>
      <c r="AO18" s="8">
        <f t="shared" si="10"/>
        <v>15</v>
      </c>
      <c r="AP18" s="101">
        <v>2</v>
      </c>
      <c r="AQ18" s="8">
        <f t="shared" si="11"/>
        <v>30</v>
      </c>
      <c r="AR18" s="101">
        <v>3</v>
      </c>
      <c r="AS18" s="107" t="s">
        <v>361</v>
      </c>
      <c r="AT18" s="101"/>
      <c r="AU18" s="8" t="str">
        <f t="shared" si="12"/>
        <v/>
      </c>
      <c r="AV18" s="101"/>
      <c r="AW18" s="8" t="str">
        <f t="shared" si="13"/>
        <v/>
      </c>
      <c r="AX18" s="101"/>
      <c r="AY18" s="105"/>
      <c r="AZ18" s="10">
        <f t="shared" si="14"/>
        <v>1</v>
      </c>
      <c r="BA18" s="8">
        <f t="shared" si="15"/>
        <v>15</v>
      </c>
      <c r="BB18" s="11">
        <f t="shared" si="16"/>
        <v>2</v>
      </c>
      <c r="BC18" s="8">
        <f t="shared" si="17"/>
        <v>30</v>
      </c>
      <c r="BD18" s="11">
        <f t="shared" si="18"/>
        <v>3</v>
      </c>
      <c r="BE18" s="12">
        <f t="shared" si="19"/>
        <v>3</v>
      </c>
    </row>
    <row r="19" spans="1:57" s="2" customFormat="1" ht="15.75" customHeight="1" x14ac:dyDescent="0.25">
      <c r="A19" s="94" t="s">
        <v>475</v>
      </c>
      <c r="B19" s="93" t="s">
        <v>17</v>
      </c>
      <c r="C19" s="137" t="s">
        <v>153</v>
      </c>
      <c r="D19" s="101"/>
      <c r="E19" s="8" t="str">
        <f t="shared" si="20"/>
        <v/>
      </c>
      <c r="F19" s="101"/>
      <c r="G19" s="8" t="str">
        <f t="shared" si="21"/>
        <v/>
      </c>
      <c r="H19" s="101"/>
      <c r="I19" s="107"/>
      <c r="J19" s="101"/>
      <c r="K19" s="8" t="str">
        <f t="shared" si="22"/>
        <v/>
      </c>
      <c r="L19" s="101"/>
      <c r="M19" s="8" t="str">
        <f t="shared" si="23"/>
        <v/>
      </c>
      <c r="N19" s="101"/>
      <c r="O19" s="107"/>
      <c r="P19" s="101"/>
      <c r="Q19" s="8" t="str">
        <f t="shared" si="2"/>
        <v/>
      </c>
      <c r="R19" s="101"/>
      <c r="S19" s="8" t="str">
        <f t="shared" si="3"/>
        <v/>
      </c>
      <c r="T19" s="101"/>
      <c r="U19" s="107"/>
      <c r="V19" s="101"/>
      <c r="W19" s="8" t="str">
        <f t="shared" si="4"/>
        <v/>
      </c>
      <c r="X19" s="101"/>
      <c r="Y19" s="8" t="str">
        <f t="shared" si="5"/>
        <v/>
      </c>
      <c r="Z19" s="101"/>
      <c r="AA19" s="107"/>
      <c r="AB19" s="101">
        <v>1</v>
      </c>
      <c r="AC19" s="8">
        <f t="shared" si="6"/>
        <v>15</v>
      </c>
      <c r="AD19" s="101">
        <v>2</v>
      </c>
      <c r="AE19" s="8">
        <f t="shared" si="7"/>
        <v>30</v>
      </c>
      <c r="AF19" s="101">
        <v>3</v>
      </c>
      <c r="AG19" s="107" t="s">
        <v>361</v>
      </c>
      <c r="AH19" s="101"/>
      <c r="AI19" s="8" t="str">
        <f t="shared" si="8"/>
        <v/>
      </c>
      <c r="AJ19" s="101"/>
      <c r="AK19" s="8" t="str">
        <f t="shared" si="9"/>
        <v/>
      </c>
      <c r="AL19" s="101"/>
      <c r="AM19" s="107"/>
      <c r="AN19" s="101"/>
      <c r="AO19" s="8" t="str">
        <f t="shared" si="10"/>
        <v/>
      </c>
      <c r="AP19" s="101"/>
      <c r="AQ19" s="8" t="str">
        <f t="shared" si="11"/>
        <v/>
      </c>
      <c r="AR19" s="101"/>
      <c r="AS19" s="107"/>
      <c r="AT19" s="101"/>
      <c r="AU19" s="8" t="str">
        <f t="shared" si="12"/>
        <v/>
      </c>
      <c r="AV19" s="101"/>
      <c r="AW19" s="8" t="str">
        <f t="shared" si="13"/>
        <v/>
      </c>
      <c r="AX19" s="101"/>
      <c r="AY19" s="105"/>
      <c r="AZ19" s="10">
        <f t="shared" si="14"/>
        <v>1</v>
      </c>
      <c r="BA19" s="8">
        <f t="shared" si="15"/>
        <v>15</v>
      </c>
      <c r="BB19" s="11">
        <f t="shared" si="16"/>
        <v>2</v>
      </c>
      <c r="BC19" s="8">
        <f t="shared" si="17"/>
        <v>30</v>
      </c>
      <c r="BD19" s="11">
        <f t="shared" si="18"/>
        <v>3</v>
      </c>
      <c r="BE19" s="12">
        <f t="shared" si="19"/>
        <v>3</v>
      </c>
    </row>
    <row r="20" spans="1:57" s="2" customFormat="1" ht="15.75" customHeight="1" x14ac:dyDescent="0.25">
      <c r="A20" s="94" t="s">
        <v>476</v>
      </c>
      <c r="B20" s="93" t="s">
        <v>17</v>
      </c>
      <c r="C20" s="137" t="s">
        <v>154</v>
      </c>
      <c r="D20" s="101"/>
      <c r="E20" s="8" t="str">
        <f t="shared" si="20"/>
        <v/>
      </c>
      <c r="F20" s="101"/>
      <c r="G20" s="8" t="str">
        <f t="shared" si="21"/>
        <v/>
      </c>
      <c r="H20" s="101"/>
      <c r="I20" s="107"/>
      <c r="J20" s="101"/>
      <c r="K20" s="8" t="str">
        <f t="shared" si="22"/>
        <v/>
      </c>
      <c r="L20" s="101"/>
      <c r="M20" s="8" t="str">
        <f t="shared" si="23"/>
        <v/>
      </c>
      <c r="N20" s="101"/>
      <c r="O20" s="107"/>
      <c r="P20" s="101"/>
      <c r="Q20" s="8" t="str">
        <f t="shared" si="2"/>
        <v/>
      </c>
      <c r="R20" s="101"/>
      <c r="S20" s="8" t="str">
        <f t="shared" si="3"/>
        <v/>
      </c>
      <c r="T20" s="101"/>
      <c r="U20" s="107"/>
      <c r="V20" s="101"/>
      <c r="W20" s="8" t="str">
        <f t="shared" si="4"/>
        <v/>
      </c>
      <c r="X20" s="101"/>
      <c r="Y20" s="8" t="str">
        <f t="shared" si="5"/>
        <v/>
      </c>
      <c r="Z20" s="101"/>
      <c r="AA20" s="107"/>
      <c r="AB20" s="101"/>
      <c r="AC20" s="8" t="str">
        <f t="shared" si="6"/>
        <v/>
      </c>
      <c r="AD20" s="101"/>
      <c r="AE20" s="8" t="str">
        <f t="shared" si="7"/>
        <v/>
      </c>
      <c r="AF20" s="101"/>
      <c r="AG20" s="107"/>
      <c r="AH20" s="101">
        <v>1</v>
      </c>
      <c r="AI20" s="8">
        <f t="shared" si="8"/>
        <v>15</v>
      </c>
      <c r="AJ20" s="101">
        <v>2</v>
      </c>
      <c r="AK20" s="8">
        <f t="shared" si="9"/>
        <v>30</v>
      </c>
      <c r="AL20" s="101">
        <v>3</v>
      </c>
      <c r="AM20" s="107" t="s">
        <v>361</v>
      </c>
      <c r="AN20" s="101"/>
      <c r="AO20" s="8" t="str">
        <f t="shared" si="10"/>
        <v/>
      </c>
      <c r="AP20" s="101"/>
      <c r="AQ20" s="8" t="str">
        <f t="shared" si="11"/>
        <v/>
      </c>
      <c r="AR20" s="101"/>
      <c r="AS20" s="107"/>
      <c r="AT20" s="101"/>
      <c r="AU20" s="8" t="str">
        <f t="shared" si="12"/>
        <v/>
      </c>
      <c r="AV20" s="101"/>
      <c r="AW20" s="8" t="str">
        <f t="shared" si="13"/>
        <v/>
      </c>
      <c r="AX20" s="101"/>
      <c r="AY20" s="105"/>
      <c r="AZ20" s="10">
        <f t="shared" si="14"/>
        <v>1</v>
      </c>
      <c r="BA20" s="8">
        <f t="shared" si="15"/>
        <v>15</v>
      </c>
      <c r="BB20" s="11">
        <f t="shared" si="16"/>
        <v>2</v>
      </c>
      <c r="BC20" s="8">
        <f t="shared" si="17"/>
        <v>30</v>
      </c>
      <c r="BD20" s="11">
        <f t="shared" si="18"/>
        <v>3</v>
      </c>
      <c r="BE20" s="12">
        <f t="shared" si="19"/>
        <v>3</v>
      </c>
    </row>
    <row r="21" spans="1:57" s="2" customFormat="1" ht="15.75" customHeight="1" x14ac:dyDescent="0.25">
      <c r="A21" s="94" t="s">
        <v>477</v>
      </c>
      <c r="B21" s="93" t="s">
        <v>17</v>
      </c>
      <c r="C21" s="137" t="s">
        <v>155</v>
      </c>
      <c r="D21" s="101"/>
      <c r="E21" s="8" t="str">
        <f t="shared" si="20"/>
        <v/>
      </c>
      <c r="F21" s="101"/>
      <c r="G21" s="8" t="str">
        <f t="shared" si="21"/>
        <v/>
      </c>
      <c r="H21" s="101"/>
      <c r="I21" s="107"/>
      <c r="J21" s="101"/>
      <c r="K21" s="8" t="str">
        <f t="shared" si="22"/>
        <v/>
      </c>
      <c r="L21" s="101"/>
      <c r="M21" s="8" t="str">
        <f t="shared" si="23"/>
        <v/>
      </c>
      <c r="N21" s="101"/>
      <c r="O21" s="107"/>
      <c r="P21" s="101"/>
      <c r="Q21" s="8" t="str">
        <f t="shared" si="2"/>
        <v/>
      </c>
      <c r="R21" s="101"/>
      <c r="S21" s="8" t="str">
        <f t="shared" si="3"/>
        <v/>
      </c>
      <c r="T21" s="101"/>
      <c r="U21" s="107"/>
      <c r="V21" s="101"/>
      <c r="W21" s="8" t="str">
        <f t="shared" si="4"/>
        <v/>
      </c>
      <c r="X21" s="101"/>
      <c r="Y21" s="8" t="str">
        <f t="shared" si="5"/>
        <v/>
      </c>
      <c r="Z21" s="101"/>
      <c r="AA21" s="107"/>
      <c r="AB21" s="101"/>
      <c r="AC21" s="8" t="str">
        <f t="shared" si="6"/>
        <v/>
      </c>
      <c r="AD21" s="101"/>
      <c r="AE21" s="8" t="str">
        <f t="shared" si="7"/>
        <v/>
      </c>
      <c r="AF21" s="101"/>
      <c r="AG21" s="107"/>
      <c r="AH21" s="101"/>
      <c r="AI21" s="8" t="str">
        <f t="shared" si="8"/>
        <v/>
      </c>
      <c r="AJ21" s="101"/>
      <c r="AK21" s="8" t="str">
        <f t="shared" si="9"/>
        <v/>
      </c>
      <c r="AL21" s="101"/>
      <c r="AM21" s="107"/>
      <c r="AN21" s="101">
        <v>1</v>
      </c>
      <c r="AO21" s="8">
        <f t="shared" si="10"/>
        <v>15</v>
      </c>
      <c r="AP21" s="101">
        <v>2</v>
      </c>
      <c r="AQ21" s="8">
        <f t="shared" si="11"/>
        <v>30</v>
      </c>
      <c r="AR21" s="101">
        <v>4</v>
      </c>
      <c r="AS21" s="107" t="s">
        <v>361</v>
      </c>
      <c r="AT21" s="101"/>
      <c r="AU21" s="8" t="str">
        <f t="shared" si="12"/>
        <v/>
      </c>
      <c r="AV21" s="101"/>
      <c r="AW21" s="8" t="str">
        <f t="shared" si="13"/>
        <v/>
      </c>
      <c r="AX21" s="101"/>
      <c r="AY21" s="105"/>
      <c r="AZ21" s="10">
        <f t="shared" si="14"/>
        <v>1</v>
      </c>
      <c r="BA21" s="8">
        <f t="shared" si="15"/>
        <v>15</v>
      </c>
      <c r="BB21" s="11">
        <f t="shared" si="16"/>
        <v>2</v>
      </c>
      <c r="BC21" s="8">
        <f t="shared" si="17"/>
        <v>30</v>
      </c>
      <c r="BD21" s="11">
        <f t="shared" si="18"/>
        <v>4</v>
      </c>
      <c r="BE21" s="12">
        <f t="shared" si="19"/>
        <v>3</v>
      </c>
    </row>
    <row r="22" spans="1:57" s="2" customFormat="1" ht="15.75" customHeight="1" x14ac:dyDescent="0.25">
      <c r="A22" s="94" t="s">
        <v>478</v>
      </c>
      <c r="B22" s="93" t="s">
        <v>17</v>
      </c>
      <c r="C22" s="137" t="s">
        <v>157</v>
      </c>
      <c r="D22" s="101"/>
      <c r="E22" s="8" t="str">
        <f t="shared" si="20"/>
        <v/>
      </c>
      <c r="F22" s="101"/>
      <c r="G22" s="8" t="str">
        <f t="shared" si="21"/>
        <v/>
      </c>
      <c r="H22" s="101"/>
      <c r="I22" s="107"/>
      <c r="J22" s="101"/>
      <c r="K22" s="8" t="str">
        <f t="shared" si="22"/>
        <v/>
      </c>
      <c r="L22" s="101"/>
      <c r="M22" s="8" t="str">
        <f t="shared" si="23"/>
        <v/>
      </c>
      <c r="N22" s="101"/>
      <c r="O22" s="107"/>
      <c r="P22" s="101"/>
      <c r="Q22" s="8" t="str">
        <f t="shared" si="2"/>
        <v/>
      </c>
      <c r="R22" s="101"/>
      <c r="S22" s="8" t="str">
        <f t="shared" si="3"/>
        <v/>
      </c>
      <c r="T22" s="101"/>
      <c r="U22" s="107"/>
      <c r="V22" s="101"/>
      <c r="W22" s="8" t="str">
        <f t="shared" si="4"/>
        <v/>
      </c>
      <c r="X22" s="101"/>
      <c r="Y22" s="8" t="str">
        <f t="shared" si="5"/>
        <v/>
      </c>
      <c r="Z22" s="101"/>
      <c r="AA22" s="107"/>
      <c r="AB22" s="101"/>
      <c r="AC22" s="8" t="str">
        <f t="shared" si="6"/>
        <v/>
      </c>
      <c r="AD22" s="101"/>
      <c r="AE22" s="8" t="str">
        <f t="shared" si="7"/>
        <v/>
      </c>
      <c r="AF22" s="101"/>
      <c r="AG22" s="107"/>
      <c r="AH22" s="101"/>
      <c r="AI22" s="8" t="str">
        <f t="shared" si="8"/>
        <v/>
      </c>
      <c r="AJ22" s="101"/>
      <c r="AK22" s="8" t="str">
        <f t="shared" si="9"/>
        <v/>
      </c>
      <c r="AL22" s="101"/>
      <c r="AM22" s="107"/>
      <c r="AN22" s="101"/>
      <c r="AO22" s="8" t="str">
        <f t="shared" si="10"/>
        <v/>
      </c>
      <c r="AP22" s="101"/>
      <c r="AQ22" s="8" t="str">
        <f t="shared" si="11"/>
        <v/>
      </c>
      <c r="AR22" s="101"/>
      <c r="AS22" s="107"/>
      <c r="AT22" s="101">
        <v>1</v>
      </c>
      <c r="AU22" s="8">
        <f t="shared" si="12"/>
        <v>15</v>
      </c>
      <c r="AV22" s="101">
        <v>2</v>
      </c>
      <c r="AW22" s="8">
        <f t="shared" si="13"/>
        <v>30</v>
      </c>
      <c r="AX22" s="101">
        <v>3</v>
      </c>
      <c r="AY22" s="105" t="s">
        <v>361</v>
      </c>
      <c r="AZ22" s="10">
        <f t="shared" si="14"/>
        <v>1</v>
      </c>
      <c r="BA22" s="8">
        <f t="shared" si="15"/>
        <v>15</v>
      </c>
      <c r="BB22" s="11">
        <f t="shared" si="16"/>
        <v>2</v>
      </c>
      <c r="BC22" s="8">
        <f t="shared" si="17"/>
        <v>30</v>
      </c>
      <c r="BD22" s="11">
        <f t="shared" si="18"/>
        <v>3</v>
      </c>
      <c r="BE22" s="12">
        <f t="shared" si="19"/>
        <v>3</v>
      </c>
    </row>
    <row r="23" spans="1:57" s="2" customFormat="1" ht="15.75" customHeight="1" x14ac:dyDescent="0.25">
      <c r="A23" s="94" t="s">
        <v>479</v>
      </c>
      <c r="B23" s="93" t="s">
        <v>17</v>
      </c>
      <c r="C23" s="91" t="s">
        <v>378</v>
      </c>
      <c r="D23" s="101"/>
      <c r="E23" s="8" t="str">
        <f t="shared" si="20"/>
        <v/>
      </c>
      <c r="F23" s="101"/>
      <c r="G23" s="8" t="str">
        <f t="shared" si="21"/>
        <v/>
      </c>
      <c r="H23" s="101"/>
      <c r="I23" s="107"/>
      <c r="J23" s="101"/>
      <c r="K23" s="8" t="str">
        <f t="shared" si="22"/>
        <v/>
      </c>
      <c r="L23" s="101"/>
      <c r="M23" s="8" t="str">
        <f t="shared" si="23"/>
        <v/>
      </c>
      <c r="N23" s="101"/>
      <c r="O23" s="107"/>
      <c r="P23" s="101"/>
      <c r="Q23" s="8" t="str">
        <f t="shared" si="2"/>
        <v/>
      </c>
      <c r="R23" s="101"/>
      <c r="S23" s="8" t="str">
        <f t="shared" si="3"/>
        <v/>
      </c>
      <c r="T23" s="101"/>
      <c r="U23" s="107"/>
      <c r="V23" s="101"/>
      <c r="W23" s="8" t="str">
        <f t="shared" si="4"/>
        <v/>
      </c>
      <c r="X23" s="101"/>
      <c r="Y23" s="8" t="str">
        <f t="shared" si="5"/>
        <v/>
      </c>
      <c r="Z23" s="101"/>
      <c r="AA23" s="107"/>
      <c r="AB23" s="101"/>
      <c r="AC23" s="8" t="str">
        <f t="shared" si="6"/>
        <v/>
      </c>
      <c r="AD23" s="101"/>
      <c r="AE23" s="8" t="str">
        <f t="shared" si="7"/>
        <v/>
      </c>
      <c r="AF23" s="101"/>
      <c r="AG23" s="107"/>
      <c r="AH23" s="101"/>
      <c r="AI23" s="8" t="str">
        <f t="shared" si="8"/>
        <v/>
      </c>
      <c r="AJ23" s="101"/>
      <c r="AK23" s="8" t="str">
        <f t="shared" si="9"/>
        <v/>
      </c>
      <c r="AL23" s="101"/>
      <c r="AM23" s="107"/>
      <c r="AN23" s="101"/>
      <c r="AO23" s="8" t="str">
        <f t="shared" si="10"/>
        <v/>
      </c>
      <c r="AP23" s="101"/>
      <c r="AQ23" s="8" t="str">
        <f t="shared" si="11"/>
        <v/>
      </c>
      <c r="AR23" s="101"/>
      <c r="AS23" s="107"/>
      <c r="AT23" s="101">
        <v>1</v>
      </c>
      <c r="AU23" s="8">
        <f t="shared" si="12"/>
        <v>15</v>
      </c>
      <c r="AV23" s="101"/>
      <c r="AW23" s="8" t="str">
        <f t="shared" si="13"/>
        <v/>
      </c>
      <c r="AX23" s="101">
        <v>1</v>
      </c>
      <c r="AY23" s="105" t="s">
        <v>53</v>
      </c>
      <c r="AZ23" s="10">
        <f t="shared" si="14"/>
        <v>1</v>
      </c>
      <c r="BA23" s="8">
        <f t="shared" si="15"/>
        <v>15</v>
      </c>
      <c r="BB23" s="11" t="str">
        <f t="shared" si="16"/>
        <v/>
      </c>
      <c r="BC23" s="8" t="str">
        <f t="shared" si="17"/>
        <v/>
      </c>
      <c r="BD23" s="11">
        <f t="shared" si="18"/>
        <v>1</v>
      </c>
      <c r="BE23" s="12">
        <f t="shared" si="19"/>
        <v>1</v>
      </c>
    </row>
    <row r="24" spans="1:57" s="325" customFormat="1" ht="15.75" customHeight="1" x14ac:dyDescent="0.25">
      <c r="A24" s="87" t="s">
        <v>488</v>
      </c>
      <c r="B24" s="93" t="s">
        <v>17</v>
      </c>
      <c r="C24" s="91" t="s">
        <v>398</v>
      </c>
      <c r="D24" s="101"/>
      <c r="E24" s="8" t="str">
        <f t="shared" si="20"/>
        <v/>
      </c>
      <c r="F24" s="101"/>
      <c r="G24" s="8" t="str">
        <f t="shared" si="21"/>
        <v/>
      </c>
      <c r="H24" s="101"/>
      <c r="I24" s="107"/>
      <c r="J24" s="101"/>
      <c r="K24" s="8" t="str">
        <f t="shared" si="22"/>
        <v/>
      </c>
      <c r="L24" s="101"/>
      <c r="M24" s="8" t="str">
        <f t="shared" si="23"/>
        <v/>
      </c>
      <c r="N24" s="101"/>
      <c r="O24" s="107"/>
      <c r="P24" s="101"/>
      <c r="Q24" s="8" t="str">
        <f t="shared" si="2"/>
        <v/>
      </c>
      <c r="R24" s="101"/>
      <c r="S24" s="8" t="str">
        <f t="shared" si="3"/>
        <v/>
      </c>
      <c r="T24" s="101"/>
      <c r="U24" s="107"/>
      <c r="V24" s="101"/>
      <c r="W24" s="8" t="str">
        <f t="shared" si="4"/>
        <v/>
      </c>
      <c r="X24" s="101">
        <v>1</v>
      </c>
      <c r="Y24" s="8">
        <f t="shared" si="5"/>
        <v>15</v>
      </c>
      <c r="Z24" s="101">
        <v>2</v>
      </c>
      <c r="AA24" s="107" t="s">
        <v>52</v>
      </c>
      <c r="AB24" s="101"/>
      <c r="AC24" s="8" t="str">
        <f t="shared" si="6"/>
        <v/>
      </c>
      <c r="AD24" s="101"/>
      <c r="AE24" s="8" t="str">
        <f t="shared" si="7"/>
        <v/>
      </c>
      <c r="AF24" s="101"/>
      <c r="AG24" s="107"/>
      <c r="AH24" s="101"/>
      <c r="AI24" s="8" t="str">
        <f t="shared" si="8"/>
        <v/>
      </c>
      <c r="AJ24" s="101"/>
      <c r="AK24" s="8" t="str">
        <f t="shared" si="9"/>
        <v/>
      </c>
      <c r="AL24" s="101"/>
      <c r="AM24" s="107"/>
      <c r="AN24" s="101"/>
      <c r="AO24" s="8" t="str">
        <f t="shared" si="10"/>
        <v/>
      </c>
      <c r="AP24" s="101"/>
      <c r="AQ24" s="8" t="str">
        <f t="shared" si="11"/>
        <v/>
      </c>
      <c r="AR24" s="101"/>
      <c r="AS24" s="107"/>
      <c r="AT24" s="101"/>
      <c r="AU24" s="8" t="str">
        <f t="shared" si="12"/>
        <v/>
      </c>
      <c r="AV24" s="101"/>
      <c r="AW24" s="8" t="str">
        <f t="shared" si="13"/>
        <v/>
      </c>
      <c r="AX24" s="101"/>
      <c r="AY24" s="105"/>
      <c r="AZ24" s="10" t="str">
        <f t="shared" si="14"/>
        <v/>
      </c>
      <c r="BA24" s="8" t="str">
        <f t="shared" si="15"/>
        <v/>
      </c>
      <c r="BB24" s="11">
        <f t="shared" si="16"/>
        <v>1</v>
      </c>
      <c r="BC24" s="8">
        <f t="shared" si="17"/>
        <v>15</v>
      </c>
      <c r="BD24" s="11">
        <f t="shared" si="18"/>
        <v>2</v>
      </c>
      <c r="BE24" s="12">
        <f t="shared" si="19"/>
        <v>1</v>
      </c>
    </row>
    <row r="25" spans="1:57" s="116" customFormat="1" ht="15.75" customHeight="1" x14ac:dyDescent="0.25">
      <c r="A25" s="94" t="s">
        <v>179</v>
      </c>
      <c r="B25" s="93" t="s">
        <v>17</v>
      </c>
      <c r="C25" s="97" t="s">
        <v>180</v>
      </c>
      <c r="D25" s="321"/>
      <c r="E25" s="318" t="str">
        <f t="shared" si="20"/>
        <v/>
      </c>
      <c r="F25" s="321"/>
      <c r="G25" s="318" t="str">
        <f t="shared" si="21"/>
        <v/>
      </c>
      <c r="H25" s="321"/>
      <c r="I25" s="322"/>
      <c r="J25" s="321"/>
      <c r="K25" s="318" t="str">
        <f t="shared" si="22"/>
        <v/>
      </c>
      <c r="L25" s="321"/>
      <c r="M25" s="318" t="str">
        <f t="shared" si="23"/>
        <v/>
      </c>
      <c r="N25" s="321"/>
      <c r="O25" s="322"/>
      <c r="P25" s="321"/>
      <c r="Q25" s="318" t="str">
        <f t="shared" si="2"/>
        <v/>
      </c>
      <c r="R25" s="321"/>
      <c r="S25" s="318" t="str">
        <f t="shared" si="3"/>
        <v/>
      </c>
      <c r="T25" s="321"/>
      <c r="U25" s="322"/>
      <c r="V25" s="101"/>
      <c r="W25" s="8" t="str">
        <f t="shared" si="4"/>
        <v/>
      </c>
      <c r="X25" s="101">
        <v>1</v>
      </c>
      <c r="Y25" s="8">
        <f t="shared" si="5"/>
        <v>15</v>
      </c>
      <c r="Z25" s="101">
        <v>1</v>
      </c>
      <c r="AA25" s="107" t="s">
        <v>52</v>
      </c>
      <c r="AB25" s="321"/>
      <c r="AC25" s="318" t="str">
        <f t="shared" si="6"/>
        <v/>
      </c>
      <c r="AD25" s="321"/>
      <c r="AE25" s="318" t="str">
        <f t="shared" si="7"/>
        <v/>
      </c>
      <c r="AF25" s="321"/>
      <c r="AG25" s="322"/>
      <c r="AH25" s="321"/>
      <c r="AI25" s="318" t="str">
        <f t="shared" si="8"/>
        <v/>
      </c>
      <c r="AJ25" s="321"/>
      <c r="AK25" s="318" t="str">
        <f t="shared" si="9"/>
        <v/>
      </c>
      <c r="AL25" s="321"/>
      <c r="AM25" s="322"/>
      <c r="AN25" s="101"/>
      <c r="AO25" s="8" t="str">
        <f t="shared" si="10"/>
        <v/>
      </c>
      <c r="AP25" s="101"/>
      <c r="AQ25" s="8" t="str">
        <f t="shared" si="11"/>
        <v/>
      </c>
      <c r="AR25" s="101"/>
      <c r="AS25" s="107"/>
      <c r="AT25" s="101"/>
      <c r="AU25" s="8" t="str">
        <f t="shared" si="12"/>
        <v/>
      </c>
      <c r="AV25" s="101"/>
      <c r="AW25" s="8" t="str">
        <f t="shared" si="13"/>
        <v/>
      </c>
      <c r="AX25" s="101"/>
      <c r="AY25" s="105"/>
      <c r="AZ25" s="10" t="str">
        <f t="shared" si="14"/>
        <v/>
      </c>
      <c r="BA25" s="8" t="str">
        <f t="shared" si="15"/>
        <v/>
      </c>
      <c r="BB25" s="11">
        <f t="shared" si="16"/>
        <v>1</v>
      </c>
      <c r="BC25" s="8">
        <f t="shared" si="17"/>
        <v>15</v>
      </c>
      <c r="BD25" s="11">
        <f t="shared" si="18"/>
        <v>1</v>
      </c>
      <c r="BE25" s="12">
        <f t="shared" si="19"/>
        <v>1</v>
      </c>
    </row>
    <row r="26" spans="1:57" ht="15.75" customHeight="1" x14ac:dyDescent="0.3">
      <c r="A26" s="87" t="s">
        <v>480</v>
      </c>
      <c r="B26" s="93" t="s">
        <v>194</v>
      </c>
      <c r="C26" s="95" t="s">
        <v>389</v>
      </c>
      <c r="D26" s="238"/>
      <c r="E26" s="239" t="str">
        <f t="shared" si="20"/>
        <v/>
      </c>
      <c r="F26" s="240"/>
      <c r="G26" s="239" t="str">
        <f t="shared" si="21"/>
        <v/>
      </c>
      <c r="H26" s="241"/>
      <c r="I26" s="242"/>
      <c r="J26" s="238"/>
      <c r="K26" s="239" t="str">
        <f t="shared" si="22"/>
        <v/>
      </c>
      <c r="L26" s="240"/>
      <c r="M26" s="239" t="str">
        <f t="shared" si="23"/>
        <v/>
      </c>
      <c r="N26" s="241"/>
      <c r="O26" s="242"/>
      <c r="P26" s="238"/>
      <c r="Q26" s="239" t="str">
        <f t="shared" si="2"/>
        <v/>
      </c>
      <c r="R26" s="240"/>
      <c r="S26" s="239" t="str">
        <f t="shared" si="3"/>
        <v/>
      </c>
      <c r="T26" s="241"/>
      <c r="U26" s="242"/>
      <c r="V26" s="238"/>
      <c r="W26" s="239" t="str">
        <f t="shared" si="4"/>
        <v/>
      </c>
      <c r="X26" s="240"/>
      <c r="Y26" s="239" t="str">
        <f t="shared" si="5"/>
        <v/>
      </c>
      <c r="Z26" s="241"/>
      <c r="AA26" s="242"/>
      <c r="AB26" s="238"/>
      <c r="AC26" s="239" t="str">
        <f t="shared" si="6"/>
        <v/>
      </c>
      <c r="AD26" s="240"/>
      <c r="AE26" s="239" t="str">
        <f t="shared" si="7"/>
        <v/>
      </c>
      <c r="AF26" s="241"/>
      <c r="AG26" s="242"/>
      <c r="AH26" s="238"/>
      <c r="AI26" s="239" t="str">
        <f t="shared" si="8"/>
        <v/>
      </c>
      <c r="AJ26" s="240"/>
      <c r="AK26" s="239" t="str">
        <f t="shared" si="9"/>
        <v/>
      </c>
      <c r="AL26" s="241"/>
      <c r="AM26" s="242"/>
      <c r="AN26" s="238"/>
      <c r="AO26" s="239" t="str">
        <f t="shared" si="10"/>
        <v/>
      </c>
      <c r="AP26" s="240">
        <v>1</v>
      </c>
      <c r="AQ26" s="239">
        <f t="shared" si="11"/>
        <v>15</v>
      </c>
      <c r="AR26" s="241">
        <v>1</v>
      </c>
      <c r="AS26" s="242" t="s">
        <v>52</v>
      </c>
      <c r="AT26" s="238"/>
      <c r="AU26" s="239" t="str">
        <f t="shared" si="12"/>
        <v/>
      </c>
      <c r="AV26" s="240"/>
      <c r="AW26" s="239" t="str">
        <f t="shared" si="13"/>
        <v/>
      </c>
      <c r="AX26" s="241"/>
      <c r="AY26" s="242"/>
      <c r="AZ26" s="10" t="str">
        <f t="shared" si="14"/>
        <v/>
      </c>
      <c r="BA26" s="8" t="str">
        <f t="shared" si="15"/>
        <v/>
      </c>
      <c r="BB26" s="11">
        <f t="shared" si="16"/>
        <v>1</v>
      </c>
      <c r="BC26" s="8">
        <f t="shared" si="17"/>
        <v>15</v>
      </c>
      <c r="BD26" s="11">
        <f t="shared" si="18"/>
        <v>1</v>
      </c>
      <c r="BE26" s="12">
        <f t="shared" si="19"/>
        <v>1</v>
      </c>
    </row>
    <row r="27" spans="1:57" s="116" customFormat="1" ht="15.75" customHeight="1" x14ac:dyDescent="0.25">
      <c r="A27" s="94" t="s">
        <v>481</v>
      </c>
      <c r="B27" s="93" t="s">
        <v>17</v>
      </c>
      <c r="C27" s="139" t="s">
        <v>165</v>
      </c>
      <c r="D27" s="321"/>
      <c r="E27" s="318" t="str">
        <f t="shared" si="20"/>
        <v/>
      </c>
      <c r="F27" s="321"/>
      <c r="G27" s="318" t="str">
        <f t="shared" si="21"/>
        <v/>
      </c>
      <c r="H27" s="321"/>
      <c r="I27" s="322"/>
      <c r="J27" s="321"/>
      <c r="K27" s="8">
        <v>4</v>
      </c>
      <c r="L27" s="101">
        <v>2</v>
      </c>
      <c r="M27" s="8">
        <v>26</v>
      </c>
      <c r="N27" s="101">
        <v>3</v>
      </c>
      <c r="O27" s="107" t="s">
        <v>52</v>
      </c>
      <c r="P27" s="321"/>
      <c r="Q27" s="318" t="str">
        <f t="shared" si="2"/>
        <v/>
      </c>
      <c r="R27" s="321"/>
      <c r="S27" s="318" t="str">
        <f t="shared" si="3"/>
        <v/>
      </c>
      <c r="T27" s="321"/>
      <c r="U27" s="322"/>
      <c r="V27" s="321"/>
      <c r="W27" s="318" t="str">
        <f t="shared" si="4"/>
        <v/>
      </c>
      <c r="X27" s="321"/>
      <c r="Y27" s="318" t="str">
        <f t="shared" si="5"/>
        <v/>
      </c>
      <c r="Z27" s="321"/>
      <c r="AA27" s="322"/>
      <c r="AB27" s="321"/>
      <c r="AC27" s="318" t="str">
        <f t="shared" si="6"/>
        <v/>
      </c>
      <c r="AD27" s="321"/>
      <c r="AE27" s="318" t="str">
        <f t="shared" si="7"/>
        <v/>
      </c>
      <c r="AF27" s="321"/>
      <c r="AG27" s="322"/>
      <c r="AH27" s="321"/>
      <c r="AI27" s="318" t="str">
        <f t="shared" si="8"/>
        <v/>
      </c>
      <c r="AJ27" s="321"/>
      <c r="AK27" s="318" t="str">
        <f t="shared" si="9"/>
        <v/>
      </c>
      <c r="AL27" s="321"/>
      <c r="AM27" s="322"/>
      <c r="AN27" s="101"/>
      <c r="AO27" s="8" t="str">
        <f t="shared" si="10"/>
        <v/>
      </c>
      <c r="AP27" s="101"/>
      <c r="AQ27" s="8" t="str">
        <f t="shared" si="11"/>
        <v/>
      </c>
      <c r="AR27" s="101"/>
      <c r="AS27" s="107"/>
      <c r="AT27" s="101"/>
      <c r="AU27" s="8" t="str">
        <f t="shared" si="12"/>
        <v/>
      </c>
      <c r="AV27" s="101"/>
      <c r="AW27" s="8" t="str">
        <f t="shared" si="13"/>
        <v/>
      </c>
      <c r="AX27" s="101"/>
      <c r="AY27" s="105"/>
      <c r="AZ27" s="10" t="str">
        <f t="shared" si="14"/>
        <v/>
      </c>
      <c r="BA27" s="8" t="str">
        <f t="shared" si="15"/>
        <v/>
      </c>
      <c r="BB27" s="11">
        <f t="shared" si="16"/>
        <v>2</v>
      </c>
      <c r="BC27" s="8">
        <f t="shared" si="17"/>
        <v>30</v>
      </c>
      <c r="BD27" s="11">
        <f t="shared" si="18"/>
        <v>3</v>
      </c>
      <c r="BE27" s="12">
        <f t="shared" si="19"/>
        <v>2</v>
      </c>
    </row>
    <row r="28" spans="1:57" s="116" customFormat="1" ht="15.75" customHeight="1" x14ac:dyDescent="0.25">
      <c r="A28" s="94" t="s">
        <v>482</v>
      </c>
      <c r="B28" s="93" t="s">
        <v>17</v>
      </c>
      <c r="C28" s="139" t="s">
        <v>166</v>
      </c>
      <c r="D28" s="321"/>
      <c r="E28" s="318" t="str">
        <f t="shared" si="20"/>
        <v/>
      </c>
      <c r="F28" s="321"/>
      <c r="G28" s="318" t="str">
        <f t="shared" si="21"/>
        <v/>
      </c>
      <c r="H28" s="321"/>
      <c r="I28" s="322"/>
      <c r="J28" s="321"/>
      <c r="K28" s="318" t="str">
        <f t="shared" ref="K28" si="24">IF(J28*15=0,"",J28*15)</f>
        <v/>
      </c>
      <c r="L28" s="321"/>
      <c r="M28" s="318" t="str">
        <f t="shared" ref="M28" si="25">IF(L28*15=0,"",L28*15)</f>
        <v/>
      </c>
      <c r="N28" s="321"/>
      <c r="O28" s="322"/>
      <c r="P28" s="321"/>
      <c r="Q28" s="318" t="str">
        <f t="shared" si="2"/>
        <v/>
      </c>
      <c r="R28" s="321"/>
      <c r="S28" s="318" t="str">
        <f t="shared" si="3"/>
        <v/>
      </c>
      <c r="T28" s="321"/>
      <c r="U28" s="322"/>
      <c r="V28" s="321"/>
      <c r="W28" s="318" t="str">
        <f t="shared" si="4"/>
        <v/>
      </c>
      <c r="X28" s="101">
        <v>1</v>
      </c>
      <c r="Y28" s="8">
        <f t="shared" si="5"/>
        <v>15</v>
      </c>
      <c r="Z28" s="101">
        <v>3</v>
      </c>
      <c r="AA28" s="107" t="s">
        <v>52</v>
      </c>
      <c r="AB28" s="101"/>
      <c r="AC28" s="8" t="str">
        <f t="shared" si="6"/>
        <v/>
      </c>
      <c r="AD28" s="101"/>
      <c r="AE28" s="8" t="str">
        <f t="shared" si="7"/>
        <v/>
      </c>
      <c r="AF28" s="101"/>
      <c r="AG28" s="107"/>
      <c r="AH28" s="321"/>
      <c r="AI28" s="318" t="str">
        <f t="shared" si="8"/>
        <v/>
      </c>
      <c r="AJ28" s="321"/>
      <c r="AK28" s="318" t="str">
        <f t="shared" si="9"/>
        <v/>
      </c>
      <c r="AL28" s="321"/>
      <c r="AM28" s="322"/>
      <c r="AN28" s="101"/>
      <c r="AO28" s="8" t="str">
        <f t="shared" si="10"/>
        <v/>
      </c>
      <c r="AP28" s="101"/>
      <c r="AQ28" s="8" t="str">
        <f t="shared" si="11"/>
        <v/>
      </c>
      <c r="AR28" s="101"/>
      <c r="AS28" s="107"/>
      <c r="AT28" s="101"/>
      <c r="AU28" s="8" t="str">
        <f t="shared" si="12"/>
        <v/>
      </c>
      <c r="AV28" s="101"/>
      <c r="AW28" s="8" t="str">
        <f t="shared" si="13"/>
        <v/>
      </c>
      <c r="AX28" s="101"/>
      <c r="AY28" s="105"/>
      <c r="AZ28" s="10" t="str">
        <f t="shared" si="14"/>
        <v/>
      </c>
      <c r="BA28" s="8" t="str">
        <f t="shared" si="15"/>
        <v/>
      </c>
      <c r="BB28" s="11">
        <f t="shared" si="16"/>
        <v>1</v>
      </c>
      <c r="BC28" s="8">
        <f t="shared" si="17"/>
        <v>15</v>
      </c>
      <c r="BD28" s="11">
        <f t="shared" si="18"/>
        <v>3</v>
      </c>
      <c r="BE28" s="12">
        <f t="shared" si="19"/>
        <v>1</v>
      </c>
    </row>
    <row r="29" spans="1:57" s="2" customFormat="1" ht="15.75" customHeight="1" x14ac:dyDescent="0.25">
      <c r="A29" s="94" t="s">
        <v>483</v>
      </c>
      <c r="B29" s="93" t="s">
        <v>17</v>
      </c>
      <c r="C29" s="139" t="s">
        <v>484</v>
      </c>
      <c r="D29" s="101"/>
      <c r="E29" s="8" t="str">
        <f t="shared" si="20"/>
        <v/>
      </c>
      <c r="F29" s="101"/>
      <c r="G29" s="8" t="str">
        <f t="shared" si="21"/>
        <v/>
      </c>
      <c r="H29" s="101"/>
      <c r="I29" s="107"/>
      <c r="J29" s="101"/>
      <c r="K29" s="8" t="str">
        <f t="shared" si="22"/>
        <v/>
      </c>
      <c r="L29" s="101"/>
      <c r="M29" s="8" t="str">
        <f t="shared" si="23"/>
        <v/>
      </c>
      <c r="N29" s="101"/>
      <c r="O29" s="107"/>
      <c r="P29" s="101"/>
      <c r="Q29" s="8" t="str">
        <f t="shared" si="2"/>
        <v/>
      </c>
      <c r="R29" s="101"/>
      <c r="S29" s="8" t="str">
        <f t="shared" si="3"/>
        <v/>
      </c>
      <c r="T29" s="101"/>
      <c r="U29" s="107"/>
      <c r="V29" s="101"/>
      <c r="W29" s="8" t="str">
        <f t="shared" si="4"/>
        <v/>
      </c>
      <c r="X29" s="101"/>
      <c r="Y29" s="8" t="str">
        <f t="shared" si="5"/>
        <v/>
      </c>
      <c r="Z29" s="101"/>
      <c r="AA29" s="107"/>
      <c r="AB29" s="101"/>
      <c r="AC29" s="8" t="str">
        <f t="shared" si="6"/>
        <v/>
      </c>
      <c r="AD29" s="101">
        <v>1</v>
      </c>
      <c r="AE29" s="8">
        <f t="shared" si="7"/>
        <v>15</v>
      </c>
      <c r="AF29" s="101">
        <v>3</v>
      </c>
      <c r="AG29" s="107" t="s">
        <v>52</v>
      </c>
      <c r="AH29" s="101"/>
      <c r="AI29" s="8" t="str">
        <f t="shared" si="8"/>
        <v/>
      </c>
      <c r="AJ29" s="101"/>
      <c r="AK29" s="8" t="str">
        <f t="shared" si="9"/>
        <v/>
      </c>
      <c r="AL29" s="101"/>
      <c r="AM29" s="107"/>
      <c r="AN29" s="101"/>
      <c r="AO29" s="8" t="str">
        <f t="shared" si="10"/>
        <v/>
      </c>
      <c r="AP29" s="101"/>
      <c r="AQ29" s="8" t="str">
        <f t="shared" si="11"/>
        <v/>
      </c>
      <c r="AR29" s="101"/>
      <c r="AS29" s="107"/>
      <c r="AT29" s="101"/>
      <c r="AU29" s="8" t="str">
        <f t="shared" si="12"/>
        <v/>
      </c>
      <c r="AV29" s="101"/>
      <c r="AW29" s="8" t="str">
        <f t="shared" si="13"/>
        <v/>
      </c>
      <c r="AX29" s="101"/>
      <c r="AY29" s="105"/>
      <c r="AZ29" s="10" t="str">
        <f t="shared" si="14"/>
        <v/>
      </c>
      <c r="BA29" s="8" t="str">
        <f t="shared" si="15"/>
        <v/>
      </c>
      <c r="BB29" s="11">
        <f t="shared" si="16"/>
        <v>1</v>
      </c>
      <c r="BC29" s="8">
        <f t="shared" si="17"/>
        <v>15</v>
      </c>
      <c r="BD29" s="11">
        <f t="shared" si="18"/>
        <v>3</v>
      </c>
      <c r="BE29" s="12">
        <f t="shared" si="19"/>
        <v>1</v>
      </c>
    </row>
    <row r="30" spans="1:57" s="2" customFormat="1" ht="15.75" customHeight="1" x14ac:dyDescent="0.25">
      <c r="A30" s="94" t="s">
        <v>485</v>
      </c>
      <c r="B30" s="93" t="s">
        <v>17</v>
      </c>
      <c r="C30" s="139" t="s">
        <v>377</v>
      </c>
      <c r="D30" s="101"/>
      <c r="E30" s="8" t="str">
        <f t="shared" si="20"/>
        <v/>
      </c>
      <c r="F30" s="101"/>
      <c r="G30" s="8" t="str">
        <f t="shared" si="21"/>
        <v/>
      </c>
      <c r="H30" s="101"/>
      <c r="I30" s="107"/>
      <c r="J30" s="101"/>
      <c r="K30" s="8" t="str">
        <f t="shared" si="22"/>
        <v/>
      </c>
      <c r="L30" s="101"/>
      <c r="M30" s="8" t="str">
        <f t="shared" si="23"/>
        <v/>
      </c>
      <c r="N30" s="101"/>
      <c r="O30" s="107"/>
      <c r="P30" s="101"/>
      <c r="Q30" s="8" t="str">
        <f t="shared" si="2"/>
        <v/>
      </c>
      <c r="R30" s="101"/>
      <c r="S30" s="8" t="str">
        <f t="shared" si="3"/>
        <v/>
      </c>
      <c r="T30" s="101"/>
      <c r="U30" s="107"/>
      <c r="V30" s="101"/>
      <c r="W30" s="8" t="str">
        <f t="shared" si="4"/>
        <v/>
      </c>
      <c r="X30" s="101"/>
      <c r="Y30" s="8" t="str">
        <f t="shared" si="5"/>
        <v/>
      </c>
      <c r="Z30" s="101"/>
      <c r="AA30" s="107"/>
      <c r="AB30" s="101"/>
      <c r="AC30" s="8" t="str">
        <f t="shared" si="6"/>
        <v/>
      </c>
      <c r="AD30" s="101"/>
      <c r="AE30" s="8" t="str">
        <f t="shared" si="7"/>
        <v/>
      </c>
      <c r="AF30" s="101"/>
      <c r="AG30" s="107"/>
      <c r="AH30" s="101"/>
      <c r="AI30" s="8" t="str">
        <f t="shared" si="8"/>
        <v/>
      </c>
      <c r="AJ30" s="101">
        <v>1</v>
      </c>
      <c r="AK30" s="8">
        <f t="shared" si="9"/>
        <v>15</v>
      </c>
      <c r="AL30" s="101">
        <v>2</v>
      </c>
      <c r="AM30" s="107" t="s">
        <v>52</v>
      </c>
      <c r="AN30" s="101"/>
      <c r="AO30" s="8" t="str">
        <f t="shared" si="10"/>
        <v/>
      </c>
      <c r="AP30" s="101"/>
      <c r="AQ30" s="8" t="str">
        <f t="shared" si="11"/>
        <v/>
      </c>
      <c r="AR30" s="101"/>
      <c r="AS30" s="107"/>
      <c r="AT30" s="101"/>
      <c r="AU30" s="8" t="str">
        <f t="shared" si="12"/>
        <v/>
      </c>
      <c r="AV30" s="101"/>
      <c r="AW30" s="8" t="str">
        <f t="shared" si="13"/>
        <v/>
      </c>
      <c r="AX30" s="101"/>
      <c r="AY30" s="105"/>
      <c r="AZ30" s="10" t="str">
        <f t="shared" si="14"/>
        <v/>
      </c>
      <c r="BA30" s="8" t="str">
        <f t="shared" si="15"/>
        <v/>
      </c>
      <c r="BB30" s="11">
        <f t="shared" si="16"/>
        <v>1</v>
      </c>
      <c r="BC30" s="8">
        <f t="shared" si="17"/>
        <v>15</v>
      </c>
      <c r="BD30" s="11">
        <f t="shared" si="18"/>
        <v>2</v>
      </c>
      <c r="BE30" s="12">
        <f t="shared" si="19"/>
        <v>1</v>
      </c>
    </row>
    <row r="31" spans="1:57" s="2" customFormat="1" ht="15.75" customHeight="1" x14ac:dyDescent="0.25">
      <c r="A31" s="94" t="s">
        <v>486</v>
      </c>
      <c r="B31" s="93" t="s">
        <v>17</v>
      </c>
      <c r="C31" s="139" t="s">
        <v>487</v>
      </c>
      <c r="D31" s="101"/>
      <c r="E31" s="8" t="str">
        <f t="shared" si="20"/>
        <v/>
      </c>
      <c r="F31" s="101"/>
      <c r="G31" s="8" t="str">
        <f t="shared" si="21"/>
        <v/>
      </c>
      <c r="H31" s="101"/>
      <c r="I31" s="107"/>
      <c r="J31" s="101"/>
      <c r="K31" s="8" t="str">
        <f t="shared" si="22"/>
        <v/>
      </c>
      <c r="L31" s="101"/>
      <c r="M31" s="8" t="str">
        <f t="shared" si="23"/>
        <v/>
      </c>
      <c r="N31" s="101"/>
      <c r="O31" s="107"/>
      <c r="P31" s="101"/>
      <c r="Q31" s="8" t="str">
        <f t="shared" si="2"/>
        <v/>
      </c>
      <c r="R31" s="101"/>
      <c r="S31" s="8" t="str">
        <f t="shared" si="3"/>
        <v/>
      </c>
      <c r="T31" s="101"/>
      <c r="U31" s="107"/>
      <c r="V31" s="101"/>
      <c r="W31" s="8" t="str">
        <f t="shared" si="4"/>
        <v/>
      </c>
      <c r="X31" s="101"/>
      <c r="Y31" s="8" t="str">
        <f t="shared" si="5"/>
        <v/>
      </c>
      <c r="Z31" s="101"/>
      <c r="AA31" s="107"/>
      <c r="AB31" s="101"/>
      <c r="AC31" s="8" t="str">
        <f t="shared" si="6"/>
        <v/>
      </c>
      <c r="AD31" s="101"/>
      <c r="AE31" s="8" t="str">
        <f t="shared" si="7"/>
        <v/>
      </c>
      <c r="AF31" s="101"/>
      <c r="AG31" s="107"/>
      <c r="AH31" s="101"/>
      <c r="AI31" s="8" t="str">
        <f t="shared" si="8"/>
        <v/>
      </c>
      <c r="AJ31" s="101"/>
      <c r="AK31" s="8" t="str">
        <f t="shared" si="9"/>
        <v/>
      </c>
      <c r="AL31" s="101"/>
      <c r="AM31" s="107"/>
      <c r="AN31" s="101"/>
      <c r="AO31" s="8" t="str">
        <f t="shared" si="10"/>
        <v/>
      </c>
      <c r="AP31" s="101"/>
      <c r="AQ31" s="8" t="str">
        <f t="shared" si="11"/>
        <v/>
      </c>
      <c r="AR31" s="101"/>
      <c r="AS31" s="107"/>
      <c r="AT31" s="101"/>
      <c r="AU31" s="8" t="str">
        <f t="shared" si="12"/>
        <v/>
      </c>
      <c r="AV31" s="101">
        <v>1</v>
      </c>
      <c r="AW31" s="8">
        <f t="shared" si="13"/>
        <v>15</v>
      </c>
      <c r="AX31" s="101">
        <v>2</v>
      </c>
      <c r="AY31" s="105" t="s">
        <v>52</v>
      </c>
      <c r="AZ31" s="10" t="str">
        <f t="shared" si="14"/>
        <v/>
      </c>
      <c r="BA31" s="8" t="str">
        <f t="shared" si="15"/>
        <v/>
      </c>
      <c r="BB31" s="11">
        <f t="shared" si="16"/>
        <v>1</v>
      </c>
      <c r="BC31" s="8">
        <f t="shared" si="17"/>
        <v>15</v>
      </c>
      <c r="BD31" s="11">
        <f t="shared" si="18"/>
        <v>2</v>
      </c>
      <c r="BE31" s="12">
        <f t="shared" si="19"/>
        <v>1</v>
      </c>
    </row>
    <row r="32" spans="1:57" ht="15.75" customHeight="1" x14ac:dyDescent="0.3">
      <c r="A32" s="193" t="s">
        <v>353</v>
      </c>
      <c r="B32" s="93" t="s">
        <v>194</v>
      </c>
      <c r="C32" s="333" t="s">
        <v>354</v>
      </c>
      <c r="D32" s="238"/>
      <c r="E32" s="239" t="str">
        <f t="shared" si="20"/>
        <v/>
      </c>
      <c r="F32" s="240"/>
      <c r="G32" s="239" t="str">
        <f t="shared" si="21"/>
        <v/>
      </c>
      <c r="H32" s="241"/>
      <c r="I32" s="242"/>
      <c r="J32" s="238">
        <v>1</v>
      </c>
      <c r="K32" s="239">
        <f t="shared" si="22"/>
        <v>15</v>
      </c>
      <c r="L32" s="240">
        <v>1</v>
      </c>
      <c r="M32" s="239">
        <f t="shared" si="23"/>
        <v>15</v>
      </c>
      <c r="N32" s="241">
        <v>1</v>
      </c>
      <c r="O32" s="242" t="s">
        <v>18</v>
      </c>
      <c r="P32" s="238"/>
      <c r="Q32" s="239" t="str">
        <f t="shared" si="2"/>
        <v/>
      </c>
      <c r="R32" s="240"/>
      <c r="S32" s="239" t="str">
        <f t="shared" si="3"/>
        <v/>
      </c>
      <c r="T32" s="241"/>
      <c r="U32" s="242"/>
      <c r="V32" s="238"/>
      <c r="W32" s="239" t="str">
        <f t="shared" si="4"/>
        <v/>
      </c>
      <c r="X32" s="240"/>
      <c r="Y32" s="239" t="str">
        <f t="shared" si="5"/>
        <v/>
      </c>
      <c r="Z32" s="241"/>
      <c r="AA32" s="242"/>
      <c r="AB32" s="238"/>
      <c r="AC32" s="239" t="str">
        <f t="shared" si="6"/>
        <v/>
      </c>
      <c r="AD32" s="240"/>
      <c r="AE32" s="239" t="str">
        <f t="shared" si="7"/>
        <v/>
      </c>
      <c r="AF32" s="241"/>
      <c r="AG32" s="242"/>
      <c r="AH32" s="238"/>
      <c r="AI32" s="239" t="str">
        <f t="shared" si="8"/>
        <v/>
      </c>
      <c r="AJ32" s="240"/>
      <c r="AK32" s="239" t="str">
        <f t="shared" si="9"/>
        <v/>
      </c>
      <c r="AL32" s="241"/>
      <c r="AM32" s="242"/>
      <c r="AN32" s="238"/>
      <c r="AO32" s="239" t="str">
        <f t="shared" si="10"/>
        <v/>
      </c>
      <c r="AP32" s="240"/>
      <c r="AQ32" s="239" t="str">
        <f t="shared" si="11"/>
        <v/>
      </c>
      <c r="AR32" s="241"/>
      <c r="AS32" s="242"/>
      <c r="AT32" s="238"/>
      <c r="AU32" s="239" t="str">
        <f t="shared" si="12"/>
        <v/>
      </c>
      <c r="AV32" s="240"/>
      <c r="AW32" s="239" t="str">
        <f t="shared" si="13"/>
        <v/>
      </c>
      <c r="AX32" s="241"/>
      <c r="AY32" s="242"/>
      <c r="AZ32" s="10">
        <f t="shared" si="14"/>
        <v>1</v>
      </c>
      <c r="BA32" s="8">
        <f t="shared" si="15"/>
        <v>15</v>
      </c>
      <c r="BB32" s="11">
        <f t="shared" si="16"/>
        <v>1</v>
      </c>
      <c r="BC32" s="8">
        <f t="shared" si="17"/>
        <v>15</v>
      </c>
      <c r="BD32" s="11">
        <f t="shared" si="18"/>
        <v>1</v>
      </c>
      <c r="BE32" s="12">
        <f t="shared" si="19"/>
        <v>2</v>
      </c>
    </row>
    <row r="33" spans="1:57" ht="16.5" x14ac:dyDescent="0.3">
      <c r="A33" s="94" t="s">
        <v>236</v>
      </c>
      <c r="B33" s="93" t="s">
        <v>194</v>
      </c>
      <c r="C33" s="310" t="s">
        <v>237</v>
      </c>
      <c r="D33" s="238"/>
      <c r="E33" s="239" t="str">
        <f t="shared" si="20"/>
        <v/>
      </c>
      <c r="F33" s="240"/>
      <c r="G33" s="239"/>
      <c r="H33" s="241"/>
      <c r="I33" s="242"/>
      <c r="J33" s="238"/>
      <c r="K33" s="239"/>
      <c r="L33" s="240"/>
      <c r="M33" s="239"/>
      <c r="N33" s="241"/>
      <c r="O33" s="242"/>
      <c r="P33" s="238"/>
      <c r="Q33" s="239"/>
      <c r="R33" s="240"/>
      <c r="S33" s="239"/>
      <c r="T33" s="241"/>
      <c r="U33" s="242"/>
      <c r="V33" s="238"/>
      <c r="W33" s="8" t="str">
        <f t="shared" si="4"/>
        <v/>
      </c>
      <c r="X33" s="240"/>
      <c r="Y33" s="8" t="str">
        <f t="shared" si="5"/>
        <v/>
      </c>
      <c r="Z33" s="241"/>
      <c r="AA33" s="242"/>
      <c r="AB33" s="238"/>
      <c r="AC33" s="239" t="str">
        <f t="shared" si="6"/>
        <v/>
      </c>
      <c r="AD33" s="240"/>
      <c r="AE33" s="239"/>
      <c r="AF33" s="241"/>
      <c r="AG33" s="242"/>
      <c r="AH33" s="238"/>
      <c r="AI33" s="239"/>
      <c r="AJ33" s="240"/>
      <c r="AK33" s="239"/>
      <c r="AL33" s="241"/>
      <c r="AM33" s="242"/>
      <c r="AN33" s="238">
        <v>2</v>
      </c>
      <c r="AO33" s="239">
        <f>IF(AN33*15=0,"",AN33*15)</f>
        <v>30</v>
      </c>
      <c r="AP33" s="240"/>
      <c r="AQ33" s="239" t="str">
        <f t="shared" si="11"/>
        <v/>
      </c>
      <c r="AR33" s="241">
        <v>2</v>
      </c>
      <c r="AS33" s="242" t="s">
        <v>53</v>
      </c>
      <c r="AT33" s="238"/>
      <c r="AU33" s="8" t="str">
        <f t="shared" si="12"/>
        <v/>
      </c>
      <c r="AV33" s="240"/>
      <c r="AW33" s="8" t="str">
        <f t="shared" si="13"/>
        <v/>
      </c>
      <c r="AX33" s="241"/>
      <c r="AY33" s="242"/>
      <c r="AZ33" s="10">
        <f t="shared" si="14"/>
        <v>2</v>
      </c>
      <c r="BA33" s="8">
        <f t="shared" si="15"/>
        <v>30</v>
      </c>
      <c r="BB33" s="11" t="str">
        <f t="shared" si="16"/>
        <v/>
      </c>
      <c r="BC33" s="8" t="str">
        <f t="shared" si="17"/>
        <v/>
      </c>
      <c r="BD33" s="11">
        <f t="shared" si="18"/>
        <v>2</v>
      </c>
      <c r="BE33" s="12">
        <f t="shared" si="19"/>
        <v>2</v>
      </c>
    </row>
    <row r="34" spans="1:57" ht="15.75" customHeight="1" x14ac:dyDescent="0.3">
      <c r="A34" s="94" t="s">
        <v>241</v>
      </c>
      <c r="B34" s="93" t="s">
        <v>194</v>
      </c>
      <c r="C34" s="311" t="s">
        <v>242</v>
      </c>
      <c r="D34" s="238"/>
      <c r="E34" s="239" t="str">
        <f t="shared" ref="E34:E45" si="26">IF(D34*15=0,"",D34*15)</f>
        <v/>
      </c>
      <c r="F34" s="240"/>
      <c r="G34" s="239" t="str">
        <f t="shared" ref="G34:G45" si="27">IF(F34*15=0,"",F34*15)</f>
        <v/>
      </c>
      <c r="H34" s="241"/>
      <c r="I34" s="242"/>
      <c r="J34" s="238"/>
      <c r="K34" s="239" t="str">
        <f t="shared" ref="K34:K46" si="28">IF(J34*15=0,"",J34*15)</f>
        <v/>
      </c>
      <c r="L34" s="240"/>
      <c r="M34" s="239" t="str">
        <f t="shared" ref="M34:M46" si="29">IF(L34*15=0,"",L34*15)</f>
        <v/>
      </c>
      <c r="N34" s="241"/>
      <c r="O34" s="242"/>
      <c r="P34" s="238"/>
      <c r="Q34" s="239" t="str">
        <f t="shared" ref="Q34:Q46" si="30">IF(P34*15=0,"",P34*15)</f>
        <v/>
      </c>
      <c r="R34" s="240"/>
      <c r="S34" s="239" t="str">
        <f t="shared" ref="S34:S46" si="31">IF(R34*15=0,"",R34*15)</f>
        <v/>
      </c>
      <c r="T34" s="241"/>
      <c r="U34" s="242"/>
      <c r="V34" s="238"/>
      <c r="W34" s="239" t="str">
        <f t="shared" ref="W34:W46" si="32">IF(V34*15=0,"",V34*15)</f>
        <v/>
      </c>
      <c r="X34" s="240"/>
      <c r="Y34" s="239" t="str">
        <f t="shared" ref="Y34:Y46" si="33">IF(X34*15=0,"",X34*15)</f>
        <v/>
      </c>
      <c r="Z34" s="241"/>
      <c r="AA34" s="242"/>
      <c r="AB34" s="238"/>
      <c r="AC34" s="239" t="str">
        <f t="shared" ref="AC34:AC46" si="34">IF(AB34*15=0,"",AB34*15)</f>
        <v/>
      </c>
      <c r="AD34" s="240"/>
      <c r="AE34" s="239" t="str">
        <f t="shared" ref="AE34:AE46" si="35">IF(AD34*15=0,"",AD34*15)</f>
        <v/>
      </c>
      <c r="AF34" s="241"/>
      <c r="AG34" s="242"/>
      <c r="AH34" s="238">
        <v>1</v>
      </c>
      <c r="AI34" s="239">
        <f t="shared" ref="AI34:AI46" si="36">IF(AH34*15=0,"",AH34*15)</f>
        <v>15</v>
      </c>
      <c r="AJ34" s="240">
        <v>1</v>
      </c>
      <c r="AK34" s="239">
        <f t="shared" ref="AK34:AK46" si="37">IF(AJ34*15=0,"",AJ34*15)</f>
        <v>15</v>
      </c>
      <c r="AL34" s="241">
        <v>2</v>
      </c>
      <c r="AM34" s="242" t="s">
        <v>361</v>
      </c>
      <c r="AN34" s="238"/>
      <c r="AO34" s="239" t="str">
        <f t="shared" ref="AO34:AO46" si="38">IF(AN34*15=0,"",AN34*15)</f>
        <v/>
      </c>
      <c r="AP34" s="240"/>
      <c r="AQ34" s="239" t="str">
        <f t="shared" ref="AQ34:AQ46" si="39">IF(AP34*15=0,"",AP34*15)</f>
        <v/>
      </c>
      <c r="AR34" s="241"/>
      <c r="AS34" s="242"/>
      <c r="AT34" s="238"/>
      <c r="AU34" s="239" t="str">
        <f t="shared" ref="AU34:AU46" si="40">IF(AT34*15=0,"",AT34*15)</f>
        <v/>
      </c>
      <c r="AV34" s="240"/>
      <c r="AW34" s="239" t="str">
        <f t="shared" ref="AW34:AW46" si="41">IF(AV34*15=0,"",AV34*15)</f>
        <v/>
      </c>
      <c r="AX34" s="241"/>
      <c r="AY34" s="242"/>
      <c r="AZ34" s="10">
        <f t="shared" ref="AZ34:AZ45" si="42">IF(D34+J34+P34+V34+AB34+AH34+AN34+AT34=0,"",D34+J34+P34+V34+AB34+AH34+AN34+AT34)</f>
        <v>1</v>
      </c>
      <c r="BA34" s="8">
        <f t="shared" ref="BA34:BA45" si="43">IF((D34+J34+P34+V34+AB34+AH34+AN34+AT34)*15=0,"",(D34+J34+P34+V34+AB34+AH34+AN34+AT34)*15)</f>
        <v>15</v>
      </c>
      <c r="BB34" s="11">
        <f t="shared" ref="BB34:BB45" si="44">IF(F34+L34+R34+X34+AD34+AJ34+AP34+AV34=0,"",F34+L34+R34+X34+AD34+AJ34+AP34+AV34)</f>
        <v>1</v>
      </c>
      <c r="BC34" s="8">
        <f t="shared" ref="BC34:BC45" si="45">IF((L34+F34+R34+X34+AD34+AJ34+AP34+AV34)*15=0,"",(L34+F34+R34+X34+AD34+AJ34+AP34+AV34)*15)</f>
        <v>15</v>
      </c>
      <c r="BD34" s="11">
        <f t="shared" ref="BD34:BD45" si="46">IF(N34+H34+T34+Z34+AF34+AL34+AR34+AX34=0,"",N34+H34+T34+Z34+AF34+AL34+AR34+AX34)</f>
        <v>2</v>
      </c>
      <c r="BE34" s="12">
        <f t="shared" ref="BE34:BE46" si="47">IF(D34+F34+L34+J34+P34+R34+V34+X34+AB34+AD34+AH34+AJ34+AN34+AP34+AT34+AV34=0,"",D34+F34+L34+J34+P34+R34+V34+X34+AB34+AD34+AH34+AJ34+AN34+AP34+AT34+AV34)</f>
        <v>2</v>
      </c>
    </row>
    <row r="35" spans="1:57" s="320" customFormat="1" ht="15.75" customHeight="1" x14ac:dyDescent="0.3">
      <c r="A35" s="94" t="s">
        <v>243</v>
      </c>
      <c r="B35" s="93" t="s">
        <v>194</v>
      </c>
      <c r="C35" s="137" t="s">
        <v>244</v>
      </c>
      <c r="D35" s="238"/>
      <c r="E35" s="239" t="str">
        <f t="shared" si="26"/>
        <v/>
      </c>
      <c r="F35" s="240"/>
      <c r="G35" s="239" t="str">
        <f t="shared" si="27"/>
        <v/>
      </c>
      <c r="H35" s="241"/>
      <c r="I35" s="242"/>
      <c r="J35" s="238"/>
      <c r="K35" s="239" t="str">
        <f t="shared" si="28"/>
        <v/>
      </c>
      <c r="L35" s="240"/>
      <c r="M35" s="239" t="str">
        <f t="shared" si="29"/>
        <v/>
      </c>
      <c r="N35" s="241"/>
      <c r="O35" s="242"/>
      <c r="P35" s="238"/>
      <c r="Q35" s="239" t="str">
        <f t="shared" si="30"/>
        <v/>
      </c>
      <c r="R35" s="240"/>
      <c r="S35" s="239" t="str">
        <f t="shared" si="31"/>
        <v/>
      </c>
      <c r="T35" s="241"/>
      <c r="U35" s="242"/>
      <c r="V35" s="238"/>
      <c r="W35" s="239" t="str">
        <f t="shared" si="32"/>
        <v/>
      </c>
      <c r="X35" s="240"/>
      <c r="Y35" s="239" t="str">
        <f t="shared" si="33"/>
        <v/>
      </c>
      <c r="Z35" s="241"/>
      <c r="AA35" s="242"/>
      <c r="AB35" s="238"/>
      <c r="AC35" s="239" t="str">
        <f t="shared" si="34"/>
        <v/>
      </c>
      <c r="AD35" s="240"/>
      <c r="AE35" s="239" t="str">
        <f t="shared" si="35"/>
        <v/>
      </c>
      <c r="AF35" s="241"/>
      <c r="AG35" s="242"/>
      <c r="AH35" s="238"/>
      <c r="AI35" s="239" t="str">
        <f t="shared" si="36"/>
        <v/>
      </c>
      <c r="AJ35" s="240"/>
      <c r="AK35" s="239" t="str">
        <f t="shared" si="37"/>
        <v/>
      </c>
      <c r="AL35" s="241"/>
      <c r="AM35" s="242"/>
      <c r="AN35" s="238">
        <v>1</v>
      </c>
      <c r="AO35" s="239">
        <f t="shared" si="38"/>
        <v>15</v>
      </c>
      <c r="AP35" s="240">
        <v>1</v>
      </c>
      <c r="AQ35" s="239">
        <f t="shared" si="39"/>
        <v>15</v>
      </c>
      <c r="AR35" s="241">
        <v>2</v>
      </c>
      <c r="AS35" s="242" t="s">
        <v>361</v>
      </c>
      <c r="AT35" s="238"/>
      <c r="AU35" s="239" t="str">
        <f t="shared" si="40"/>
        <v/>
      </c>
      <c r="AV35" s="240"/>
      <c r="AW35" s="239" t="str">
        <f t="shared" si="41"/>
        <v/>
      </c>
      <c r="AX35" s="241"/>
      <c r="AY35" s="242"/>
      <c r="AZ35" s="10">
        <f t="shared" si="42"/>
        <v>1</v>
      </c>
      <c r="BA35" s="8">
        <f t="shared" si="43"/>
        <v>15</v>
      </c>
      <c r="BB35" s="11">
        <f t="shared" si="44"/>
        <v>1</v>
      </c>
      <c r="BC35" s="8">
        <f t="shared" si="45"/>
        <v>15</v>
      </c>
      <c r="BD35" s="11">
        <f t="shared" si="46"/>
        <v>2</v>
      </c>
      <c r="BE35" s="12">
        <f t="shared" si="47"/>
        <v>2</v>
      </c>
    </row>
    <row r="36" spans="1:57" s="320" customFormat="1" ht="15.75" customHeight="1" x14ac:dyDescent="0.3">
      <c r="A36" s="94" t="s">
        <v>245</v>
      </c>
      <c r="B36" s="93" t="s">
        <v>194</v>
      </c>
      <c r="C36" s="137" t="s">
        <v>246</v>
      </c>
      <c r="D36" s="238"/>
      <c r="E36" s="239" t="str">
        <f t="shared" si="26"/>
        <v/>
      </c>
      <c r="F36" s="240"/>
      <c r="G36" s="239" t="str">
        <f t="shared" si="27"/>
        <v/>
      </c>
      <c r="H36" s="241"/>
      <c r="I36" s="242"/>
      <c r="J36" s="238"/>
      <c r="K36" s="239" t="str">
        <f t="shared" si="28"/>
        <v/>
      </c>
      <c r="L36" s="240"/>
      <c r="M36" s="239" t="str">
        <f t="shared" si="29"/>
        <v/>
      </c>
      <c r="N36" s="241"/>
      <c r="O36" s="242"/>
      <c r="P36" s="238"/>
      <c r="Q36" s="239" t="str">
        <f t="shared" si="30"/>
        <v/>
      </c>
      <c r="R36" s="240"/>
      <c r="S36" s="239" t="str">
        <f t="shared" si="31"/>
        <v/>
      </c>
      <c r="T36" s="241"/>
      <c r="U36" s="242"/>
      <c r="V36" s="238"/>
      <c r="W36" s="239" t="str">
        <f t="shared" si="32"/>
        <v/>
      </c>
      <c r="X36" s="240"/>
      <c r="Y36" s="239" t="str">
        <f t="shared" si="33"/>
        <v/>
      </c>
      <c r="Z36" s="241"/>
      <c r="AA36" s="242"/>
      <c r="AB36" s="238"/>
      <c r="AC36" s="239" t="str">
        <f t="shared" si="34"/>
        <v/>
      </c>
      <c r="AD36" s="240"/>
      <c r="AE36" s="239" t="str">
        <f t="shared" si="35"/>
        <v/>
      </c>
      <c r="AF36" s="241"/>
      <c r="AG36" s="242"/>
      <c r="AH36" s="238"/>
      <c r="AI36" s="239" t="str">
        <f t="shared" si="36"/>
        <v/>
      </c>
      <c r="AJ36" s="240"/>
      <c r="AK36" s="239" t="str">
        <f t="shared" si="37"/>
        <v/>
      </c>
      <c r="AL36" s="241"/>
      <c r="AM36" s="242"/>
      <c r="AN36" s="238"/>
      <c r="AO36" s="239" t="str">
        <f t="shared" si="38"/>
        <v/>
      </c>
      <c r="AP36" s="240"/>
      <c r="AQ36" s="239" t="str">
        <f t="shared" si="39"/>
        <v/>
      </c>
      <c r="AR36" s="241"/>
      <c r="AS36" s="242"/>
      <c r="AT36" s="238">
        <v>1</v>
      </c>
      <c r="AU36" s="239">
        <f t="shared" si="40"/>
        <v>15</v>
      </c>
      <c r="AV36" s="240">
        <v>1</v>
      </c>
      <c r="AW36" s="239">
        <f t="shared" si="41"/>
        <v>15</v>
      </c>
      <c r="AX36" s="241">
        <v>2</v>
      </c>
      <c r="AY36" s="242" t="s">
        <v>361</v>
      </c>
      <c r="AZ36" s="10">
        <f t="shared" si="42"/>
        <v>1</v>
      </c>
      <c r="BA36" s="8">
        <f t="shared" si="43"/>
        <v>15</v>
      </c>
      <c r="BB36" s="11">
        <f t="shared" si="44"/>
        <v>1</v>
      </c>
      <c r="BC36" s="8">
        <f t="shared" si="45"/>
        <v>15</v>
      </c>
      <c r="BD36" s="11">
        <f t="shared" si="46"/>
        <v>2</v>
      </c>
      <c r="BE36" s="12">
        <f t="shared" si="47"/>
        <v>2</v>
      </c>
    </row>
    <row r="37" spans="1:57" ht="15.75" customHeight="1" x14ac:dyDescent="0.3">
      <c r="A37" s="94" t="s">
        <v>507</v>
      </c>
      <c r="B37" s="93" t="s">
        <v>194</v>
      </c>
      <c r="C37" s="137" t="s">
        <v>247</v>
      </c>
      <c r="D37" s="238"/>
      <c r="E37" s="239" t="str">
        <f t="shared" ref="E37" si="48">IF(D37*15=0,"",D37*15)</f>
        <v/>
      </c>
      <c r="F37" s="240"/>
      <c r="G37" s="239" t="str">
        <f t="shared" ref="G37" si="49">IF(F37*15=0,"",F37*15)</f>
        <v/>
      </c>
      <c r="H37" s="241"/>
      <c r="I37" s="242"/>
      <c r="J37" s="238"/>
      <c r="K37" s="239" t="str">
        <f t="shared" ref="K37" si="50">IF(J37*15=0,"",J37*15)</f>
        <v/>
      </c>
      <c r="L37" s="240"/>
      <c r="M37" s="239" t="str">
        <f t="shared" ref="M37" si="51">IF(L37*15=0,"",L37*15)</f>
        <v/>
      </c>
      <c r="N37" s="241"/>
      <c r="O37" s="242"/>
      <c r="P37" s="238">
        <v>1</v>
      </c>
      <c r="Q37" s="239">
        <f t="shared" ref="Q37" si="52">IF(P37*15=0,"",P37*15)</f>
        <v>15</v>
      </c>
      <c r="R37" s="240"/>
      <c r="S37" s="239" t="str">
        <f t="shared" ref="S37" si="53">IF(R37*15=0,"",R37*15)</f>
        <v/>
      </c>
      <c r="T37" s="241">
        <v>3</v>
      </c>
      <c r="U37" s="242" t="s">
        <v>361</v>
      </c>
      <c r="V37" s="238"/>
      <c r="W37" s="239" t="str">
        <f t="shared" ref="W37" si="54">IF(V37*15=0,"",V37*15)</f>
        <v/>
      </c>
      <c r="X37" s="240"/>
      <c r="Y37" s="239" t="str">
        <f t="shared" ref="Y37" si="55">IF(X37*15=0,"",X37*15)</f>
        <v/>
      </c>
      <c r="Z37" s="241"/>
      <c r="AA37" s="242"/>
      <c r="AB37" s="238"/>
      <c r="AC37" s="239" t="str">
        <f t="shared" ref="AC37" si="56">IF(AB37*15=0,"",AB37*15)</f>
        <v/>
      </c>
      <c r="AD37" s="240"/>
      <c r="AE37" s="239" t="str">
        <f t="shared" ref="AE37" si="57">IF(AD37*15=0,"",AD37*15)</f>
        <v/>
      </c>
      <c r="AF37" s="241"/>
      <c r="AG37" s="242"/>
      <c r="AH37" s="238"/>
      <c r="AI37" s="239" t="str">
        <f t="shared" ref="AI37" si="58">IF(AH37*15=0,"",AH37*15)</f>
        <v/>
      </c>
      <c r="AJ37" s="240"/>
      <c r="AK37" s="239" t="str">
        <f t="shared" ref="AK37" si="59">IF(AJ37*15=0,"",AJ37*15)</f>
        <v/>
      </c>
      <c r="AL37" s="241"/>
      <c r="AM37" s="242"/>
      <c r="AN37" s="238"/>
      <c r="AO37" s="239" t="str">
        <f t="shared" ref="AO37" si="60">IF(AN37*15=0,"",AN37*15)</f>
        <v/>
      </c>
      <c r="AP37" s="240"/>
      <c r="AQ37" s="239" t="str">
        <f t="shared" ref="AQ37" si="61">IF(AP37*15=0,"",AP37*15)</f>
        <v/>
      </c>
      <c r="AR37" s="241"/>
      <c r="AS37" s="242"/>
      <c r="AT37" s="238"/>
      <c r="AU37" s="239" t="str">
        <f t="shared" ref="AU37" si="62">IF(AT37*15=0,"",AT37*15)</f>
        <v/>
      </c>
      <c r="AV37" s="240"/>
      <c r="AW37" s="239" t="str">
        <f t="shared" ref="AW37" si="63">IF(AV37*15=0,"",AV37*15)</f>
        <v/>
      </c>
      <c r="AX37" s="241"/>
      <c r="AY37" s="242"/>
      <c r="AZ37" s="10">
        <f t="shared" ref="AZ37" si="64">IF(D37+J37+P37+V37+AB37+AH37+AN37+AT37=0,"",D37+J37+P37+V37+AB37+AH37+AN37+AT37)</f>
        <v>1</v>
      </c>
      <c r="BA37" s="8">
        <f t="shared" ref="BA37" si="65">IF((D37+J37+P37+V37+AB37+AH37+AN37+AT37)*15=0,"",(D37+J37+P37+V37+AB37+AH37+AN37+AT37)*15)</f>
        <v>15</v>
      </c>
      <c r="BB37" s="11" t="str">
        <f t="shared" ref="BB37" si="66">IF(F37+L37+R37+X37+AD37+AJ37+AP37+AV37=0,"",F37+L37+R37+X37+AD37+AJ37+AP37+AV37)</f>
        <v/>
      </c>
      <c r="BC37" s="8" t="str">
        <f t="shared" ref="BC37" si="67">IF((L37+F37+R37+X37+AD37+AJ37+AP37+AV37)*15=0,"",(L37+F37+R37+X37+AD37+AJ37+AP37+AV37)*15)</f>
        <v/>
      </c>
      <c r="BD37" s="11">
        <f t="shared" ref="BD37" si="68">IF(N37+H37+T37+Z37+AF37+AL37+AR37+AX37=0,"",N37+H37+T37+Z37+AF37+AL37+AR37+AX37)</f>
        <v>3</v>
      </c>
      <c r="BE37" s="12">
        <f t="shared" ref="BE37" si="69">IF(D37+F37+L37+J37+P37+R37+V37+X37+AB37+AD37+AH37+AJ37+AN37+AP37+AT37+AV37=0,"",D37+F37+L37+J37+P37+R37+V37+X37+AB37+AD37+AH37+AJ37+AN37+AP37+AT37+AV37)</f>
        <v>1</v>
      </c>
    </row>
    <row r="38" spans="1:57" ht="15.75" customHeight="1" x14ac:dyDescent="0.3">
      <c r="A38" s="94" t="s">
        <v>508</v>
      </c>
      <c r="B38" s="93" t="s">
        <v>194</v>
      </c>
      <c r="C38" s="137" t="s">
        <v>248</v>
      </c>
      <c r="D38" s="238"/>
      <c r="E38" s="239" t="str">
        <f t="shared" si="26"/>
        <v/>
      </c>
      <c r="F38" s="240"/>
      <c r="G38" s="239" t="str">
        <f t="shared" si="27"/>
        <v/>
      </c>
      <c r="H38" s="241"/>
      <c r="I38" s="242"/>
      <c r="J38" s="238"/>
      <c r="K38" s="239" t="str">
        <f t="shared" si="28"/>
        <v/>
      </c>
      <c r="L38" s="240"/>
      <c r="M38" s="239" t="str">
        <f t="shared" si="29"/>
        <v/>
      </c>
      <c r="N38" s="241"/>
      <c r="O38" s="242"/>
      <c r="P38" s="238"/>
      <c r="Q38" s="239" t="str">
        <f t="shared" si="30"/>
        <v/>
      </c>
      <c r="R38" s="240"/>
      <c r="S38" s="239" t="str">
        <f t="shared" si="31"/>
        <v/>
      </c>
      <c r="T38" s="241"/>
      <c r="U38" s="242"/>
      <c r="V38" s="238">
        <v>1</v>
      </c>
      <c r="W38" s="239">
        <f t="shared" si="32"/>
        <v>15</v>
      </c>
      <c r="X38" s="240">
        <v>2</v>
      </c>
      <c r="Y38" s="239">
        <f t="shared" si="33"/>
        <v>30</v>
      </c>
      <c r="Z38" s="241">
        <v>3</v>
      </c>
      <c r="AA38" s="242" t="s">
        <v>361</v>
      </c>
      <c r="AB38" s="238"/>
      <c r="AC38" s="239" t="str">
        <f t="shared" si="34"/>
        <v/>
      </c>
      <c r="AD38" s="240"/>
      <c r="AE38" s="239" t="str">
        <f t="shared" si="35"/>
        <v/>
      </c>
      <c r="AF38" s="241"/>
      <c r="AG38" s="242"/>
      <c r="AH38" s="238"/>
      <c r="AI38" s="239" t="str">
        <f t="shared" si="36"/>
        <v/>
      </c>
      <c r="AJ38" s="240"/>
      <c r="AK38" s="239" t="str">
        <f t="shared" si="37"/>
        <v/>
      </c>
      <c r="AL38" s="241"/>
      <c r="AM38" s="242"/>
      <c r="AN38" s="238"/>
      <c r="AO38" s="239" t="str">
        <f t="shared" si="38"/>
        <v/>
      </c>
      <c r="AP38" s="240"/>
      <c r="AQ38" s="239" t="str">
        <f t="shared" si="39"/>
        <v/>
      </c>
      <c r="AR38" s="241"/>
      <c r="AS38" s="242"/>
      <c r="AT38" s="238"/>
      <c r="AU38" s="239" t="str">
        <f t="shared" si="40"/>
        <v/>
      </c>
      <c r="AV38" s="240"/>
      <c r="AW38" s="239" t="str">
        <f t="shared" si="41"/>
        <v/>
      </c>
      <c r="AX38" s="241"/>
      <c r="AY38" s="242"/>
      <c r="AZ38" s="10">
        <f t="shared" si="42"/>
        <v>1</v>
      </c>
      <c r="BA38" s="8">
        <f t="shared" si="43"/>
        <v>15</v>
      </c>
      <c r="BB38" s="11">
        <f t="shared" si="44"/>
        <v>2</v>
      </c>
      <c r="BC38" s="8">
        <f t="shared" si="45"/>
        <v>30</v>
      </c>
      <c r="BD38" s="11">
        <f t="shared" si="46"/>
        <v>3</v>
      </c>
      <c r="BE38" s="12">
        <f t="shared" si="47"/>
        <v>3</v>
      </c>
    </row>
    <row r="39" spans="1:57" ht="15.75" customHeight="1" x14ac:dyDescent="0.3">
      <c r="A39" s="94" t="s">
        <v>509</v>
      </c>
      <c r="B39" s="93" t="s">
        <v>194</v>
      </c>
      <c r="C39" s="137" t="s">
        <v>249</v>
      </c>
      <c r="D39" s="238"/>
      <c r="E39" s="239" t="str">
        <f t="shared" si="26"/>
        <v/>
      </c>
      <c r="F39" s="240"/>
      <c r="G39" s="239" t="str">
        <f t="shared" si="27"/>
        <v/>
      </c>
      <c r="H39" s="241"/>
      <c r="I39" s="242"/>
      <c r="J39" s="238"/>
      <c r="K39" s="239" t="str">
        <f t="shared" si="28"/>
        <v/>
      </c>
      <c r="L39" s="240"/>
      <c r="M39" s="239" t="str">
        <f t="shared" si="29"/>
        <v/>
      </c>
      <c r="N39" s="241"/>
      <c r="O39" s="242"/>
      <c r="P39" s="238"/>
      <c r="Q39" s="239" t="str">
        <f t="shared" si="30"/>
        <v/>
      </c>
      <c r="R39" s="240"/>
      <c r="S39" s="239" t="str">
        <f t="shared" si="31"/>
        <v/>
      </c>
      <c r="T39" s="241"/>
      <c r="U39" s="242"/>
      <c r="V39" s="238"/>
      <c r="W39" s="239" t="str">
        <f t="shared" si="32"/>
        <v/>
      </c>
      <c r="X39" s="240"/>
      <c r="Y39" s="239" t="str">
        <f t="shared" si="33"/>
        <v/>
      </c>
      <c r="Z39" s="241"/>
      <c r="AA39" s="242"/>
      <c r="AB39" s="238">
        <v>1</v>
      </c>
      <c r="AC39" s="239">
        <f t="shared" si="34"/>
        <v>15</v>
      </c>
      <c r="AD39" s="240">
        <v>4</v>
      </c>
      <c r="AE39" s="239">
        <f t="shared" si="35"/>
        <v>60</v>
      </c>
      <c r="AF39" s="241">
        <v>5</v>
      </c>
      <c r="AG39" s="242" t="s">
        <v>362</v>
      </c>
      <c r="AH39" s="238"/>
      <c r="AI39" s="239" t="str">
        <f t="shared" si="36"/>
        <v/>
      </c>
      <c r="AJ39" s="240"/>
      <c r="AK39" s="239" t="str">
        <f t="shared" si="37"/>
        <v/>
      </c>
      <c r="AL39" s="241"/>
      <c r="AM39" s="242"/>
      <c r="AN39" s="238"/>
      <c r="AO39" s="239" t="str">
        <f t="shared" si="38"/>
        <v/>
      </c>
      <c r="AP39" s="240"/>
      <c r="AQ39" s="239" t="str">
        <f t="shared" si="39"/>
        <v/>
      </c>
      <c r="AR39" s="241"/>
      <c r="AS39" s="242"/>
      <c r="AT39" s="238"/>
      <c r="AU39" s="239" t="str">
        <f t="shared" si="40"/>
        <v/>
      </c>
      <c r="AV39" s="240"/>
      <c r="AW39" s="239" t="str">
        <f t="shared" si="41"/>
        <v/>
      </c>
      <c r="AX39" s="241"/>
      <c r="AY39" s="242"/>
      <c r="AZ39" s="10">
        <f t="shared" si="42"/>
        <v>1</v>
      </c>
      <c r="BA39" s="8">
        <f t="shared" si="43"/>
        <v>15</v>
      </c>
      <c r="BB39" s="11">
        <f t="shared" si="44"/>
        <v>4</v>
      </c>
      <c r="BC39" s="8">
        <f t="shared" si="45"/>
        <v>60</v>
      </c>
      <c r="BD39" s="11">
        <f t="shared" si="46"/>
        <v>5</v>
      </c>
      <c r="BE39" s="12">
        <f t="shared" si="47"/>
        <v>5</v>
      </c>
    </row>
    <row r="40" spans="1:57" ht="15.75" customHeight="1" x14ac:dyDescent="0.3">
      <c r="A40" s="94" t="s">
        <v>510</v>
      </c>
      <c r="B40" s="93" t="s">
        <v>194</v>
      </c>
      <c r="C40" s="310" t="s">
        <v>364</v>
      </c>
      <c r="D40" s="238"/>
      <c r="E40" s="239" t="str">
        <f t="shared" si="26"/>
        <v/>
      </c>
      <c r="F40" s="240"/>
      <c r="G40" s="239" t="str">
        <f t="shared" si="27"/>
        <v/>
      </c>
      <c r="H40" s="241"/>
      <c r="I40" s="242"/>
      <c r="J40" s="238"/>
      <c r="K40" s="239" t="str">
        <f t="shared" si="28"/>
        <v/>
      </c>
      <c r="L40" s="240"/>
      <c r="M40" s="239" t="str">
        <f t="shared" si="29"/>
        <v/>
      </c>
      <c r="N40" s="241"/>
      <c r="O40" s="242"/>
      <c r="P40" s="238"/>
      <c r="Q40" s="239" t="str">
        <f t="shared" si="30"/>
        <v/>
      </c>
      <c r="R40" s="240"/>
      <c r="S40" s="239" t="str">
        <f t="shared" si="31"/>
        <v/>
      </c>
      <c r="T40" s="241"/>
      <c r="U40" s="242"/>
      <c r="V40" s="238"/>
      <c r="W40" s="239" t="str">
        <f t="shared" si="32"/>
        <v/>
      </c>
      <c r="X40" s="240"/>
      <c r="Y40" s="239" t="str">
        <f t="shared" si="33"/>
        <v/>
      </c>
      <c r="Z40" s="241"/>
      <c r="AA40" s="242"/>
      <c r="AB40" s="238"/>
      <c r="AC40" s="239" t="str">
        <f t="shared" si="34"/>
        <v/>
      </c>
      <c r="AD40" s="240"/>
      <c r="AE40" s="239" t="str">
        <f t="shared" si="35"/>
        <v/>
      </c>
      <c r="AF40" s="241"/>
      <c r="AG40" s="242"/>
      <c r="AH40" s="238">
        <v>1</v>
      </c>
      <c r="AI40" s="239">
        <f t="shared" si="36"/>
        <v>15</v>
      </c>
      <c r="AJ40" s="240">
        <v>1</v>
      </c>
      <c r="AK40" s="239">
        <f t="shared" si="37"/>
        <v>15</v>
      </c>
      <c r="AL40" s="241">
        <v>4</v>
      </c>
      <c r="AM40" s="242" t="s">
        <v>361</v>
      </c>
      <c r="AN40" s="238"/>
      <c r="AO40" s="239" t="str">
        <f t="shared" si="38"/>
        <v/>
      </c>
      <c r="AP40" s="240"/>
      <c r="AQ40" s="239" t="str">
        <f t="shared" si="39"/>
        <v/>
      </c>
      <c r="AR40" s="241"/>
      <c r="AS40" s="242"/>
      <c r="AT40" s="238"/>
      <c r="AU40" s="239" t="str">
        <f t="shared" si="40"/>
        <v/>
      </c>
      <c r="AV40" s="240"/>
      <c r="AW40" s="239" t="str">
        <f t="shared" si="41"/>
        <v/>
      </c>
      <c r="AX40" s="241"/>
      <c r="AY40" s="242"/>
      <c r="AZ40" s="10">
        <f t="shared" si="42"/>
        <v>1</v>
      </c>
      <c r="BA40" s="8">
        <f t="shared" si="43"/>
        <v>15</v>
      </c>
      <c r="BB40" s="11">
        <f t="shared" si="44"/>
        <v>1</v>
      </c>
      <c r="BC40" s="8">
        <f t="shared" si="45"/>
        <v>15</v>
      </c>
      <c r="BD40" s="11">
        <f t="shared" si="46"/>
        <v>4</v>
      </c>
      <c r="BE40" s="12">
        <f t="shared" si="47"/>
        <v>2</v>
      </c>
    </row>
    <row r="41" spans="1:57" ht="15.75" customHeight="1" x14ac:dyDescent="0.3">
      <c r="A41" s="94" t="s">
        <v>511</v>
      </c>
      <c r="B41" s="93" t="s">
        <v>194</v>
      </c>
      <c r="C41" s="310" t="s">
        <v>365</v>
      </c>
      <c r="D41" s="238"/>
      <c r="E41" s="239" t="str">
        <f t="shared" ref="E41" si="70">IF(D41*15=0,"",D41*15)</f>
        <v/>
      </c>
      <c r="F41" s="240"/>
      <c r="G41" s="239" t="str">
        <f t="shared" ref="G41" si="71">IF(F41*15=0,"",F41*15)</f>
        <v/>
      </c>
      <c r="H41" s="241"/>
      <c r="I41" s="242"/>
      <c r="J41" s="238"/>
      <c r="K41" s="239" t="str">
        <f t="shared" ref="K41" si="72">IF(J41*15=0,"",J41*15)</f>
        <v/>
      </c>
      <c r="L41" s="240"/>
      <c r="M41" s="239" t="str">
        <f t="shared" ref="M41" si="73">IF(L41*15=0,"",L41*15)</f>
        <v/>
      </c>
      <c r="N41" s="241"/>
      <c r="O41" s="242"/>
      <c r="P41" s="238"/>
      <c r="Q41" s="239" t="str">
        <f t="shared" ref="Q41" si="74">IF(P41*15=0,"",P41*15)</f>
        <v/>
      </c>
      <c r="R41" s="240"/>
      <c r="S41" s="239" t="str">
        <f t="shared" ref="S41" si="75">IF(R41*15=0,"",R41*15)</f>
        <v/>
      </c>
      <c r="T41" s="241"/>
      <c r="U41" s="242"/>
      <c r="V41" s="238"/>
      <c r="W41" s="239" t="str">
        <f t="shared" ref="W41" si="76">IF(V41*15=0,"",V41*15)</f>
        <v/>
      </c>
      <c r="X41" s="240"/>
      <c r="Y41" s="239" t="str">
        <f t="shared" ref="Y41" si="77">IF(X41*15=0,"",X41*15)</f>
        <v/>
      </c>
      <c r="Z41" s="241"/>
      <c r="AA41" s="242"/>
      <c r="AB41" s="238"/>
      <c r="AC41" s="239" t="str">
        <f t="shared" ref="AC41" si="78">IF(AB41*15=0,"",AB41*15)</f>
        <v/>
      </c>
      <c r="AD41" s="240"/>
      <c r="AE41" s="239" t="str">
        <f t="shared" ref="AE41" si="79">IF(AD41*15=0,"",AD41*15)</f>
        <v/>
      </c>
      <c r="AF41" s="241"/>
      <c r="AG41" s="242"/>
      <c r="AH41" s="238"/>
      <c r="AI41" s="239" t="str">
        <f t="shared" ref="AI41" si="80">IF(AH41*15=0,"",AH41*15)</f>
        <v/>
      </c>
      <c r="AJ41" s="240"/>
      <c r="AK41" s="239" t="str">
        <f t="shared" ref="AK41" si="81">IF(AJ41*15=0,"",AJ41*15)</f>
        <v/>
      </c>
      <c r="AL41" s="241"/>
      <c r="AM41" s="242"/>
      <c r="AN41" s="238"/>
      <c r="AO41" s="239" t="str">
        <f t="shared" ref="AO41" si="82">IF(AN41*15=0,"",AN41*15)</f>
        <v/>
      </c>
      <c r="AP41" s="240">
        <v>1</v>
      </c>
      <c r="AQ41" s="239">
        <f t="shared" ref="AQ41" si="83">IF(AP41*15=0,"",AP41*15)</f>
        <v>15</v>
      </c>
      <c r="AR41" s="241">
        <v>1</v>
      </c>
      <c r="AS41" s="242" t="s">
        <v>361</v>
      </c>
      <c r="AT41" s="238"/>
      <c r="AU41" s="239" t="str">
        <f t="shared" ref="AU41" si="84">IF(AT41*15=0,"",AT41*15)</f>
        <v/>
      </c>
      <c r="AV41" s="240"/>
      <c r="AW41" s="239" t="str">
        <f t="shared" ref="AW41" si="85">IF(AV41*15=0,"",AV41*15)</f>
        <v/>
      </c>
      <c r="AX41" s="241"/>
      <c r="AY41" s="242"/>
      <c r="AZ41" s="10" t="str">
        <f t="shared" ref="AZ41" si="86">IF(D41+J41+P41+V41+AB41+AH41+AN41+AT41=0,"",D41+J41+P41+V41+AB41+AH41+AN41+AT41)</f>
        <v/>
      </c>
      <c r="BA41" s="8" t="str">
        <f t="shared" ref="BA41" si="87">IF((D41+J41+P41+V41+AB41+AH41+AN41+AT41)*15=0,"",(D41+J41+P41+V41+AB41+AH41+AN41+AT41)*15)</f>
        <v/>
      </c>
      <c r="BB41" s="11">
        <f t="shared" ref="BB41" si="88">IF(F41+L41+R41+X41+AD41+AJ41+AP41+AV41=0,"",F41+L41+R41+X41+AD41+AJ41+AP41+AV41)</f>
        <v>1</v>
      </c>
      <c r="BC41" s="8">
        <f t="shared" ref="BC41" si="89">IF((L41+F41+R41+X41+AD41+AJ41+AP41+AV41)*15=0,"",(L41+F41+R41+X41+AD41+AJ41+AP41+AV41)*15)</f>
        <v>15</v>
      </c>
      <c r="BD41" s="11">
        <f t="shared" ref="BD41" si="90">IF(N41+H41+T41+Z41+AF41+AL41+AR41+AX41=0,"",N41+H41+T41+Z41+AF41+AL41+AR41+AX41)</f>
        <v>1</v>
      </c>
      <c r="BE41" s="12">
        <f t="shared" si="47"/>
        <v>1</v>
      </c>
    </row>
    <row r="42" spans="1:57" s="323" customFormat="1" ht="15.75" customHeight="1" x14ac:dyDescent="0.3">
      <c r="A42" s="94" t="s">
        <v>512</v>
      </c>
      <c r="B42" s="93" t="s">
        <v>194</v>
      </c>
      <c r="C42" s="310" t="s">
        <v>402</v>
      </c>
      <c r="D42" s="238"/>
      <c r="E42" s="239" t="str">
        <f t="shared" si="26"/>
        <v/>
      </c>
      <c r="F42" s="240"/>
      <c r="G42" s="239" t="str">
        <f t="shared" si="27"/>
        <v/>
      </c>
      <c r="H42" s="241"/>
      <c r="I42" s="242"/>
      <c r="J42" s="238"/>
      <c r="K42" s="239" t="str">
        <f t="shared" si="28"/>
        <v/>
      </c>
      <c r="L42" s="240"/>
      <c r="M42" s="239" t="str">
        <f t="shared" si="29"/>
        <v/>
      </c>
      <c r="N42" s="241"/>
      <c r="O42" s="242"/>
      <c r="P42" s="238"/>
      <c r="Q42" s="239" t="str">
        <f t="shared" si="30"/>
        <v/>
      </c>
      <c r="R42" s="240"/>
      <c r="S42" s="239" t="str">
        <f t="shared" si="31"/>
        <v/>
      </c>
      <c r="T42" s="241"/>
      <c r="U42" s="242"/>
      <c r="V42" s="238"/>
      <c r="W42" s="239" t="str">
        <f t="shared" si="32"/>
        <v/>
      </c>
      <c r="X42" s="240"/>
      <c r="Y42" s="239" t="str">
        <f t="shared" si="33"/>
        <v/>
      </c>
      <c r="Z42" s="241"/>
      <c r="AA42" s="242"/>
      <c r="AB42" s="238"/>
      <c r="AC42" s="239" t="str">
        <f t="shared" si="34"/>
        <v/>
      </c>
      <c r="AD42" s="240"/>
      <c r="AE42" s="239" t="str">
        <f t="shared" si="35"/>
        <v/>
      </c>
      <c r="AF42" s="241"/>
      <c r="AG42" s="242"/>
      <c r="AH42" s="238"/>
      <c r="AI42" s="239" t="str">
        <f t="shared" si="36"/>
        <v/>
      </c>
      <c r="AJ42" s="240"/>
      <c r="AK42" s="239" t="str">
        <f t="shared" si="37"/>
        <v/>
      </c>
      <c r="AL42" s="241"/>
      <c r="AM42" s="242"/>
      <c r="AN42" s="238"/>
      <c r="AO42" s="239" t="str">
        <f t="shared" si="38"/>
        <v/>
      </c>
      <c r="AP42" s="240"/>
      <c r="AQ42" s="239" t="str">
        <f t="shared" si="39"/>
        <v/>
      </c>
      <c r="AR42" s="241"/>
      <c r="AS42" s="242"/>
      <c r="AT42" s="238"/>
      <c r="AU42" s="239" t="str">
        <f t="shared" si="40"/>
        <v/>
      </c>
      <c r="AV42" s="240">
        <v>2</v>
      </c>
      <c r="AW42" s="239">
        <f t="shared" si="41"/>
        <v>30</v>
      </c>
      <c r="AX42" s="241">
        <v>2</v>
      </c>
      <c r="AY42" s="242" t="s">
        <v>362</v>
      </c>
      <c r="AZ42" s="10" t="str">
        <f t="shared" si="42"/>
        <v/>
      </c>
      <c r="BA42" s="8" t="str">
        <f t="shared" si="43"/>
        <v/>
      </c>
      <c r="BB42" s="11">
        <f t="shared" si="44"/>
        <v>2</v>
      </c>
      <c r="BC42" s="8">
        <f t="shared" si="45"/>
        <v>30</v>
      </c>
      <c r="BD42" s="11">
        <f t="shared" si="46"/>
        <v>2</v>
      </c>
      <c r="BE42" s="12">
        <f t="shared" si="47"/>
        <v>2</v>
      </c>
    </row>
    <row r="43" spans="1:57" s="323" customFormat="1" ht="15.75" customHeight="1" x14ac:dyDescent="0.3">
      <c r="A43" s="7" t="s">
        <v>513</v>
      </c>
      <c r="B43" s="93" t="s">
        <v>194</v>
      </c>
      <c r="C43" s="198" t="s">
        <v>360</v>
      </c>
      <c r="D43" s="238"/>
      <c r="E43" s="239" t="str">
        <f t="shared" si="26"/>
        <v/>
      </c>
      <c r="F43" s="240"/>
      <c r="G43" s="239" t="str">
        <f t="shared" si="27"/>
        <v/>
      </c>
      <c r="H43" s="241"/>
      <c r="I43" s="242"/>
      <c r="J43" s="238"/>
      <c r="K43" s="239" t="str">
        <f t="shared" si="28"/>
        <v/>
      </c>
      <c r="L43" s="240"/>
      <c r="M43" s="239" t="str">
        <f t="shared" si="29"/>
        <v/>
      </c>
      <c r="N43" s="241"/>
      <c r="O43" s="242"/>
      <c r="P43" s="238"/>
      <c r="Q43" s="239" t="str">
        <f t="shared" si="30"/>
        <v/>
      </c>
      <c r="R43" s="240"/>
      <c r="S43" s="239" t="str">
        <f t="shared" si="31"/>
        <v/>
      </c>
      <c r="T43" s="241"/>
      <c r="U43" s="242"/>
      <c r="V43" s="238"/>
      <c r="W43" s="239" t="str">
        <f t="shared" si="32"/>
        <v/>
      </c>
      <c r="X43" s="240"/>
      <c r="Y43" s="239" t="str">
        <f t="shared" si="33"/>
        <v/>
      </c>
      <c r="Z43" s="241"/>
      <c r="AA43" s="242"/>
      <c r="AB43" s="238"/>
      <c r="AC43" s="239" t="str">
        <f t="shared" si="34"/>
        <v/>
      </c>
      <c r="AD43" s="240"/>
      <c r="AE43" s="239" t="str">
        <f t="shared" si="35"/>
        <v/>
      </c>
      <c r="AF43" s="241"/>
      <c r="AG43" s="242"/>
      <c r="AH43" s="238"/>
      <c r="AI43" s="239" t="str">
        <f t="shared" si="36"/>
        <v/>
      </c>
      <c r="AJ43" s="240"/>
      <c r="AK43" s="239" t="str">
        <f t="shared" si="37"/>
        <v/>
      </c>
      <c r="AL43" s="241"/>
      <c r="AM43" s="242"/>
      <c r="AN43" s="238"/>
      <c r="AO43" s="239" t="str">
        <f t="shared" si="38"/>
        <v/>
      </c>
      <c r="AP43" s="240"/>
      <c r="AQ43" s="239" t="str">
        <f t="shared" si="39"/>
        <v/>
      </c>
      <c r="AR43" s="241"/>
      <c r="AS43" s="242"/>
      <c r="AT43" s="238">
        <v>1</v>
      </c>
      <c r="AU43" s="239">
        <f t="shared" si="40"/>
        <v>15</v>
      </c>
      <c r="AV43" s="240">
        <v>2</v>
      </c>
      <c r="AW43" s="239">
        <f t="shared" si="41"/>
        <v>30</v>
      </c>
      <c r="AX43" s="241">
        <v>3</v>
      </c>
      <c r="AY43" s="242" t="s">
        <v>361</v>
      </c>
      <c r="AZ43" s="10">
        <f t="shared" si="42"/>
        <v>1</v>
      </c>
      <c r="BA43" s="8">
        <f t="shared" si="43"/>
        <v>15</v>
      </c>
      <c r="BB43" s="11">
        <f t="shared" si="44"/>
        <v>2</v>
      </c>
      <c r="BC43" s="8">
        <f t="shared" si="45"/>
        <v>30</v>
      </c>
      <c r="BD43" s="11">
        <f t="shared" si="46"/>
        <v>3</v>
      </c>
      <c r="BE43" s="12">
        <f t="shared" si="47"/>
        <v>3</v>
      </c>
    </row>
    <row r="44" spans="1:57" s="323" customFormat="1" ht="15.75" customHeight="1" x14ac:dyDescent="0.3">
      <c r="A44" s="87" t="s">
        <v>514</v>
      </c>
      <c r="B44" s="93" t="s">
        <v>194</v>
      </c>
      <c r="C44" s="95" t="s">
        <v>384</v>
      </c>
      <c r="D44" s="238"/>
      <c r="E44" s="239" t="str">
        <f>IF(D44*15=0,"",D44*15)</f>
        <v/>
      </c>
      <c r="F44" s="240"/>
      <c r="G44" s="239" t="str">
        <f>IF(F44*15=0,"",F44*15)</f>
        <v/>
      </c>
      <c r="H44" s="241"/>
      <c r="I44" s="242"/>
      <c r="J44" s="238"/>
      <c r="K44" s="239" t="str">
        <f t="shared" si="28"/>
        <v/>
      </c>
      <c r="L44" s="240"/>
      <c r="M44" s="239" t="str">
        <f t="shared" si="29"/>
        <v/>
      </c>
      <c r="N44" s="241"/>
      <c r="O44" s="242"/>
      <c r="P44" s="238"/>
      <c r="Q44" s="239" t="str">
        <f t="shared" si="30"/>
        <v/>
      </c>
      <c r="R44" s="240"/>
      <c r="S44" s="239" t="str">
        <f t="shared" si="31"/>
        <v/>
      </c>
      <c r="T44" s="241"/>
      <c r="U44" s="242"/>
      <c r="V44" s="238"/>
      <c r="W44" s="239" t="str">
        <f t="shared" si="32"/>
        <v/>
      </c>
      <c r="X44" s="240"/>
      <c r="Y44" s="239" t="str">
        <f t="shared" si="33"/>
        <v/>
      </c>
      <c r="Z44" s="241"/>
      <c r="AA44" s="242"/>
      <c r="AB44" s="238"/>
      <c r="AC44" s="239" t="str">
        <f t="shared" si="34"/>
        <v/>
      </c>
      <c r="AD44" s="240"/>
      <c r="AE44" s="239" t="str">
        <f t="shared" si="35"/>
        <v/>
      </c>
      <c r="AF44" s="241"/>
      <c r="AG44" s="242"/>
      <c r="AH44" s="238"/>
      <c r="AI44" s="239" t="str">
        <f t="shared" si="36"/>
        <v/>
      </c>
      <c r="AJ44" s="240"/>
      <c r="AK44" s="239" t="str">
        <f t="shared" si="37"/>
        <v/>
      </c>
      <c r="AL44" s="241"/>
      <c r="AM44" s="242"/>
      <c r="AN44" s="238"/>
      <c r="AO44" s="239" t="str">
        <f t="shared" si="38"/>
        <v/>
      </c>
      <c r="AP44" s="240">
        <v>1</v>
      </c>
      <c r="AQ44" s="239">
        <f t="shared" si="39"/>
        <v>15</v>
      </c>
      <c r="AR44" s="241">
        <v>1</v>
      </c>
      <c r="AS44" s="242" t="s">
        <v>18</v>
      </c>
      <c r="AT44" s="238"/>
      <c r="AU44" s="239" t="str">
        <f t="shared" si="40"/>
        <v/>
      </c>
      <c r="AV44" s="240"/>
      <c r="AW44" s="239" t="str">
        <f t="shared" si="41"/>
        <v/>
      </c>
      <c r="AX44" s="241"/>
      <c r="AY44" s="242"/>
      <c r="AZ44" s="10" t="str">
        <f>IF(D44+J44+P44+V44+AB44+AH44+AN44+AT44=0,"",D44+J44+P44+V44+AB44+AH44+AN44+AT44)</f>
        <v/>
      </c>
      <c r="BA44" s="8" t="str">
        <f>IF((D44+J44+P44+V44+AB44+AH44+AN44+AT44)*15=0,"",(D44+J44+P44+V44+AB44+AH44+AN44+AT44)*15)</f>
        <v/>
      </c>
      <c r="BB44" s="11">
        <f>IF(F44+L44+R44+X44+AD44+AJ44+AP44+AV44=0,"",F44+L44+R44+X44+AD44+AJ44+AP44+AV44)</f>
        <v>1</v>
      </c>
      <c r="BC44" s="8">
        <f>IF((L44+F44+R44+X44+AD44+AJ44+AP44+AV44)*15=0,"",(L44+F44+R44+X44+AD44+AJ44+AP44+AV44)*15)</f>
        <v>15</v>
      </c>
      <c r="BD44" s="11">
        <f>IF(N44+H44+T44+Z44+AF44+AL44+AR44+AX44=0,"",N44+H44+T44+Z44+AF44+AL44+AR44+AX44)</f>
        <v>1</v>
      </c>
      <c r="BE44" s="12">
        <f t="shared" si="47"/>
        <v>1</v>
      </c>
    </row>
    <row r="45" spans="1:57" s="323" customFormat="1" ht="15.75" customHeight="1" x14ac:dyDescent="0.3">
      <c r="A45" s="87" t="s">
        <v>515</v>
      </c>
      <c r="B45" s="93" t="s">
        <v>194</v>
      </c>
      <c r="C45" s="95" t="s">
        <v>588</v>
      </c>
      <c r="D45" s="238"/>
      <c r="E45" s="239" t="str">
        <f t="shared" si="26"/>
        <v/>
      </c>
      <c r="F45" s="240"/>
      <c r="G45" s="239" t="str">
        <f t="shared" si="27"/>
        <v/>
      </c>
      <c r="H45" s="241"/>
      <c r="I45" s="242"/>
      <c r="J45" s="238"/>
      <c r="K45" s="239" t="str">
        <f t="shared" si="28"/>
        <v/>
      </c>
      <c r="L45" s="240"/>
      <c r="M45" s="239" t="str">
        <f t="shared" si="29"/>
        <v/>
      </c>
      <c r="N45" s="241"/>
      <c r="O45" s="242"/>
      <c r="P45" s="238"/>
      <c r="Q45" s="239" t="str">
        <f t="shared" si="30"/>
        <v/>
      </c>
      <c r="R45" s="240"/>
      <c r="S45" s="239" t="str">
        <f t="shared" si="31"/>
        <v/>
      </c>
      <c r="T45" s="241"/>
      <c r="U45" s="242"/>
      <c r="V45" s="238"/>
      <c r="W45" s="239" t="str">
        <f t="shared" si="32"/>
        <v/>
      </c>
      <c r="X45" s="240"/>
      <c r="Y45" s="239" t="str">
        <f t="shared" si="33"/>
        <v/>
      </c>
      <c r="Z45" s="241"/>
      <c r="AA45" s="242"/>
      <c r="AB45" s="238"/>
      <c r="AC45" s="239" t="str">
        <f t="shared" si="34"/>
        <v/>
      </c>
      <c r="AD45" s="240"/>
      <c r="AE45" s="239" t="str">
        <f t="shared" si="35"/>
        <v/>
      </c>
      <c r="AF45" s="241"/>
      <c r="AG45" s="242"/>
      <c r="AH45" s="238"/>
      <c r="AI45" s="239" t="str">
        <f t="shared" si="36"/>
        <v/>
      </c>
      <c r="AJ45" s="240"/>
      <c r="AK45" s="239" t="str">
        <f t="shared" si="37"/>
        <v/>
      </c>
      <c r="AL45" s="241"/>
      <c r="AM45" s="242"/>
      <c r="AN45" s="238"/>
      <c r="AO45" s="239" t="str">
        <f t="shared" si="38"/>
        <v/>
      </c>
      <c r="AP45" s="240"/>
      <c r="AQ45" s="239" t="str">
        <f t="shared" si="39"/>
        <v/>
      </c>
      <c r="AR45" s="241"/>
      <c r="AS45" s="242"/>
      <c r="AT45" s="238">
        <v>1</v>
      </c>
      <c r="AU45" s="239">
        <f t="shared" si="40"/>
        <v>15</v>
      </c>
      <c r="AV45" s="240"/>
      <c r="AW45" s="239" t="str">
        <f t="shared" si="41"/>
        <v/>
      </c>
      <c r="AX45" s="241">
        <v>2</v>
      </c>
      <c r="AY45" s="242" t="s">
        <v>53</v>
      </c>
      <c r="AZ45" s="10">
        <f t="shared" si="42"/>
        <v>1</v>
      </c>
      <c r="BA45" s="8">
        <f t="shared" si="43"/>
        <v>15</v>
      </c>
      <c r="BB45" s="11" t="str">
        <f t="shared" si="44"/>
        <v/>
      </c>
      <c r="BC45" s="8" t="str">
        <f t="shared" si="45"/>
        <v/>
      </c>
      <c r="BD45" s="11">
        <f t="shared" si="46"/>
        <v>2</v>
      </c>
      <c r="BE45" s="12">
        <f t="shared" si="47"/>
        <v>1</v>
      </c>
    </row>
    <row r="46" spans="1:57" s="323" customFormat="1" ht="15.75" customHeight="1" x14ac:dyDescent="0.3">
      <c r="A46" s="87" t="s">
        <v>516</v>
      </c>
      <c r="B46" s="93" t="s">
        <v>194</v>
      </c>
      <c r="C46" s="95" t="s">
        <v>385</v>
      </c>
      <c r="D46" s="238"/>
      <c r="E46" s="239" t="str">
        <f>IF(D46*15=0,"",D46*15)</f>
        <v/>
      </c>
      <c r="F46" s="240"/>
      <c r="G46" s="239" t="str">
        <f>IF(F46*15=0,"",F46*15)</f>
        <v/>
      </c>
      <c r="H46" s="241"/>
      <c r="I46" s="242"/>
      <c r="J46" s="238">
        <v>1</v>
      </c>
      <c r="K46" s="239">
        <f t="shared" si="28"/>
        <v>15</v>
      </c>
      <c r="L46" s="240"/>
      <c r="M46" s="239" t="str">
        <f t="shared" si="29"/>
        <v/>
      </c>
      <c r="N46" s="241">
        <v>2</v>
      </c>
      <c r="O46" s="242" t="s">
        <v>53</v>
      </c>
      <c r="P46" s="238"/>
      <c r="Q46" s="239" t="str">
        <f t="shared" si="30"/>
        <v/>
      </c>
      <c r="R46" s="240"/>
      <c r="S46" s="239" t="str">
        <f t="shared" si="31"/>
        <v/>
      </c>
      <c r="T46" s="241"/>
      <c r="U46" s="242"/>
      <c r="V46" s="238"/>
      <c r="W46" s="239" t="str">
        <f t="shared" si="32"/>
        <v/>
      </c>
      <c r="X46" s="240"/>
      <c r="Y46" s="239" t="str">
        <f t="shared" si="33"/>
        <v/>
      </c>
      <c r="Z46" s="241"/>
      <c r="AA46" s="242"/>
      <c r="AB46" s="238"/>
      <c r="AC46" s="239" t="str">
        <f t="shared" si="34"/>
        <v/>
      </c>
      <c r="AD46" s="240"/>
      <c r="AE46" s="239" t="str">
        <f t="shared" si="35"/>
        <v/>
      </c>
      <c r="AF46" s="241"/>
      <c r="AG46" s="242"/>
      <c r="AH46" s="238"/>
      <c r="AI46" s="239" t="str">
        <f t="shared" si="36"/>
        <v/>
      </c>
      <c r="AJ46" s="240"/>
      <c r="AK46" s="239" t="str">
        <f t="shared" si="37"/>
        <v/>
      </c>
      <c r="AL46" s="241"/>
      <c r="AM46" s="242"/>
      <c r="AN46" s="238"/>
      <c r="AO46" s="239" t="str">
        <f t="shared" si="38"/>
        <v/>
      </c>
      <c r="AP46" s="240"/>
      <c r="AQ46" s="239" t="str">
        <f t="shared" si="39"/>
        <v/>
      </c>
      <c r="AR46" s="241"/>
      <c r="AS46" s="242"/>
      <c r="AT46" s="238"/>
      <c r="AU46" s="239" t="str">
        <f t="shared" si="40"/>
        <v/>
      </c>
      <c r="AV46" s="240"/>
      <c r="AW46" s="239" t="str">
        <f t="shared" si="41"/>
        <v/>
      </c>
      <c r="AX46" s="241"/>
      <c r="AY46" s="242"/>
      <c r="AZ46" s="10">
        <f>IF(D46+J46+P46+V46+AB46+AH46+AN46+AT46=0,"",D46+J46+P46+V46+AB46+AH46+AN46+AT46)</f>
        <v>1</v>
      </c>
      <c r="BA46" s="8">
        <f>IF((D46+J46+P46+V46+AB46+AH46+AN46+AT46)*15=0,"",(D46+J46+P46+V46+AB46+AH46+AN46+AT46)*15)</f>
        <v>15</v>
      </c>
      <c r="BB46" s="11" t="str">
        <f>IF(F46+L46+R46+X46+AD46+AJ46+AP46+AV46=0,"",F46+L46+R46+X46+AD46+AJ46+AP46+AV46)</f>
        <v/>
      </c>
      <c r="BC46" s="8" t="str">
        <f>IF((L46+F46+R46+X46+AD46+AJ46+AP46+AV46)*15=0,"",(L46+F46+R46+X46+AD46+AJ46+AP46+AV46)*15)</f>
        <v/>
      </c>
      <c r="BD46" s="11">
        <f>IF(N46+H46+T46+Z46+AF46+AL46+AR46+AX46=0,"",N46+H46+T46+Z46+AF46+AL46+AR46+AX46)</f>
        <v>2</v>
      </c>
      <c r="BE46" s="12">
        <f t="shared" si="47"/>
        <v>1</v>
      </c>
    </row>
    <row r="47" spans="1:57" s="323" customFormat="1" ht="15.75" customHeight="1" x14ac:dyDescent="0.3">
      <c r="A47" s="87" t="s">
        <v>392</v>
      </c>
      <c r="B47" s="93" t="s">
        <v>194</v>
      </c>
      <c r="C47" s="95" t="s">
        <v>390</v>
      </c>
      <c r="D47" s="238"/>
      <c r="E47" s="239" t="str">
        <f>IF(D47*15=0,"",D47*15)</f>
        <v/>
      </c>
      <c r="F47" s="240"/>
      <c r="G47" s="239" t="str">
        <f>IF(F47*15=0,"",F47*15)</f>
        <v/>
      </c>
      <c r="H47" s="241"/>
      <c r="I47" s="242"/>
      <c r="J47" s="238"/>
      <c r="K47" s="239" t="str">
        <f t="shared" ref="K47" si="91">IF(J47*15=0,"",J47*15)</f>
        <v/>
      </c>
      <c r="L47" s="240"/>
      <c r="M47" s="239" t="str">
        <f t="shared" ref="M47" si="92">IF(L47*15=0,"",L47*15)</f>
        <v/>
      </c>
      <c r="N47" s="241"/>
      <c r="O47" s="242"/>
      <c r="P47" s="238"/>
      <c r="Q47" s="239" t="str">
        <f t="shared" ref="Q47" si="93">IF(P47*15=0,"",P47*15)</f>
        <v/>
      </c>
      <c r="R47" s="240"/>
      <c r="S47" s="239" t="str">
        <f t="shared" ref="S47" si="94">IF(R47*15=0,"",R47*15)</f>
        <v/>
      </c>
      <c r="T47" s="241"/>
      <c r="U47" s="242"/>
      <c r="V47" s="238"/>
      <c r="W47" s="239" t="str">
        <f t="shared" ref="W47" si="95">IF(V47*15=0,"",V47*15)</f>
        <v/>
      </c>
      <c r="X47" s="240"/>
      <c r="Y47" s="239" t="str">
        <f t="shared" ref="Y47" si="96">IF(X47*15=0,"",X47*15)</f>
        <v/>
      </c>
      <c r="Z47" s="241"/>
      <c r="AA47" s="242"/>
      <c r="AB47" s="238"/>
      <c r="AC47" s="239" t="str">
        <f t="shared" ref="AC47" si="97">IF(AB47*15=0,"",AB47*15)</f>
        <v/>
      </c>
      <c r="AD47" s="240"/>
      <c r="AE47" s="239" t="str">
        <f t="shared" ref="AE47" si="98">IF(AD47*15=0,"",AD47*15)</f>
        <v/>
      </c>
      <c r="AF47" s="241"/>
      <c r="AG47" s="242"/>
      <c r="AH47" s="238"/>
      <c r="AI47" s="239" t="str">
        <f t="shared" ref="AI47" si="99">IF(AH47*15=0,"",AH47*15)</f>
        <v/>
      </c>
      <c r="AJ47" s="240"/>
      <c r="AK47" s="239" t="str">
        <f t="shared" ref="AK47" si="100">IF(AJ47*15=0,"",AJ47*15)</f>
        <v/>
      </c>
      <c r="AL47" s="241"/>
      <c r="AM47" s="242"/>
      <c r="AN47" s="238">
        <v>1</v>
      </c>
      <c r="AO47" s="239">
        <f t="shared" ref="AO47" si="101">IF(AN47*15=0,"",AN47*15)</f>
        <v>15</v>
      </c>
      <c r="AP47" s="240">
        <v>1</v>
      </c>
      <c r="AQ47" s="239">
        <f t="shared" ref="AQ47" si="102">IF(AP47*15=0,"",AP47*15)</f>
        <v>15</v>
      </c>
      <c r="AR47" s="241">
        <v>2</v>
      </c>
      <c r="AS47" s="242" t="s">
        <v>17</v>
      </c>
      <c r="AT47" s="238"/>
      <c r="AU47" s="239" t="str">
        <f t="shared" ref="AU47" si="103">IF(AT47*15=0,"",AT47*15)</f>
        <v/>
      </c>
      <c r="AV47" s="240"/>
      <c r="AW47" s="239" t="str">
        <f t="shared" ref="AW47" si="104">IF(AV47*15=0,"",AV47*15)</f>
        <v/>
      </c>
      <c r="AX47" s="241"/>
      <c r="AY47" s="242"/>
      <c r="AZ47" s="10">
        <f>IF(D47+J47+P47+V47+AB47+AH47+AN47+AT47=0,"",D47+J47+P47+V47+AB47+AH47+AN47+AT47)</f>
        <v>1</v>
      </c>
      <c r="BA47" s="8">
        <f>IF((D47+J47+P47+V47+AB47+AH47+AN47+AT47)*15=0,"",(D47+J47+P47+V47+AB47+AH47+AN47+AT47)*15)</f>
        <v>15</v>
      </c>
      <c r="BB47" s="11">
        <f>IF(F47+L47+R47+X47+AD47+AJ47+AP47+AV47=0,"",F47+L47+R47+X47+AD47+AJ47+AP47+AV47)</f>
        <v>1</v>
      </c>
      <c r="BC47" s="8">
        <f>IF((L47+F47+R47+X47+AD47+AJ47+AP47+AV47)*15=0,"",(L47+F47+R47+X47+AD47+AJ47+AP47+AV47)*15)</f>
        <v>15</v>
      </c>
      <c r="BD47" s="11">
        <f>IF(N47+H47+T47+Z47+AF47+AL47+AR47+AX47=0,"",N47+H47+T47+Z47+AF47+AL47+AR47+AX47)</f>
        <v>2</v>
      </c>
      <c r="BE47" s="12">
        <f t="shared" ref="BE47" si="105">IF(D47+F47+L47+J47+P47+R47+V47+X47+AB47+AD47+AH47+AJ47+AN47+AP47+AT47+AV47=0,"",D47+F47+L47+J47+P47+R47+V47+X47+AB47+AD47+AH47+AJ47+AN47+AP47+AT47+AV47)</f>
        <v>2</v>
      </c>
    </row>
    <row r="48" spans="1:57" s="226" customFormat="1" ht="15.75" customHeight="1" thickBot="1" x14ac:dyDescent="0.35">
      <c r="A48" s="15"/>
      <c r="B48" s="16"/>
      <c r="C48" s="309" t="s">
        <v>229</v>
      </c>
      <c r="D48" s="246">
        <f>SUM(D12:D47)</f>
        <v>5</v>
      </c>
      <c r="E48" s="246">
        <f>SUM(E12:E47)</f>
        <v>74</v>
      </c>
      <c r="F48" s="246">
        <f>SUM(F12:F47)</f>
        <v>2</v>
      </c>
      <c r="G48" s="246">
        <f>SUM(G12:G47)</f>
        <v>30</v>
      </c>
      <c r="H48" s="246">
        <f>SUM(H12:H47)</f>
        <v>6</v>
      </c>
      <c r="I48" s="247" t="s">
        <v>25</v>
      </c>
      <c r="J48" s="246">
        <f>SUM(J12:J47)</f>
        <v>4</v>
      </c>
      <c r="K48" s="246">
        <f>SUM(K12:K47)</f>
        <v>64</v>
      </c>
      <c r="L48" s="246">
        <f>SUM(L12:L47)</f>
        <v>4</v>
      </c>
      <c r="M48" s="246">
        <f>SUM(M12:M47)</f>
        <v>56</v>
      </c>
      <c r="N48" s="246">
        <f>SUM(N12:N47)</f>
        <v>8</v>
      </c>
      <c r="O48" s="247" t="s">
        <v>25</v>
      </c>
      <c r="P48" s="246">
        <f>SUM(P12:P47)</f>
        <v>2</v>
      </c>
      <c r="Q48" s="246">
        <f>SUM(Q12:Q47)</f>
        <v>30</v>
      </c>
      <c r="R48" s="246">
        <f>SUM(R12:R47)</f>
        <v>1</v>
      </c>
      <c r="S48" s="246">
        <f>SUM(S12:S47)</f>
        <v>15</v>
      </c>
      <c r="T48" s="246">
        <f>SUM(T12:T47)</f>
        <v>4</v>
      </c>
      <c r="U48" s="247" t="s">
        <v>25</v>
      </c>
      <c r="V48" s="246">
        <f>SUM(V12:V47)</f>
        <v>1</v>
      </c>
      <c r="W48" s="246">
        <f>SUM(W12:W47)</f>
        <v>15</v>
      </c>
      <c r="X48" s="246">
        <f>SUM(X12:X47)</f>
        <v>5</v>
      </c>
      <c r="Y48" s="246">
        <f>SUM(Y12:Y47)</f>
        <v>75</v>
      </c>
      <c r="Z48" s="246">
        <f>SUM(Z12:Z47)</f>
        <v>9</v>
      </c>
      <c r="AA48" s="247" t="s">
        <v>25</v>
      </c>
      <c r="AB48" s="246">
        <f>SUM(AB12:AB47)</f>
        <v>2</v>
      </c>
      <c r="AC48" s="246">
        <f>SUM(AC12:AC47)</f>
        <v>30</v>
      </c>
      <c r="AD48" s="246">
        <f>SUM(AD12:AD47)</f>
        <v>7</v>
      </c>
      <c r="AE48" s="246">
        <f>SUM(AE12:AE47)</f>
        <v>105</v>
      </c>
      <c r="AF48" s="246">
        <f>SUM(AF12:AF47)</f>
        <v>11</v>
      </c>
      <c r="AG48" s="247" t="s">
        <v>25</v>
      </c>
      <c r="AH48" s="246">
        <f>SUM(AH12:AH47)</f>
        <v>4</v>
      </c>
      <c r="AI48" s="246">
        <f>SUM(AI12:AI47)</f>
        <v>60</v>
      </c>
      <c r="AJ48" s="246">
        <f>SUM(AJ12:AJ47)</f>
        <v>7</v>
      </c>
      <c r="AK48" s="246">
        <f>SUM(AK12:AK47)</f>
        <v>105</v>
      </c>
      <c r="AL48" s="246">
        <f>SUM(AL12:AL47)</f>
        <v>14</v>
      </c>
      <c r="AM48" s="247" t="s">
        <v>25</v>
      </c>
      <c r="AN48" s="246">
        <f>SUM(AN12:AN47)</f>
        <v>6</v>
      </c>
      <c r="AO48" s="246">
        <f>SUM(AO12:AO47)</f>
        <v>90</v>
      </c>
      <c r="AP48" s="246">
        <f>SUM(AP12:AP47)</f>
        <v>9</v>
      </c>
      <c r="AQ48" s="246">
        <f>SUM(AQ12:AQ47)</f>
        <v>135</v>
      </c>
      <c r="AR48" s="246">
        <f>SUM(AR12:AR47)</f>
        <v>16</v>
      </c>
      <c r="AS48" s="247" t="s">
        <v>25</v>
      </c>
      <c r="AT48" s="246">
        <f>SUM(AT12:AT47)</f>
        <v>5</v>
      </c>
      <c r="AU48" s="246">
        <f>SUM(AU12:AU47)</f>
        <v>75</v>
      </c>
      <c r="AV48" s="246">
        <f>SUM(AV12:AV47)</f>
        <v>8</v>
      </c>
      <c r="AW48" s="246">
        <f>SUM(AW12:AW47)</f>
        <v>120</v>
      </c>
      <c r="AX48" s="246">
        <f>SUM(AX12:AX47)</f>
        <v>15</v>
      </c>
      <c r="AY48" s="247" t="s">
        <v>25</v>
      </c>
      <c r="AZ48" s="246">
        <f t="shared" ref="AZ48:BE48" si="106">SUM(AZ12:AZ47)</f>
        <v>29</v>
      </c>
      <c r="BA48" s="246">
        <f t="shared" si="106"/>
        <v>435</v>
      </c>
      <c r="BB48" s="246">
        <f t="shared" si="106"/>
        <v>43</v>
      </c>
      <c r="BC48" s="246">
        <f t="shared" si="106"/>
        <v>645</v>
      </c>
      <c r="BD48" s="246">
        <f t="shared" si="106"/>
        <v>83</v>
      </c>
      <c r="BE48" s="246">
        <f t="shared" si="106"/>
        <v>72</v>
      </c>
    </row>
    <row r="49" spans="1:57" s="226" customFormat="1" ht="15.75" customHeight="1" thickBot="1" x14ac:dyDescent="0.35">
      <c r="A49" s="307"/>
      <c r="B49" s="308"/>
      <c r="C49" s="223" t="s">
        <v>225</v>
      </c>
      <c r="D49" s="224">
        <f>D10+D48</f>
        <v>14</v>
      </c>
      <c r="E49" s="224">
        <f>E10+E48</f>
        <v>210</v>
      </c>
      <c r="F49" s="224">
        <f>F10+F48</f>
        <v>22</v>
      </c>
      <c r="G49" s="224">
        <f>G10+G48</f>
        <v>321</v>
      </c>
      <c r="H49" s="224">
        <f>H10+H48</f>
        <v>28</v>
      </c>
      <c r="I49" s="248" t="s">
        <v>25</v>
      </c>
      <c r="J49" s="224">
        <f>J10+J48</f>
        <v>15</v>
      </c>
      <c r="K49" s="224">
        <f>K10+K48</f>
        <v>233</v>
      </c>
      <c r="L49" s="224">
        <f>L10+L48</f>
        <v>12</v>
      </c>
      <c r="M49" s="224">
        <f>M10+M48</f>
        <v>172</v>
      </c>
      <c r="N49" s="224">
        <f>N10+N48</f>
        <v>28</v>
      </c>
      <c r="O49" s="248" t="s">
        <v>25</v>
      </c>
      <c r="P49" s="224">
        <f>P10+P48</f>
        <v>13</v>
      </c>
      <c r="Q49" s="224">
        <f>Q10+Q48</f>
        <v>191</v>
      </c>
      <c r="R49" s="224">
        <f>R10+R48</f>
        <v>17</v>
      </c>
      <c r="S49" s="224">
        <f>S10+S48</f>
        <v>244</v>
      </c>
      <c r="T49" s="224">
        <f>T10+T48</f>
        <v>28</v>
      </c>
      <c r="U49" s="248" t="s">
        <v>25</v>
      </c>
      <c r="V49" s="224">
        <f>V10+V48</f>
        <v>8</v>
      </c>
      <c r="W49" s="224">
        <f>W10+W48</f>
        <v>125</v>
      </c>
      <c r="X49" s="224">
        <f>X10+X48</f>
        <v>17</v>
      </c>
      <c r="Y49" s="224">
        <f>Y10+Y48</f>
        <v>265</v>
      </c>
      <c r="Z49" s="224">
        <f>Z10+Z48</f>
        <v>29</v>
      </c>
      <c r="AA49" s="248" t="s">
        <v>25</v>
      </c>
      <c r="AB49" s="224">
        <f>AB10+AB48</f>
        <v>8</v>
      </c>
      <c r="AC49" s="224">
        <f>AC10+AC48</f>
        <v>124</v>
      </c>
      <c r="AD49" s="224">
        <f>AD10+AD48</f>
        <v>17</v>
      </c>
      <c r="AE49" s="224">
        <f>AE10+AE48</f>
        <v>251</v>
      </c>
      <c r="AF49" s="224">
        <f>AF10+AF48</f>
        <v>32</v>
      </c>
      <c r="AG49" s="248" t="s">
        <v>25</v>
      </c>
      <c r="AH49" s="224">
        <f>AH10+AH48</f>
        <v>12</v>
      </c>
      <c r="AI49" s="224">
        <f>AI10+AI48</f>
        <v>187</v>
      </c>
      <c r="AJ49" s="224">
        <f>AJ10+AJ48</f>
        <v>17</v>
      </c>
      <c r="AK49" s="224">
        <f>AK10+AK48</f>
        <v>248</v>
      </c>
      <c r="AL49" s="224">
        <f>AL10+AL48</f>
        <v>33</v>
      </c>
      <c r="AM49" s="248" t="s">
        <v>25</v>
      </c>
      <c r="AN49" s="224">
        <f>AN10+AN48</f>
        <v>9</v>
      </c>
      <c r="AO49" s="224">
        <f>AO10+AO48</f>
        <v>135</v>
      </c>
      <c r="AP49" s="224">
        <f>AP10+AP48</f>
        <v>16</v>
      </c>
      <c r="AQ49" s="224">
        <f>AQ10+AQ48</f>
        <v>240</v>
      </c>
      <c r="AR49" s="224">
        <f>AR10+AR48</f>
        <v>31</v>
      </c>
      <c r="AS49" s="248" t="s">
        <v>25</v>
      </c>
      <c r="AT49" s="224">
        <f>AT10+AT48</f>
        <v>6</v>
      </c>
      <c r="AU49" s="224">
        <f>AU10+AU48</f>
        <v>90</v>
      </c>
      <c r="AV49" s="224">
        <f>AV10+AV48</f>
        <v>16</v>
      </c>
      <c r="AW49" s="224">
        <f>AW10+AW48</f>
        <v>240</v>
      </c>
      <c r="AX49" s="224">
        <f>AX10+AX48</f>
        <v>31</v>
      </c>
      <c r="AY49" s="248" t="s">
        <v>25</v>
      </c>
      <c r="AZ49" s="249">
        <f t="shared" ref="AZ49:BE49" si="107">AZ10+AZ48</f>
        <v>84</v>
      </c>
      <c r="BA49" s="249">
        <f t="shared" si="107"/>
        <v>1277</v>
      </c>
      <c r="BB49" s="249">
        <f t="shared" si="107"/>
        <v>136</v>
      </c>
      <c r="BC49" s="249">
        <f t="shared" si="107"/>
        <v>2048</v>
      </c>
      <c r="BD49" s="249">
        <f t="shared" si="107"/>
        <v>240</v>
      </c>
      <c r="BE49" s="249">
        <f t="shared" si="107"/>
        <v>221</v>
      </c>
    </row>
    <row r="50" spans="1:57" ht="15.75" customHeight="1" x14ac:dyDescent="0.3">
      <c r="A50" s="251"/>
      <c r="B50" s="252"/>
      <c r="C50" s="253" t="s">
        <v>24</v>
      </c>
      <c r="D50" s="546"/>
      <c r="E50" s="562"/>
      <c r="F50" s="562"/>
      <c r="G50" s="562"/>
      <c r="H50" s="562"/>
      <c r="I50" s="562"/>
      <c r="J50" s="562"/>
      <c r="K50" s="562"/>
      <c r="L50" s="562"/>
      <c r="M50" s="562"/>
      <c r="N50" s="562"/>
      <c r="O50" s="562"/>
      <c r="P50" s="562"/>
      <c r="Q50" s="562"/>
      <c r="R50" s="562"/>
      <c r="S50" s="562"/>
      <c r="T50" s="562"/>
      <c r="U50" s="562"/>
      <c r="V50" s="562"/>
      <c r="W50" s="562"/>
      <c r="X50" s="562"/>
      <c r="Y50" s="562"/>
      <c r="Z50" s="562"/>
      <c r="AA50" s="562"/>
      <c r="AB50" s="546"/>
      <c r="AC50" s="562"/>
      <c r="AD50" s="562"/>
      <c r="AE50" s="562"/>
      <c r="AF50" s="562"/>
      <c r="AG50" s="562"/>
      <c r="AH50" s="562"/>
      <c r="AI50" s="562"/>
      <c r="AJ50" s="562"/>
      <c r="AK50" s="562"/>
      <c r="AL50" s="562"/>
      <c r="AM50" s="562"/>
      <c r="AN50" s="562"/>
      <c r="AO50" s="562"/>
      <c r="AP50" s="562"/>
      <c r="AQ50" s="562"/>
      <c r="AR50" s="562"/>
      <c r="AS50" s="562"/>
      <c r="AT50" s="562"/>
      <c r="AU50" s="562"/>
      <c r="AV50" s="562"/>
      <c r="AW50" s="562"/>
      <c r="AX50" s="562"/>
      <c r="AY50" s="562"/>
      <c r="AZ50" s="548"/>
      <c r="BA50" s="563"/>
      <c r="BB50" s="563"/>
      <c r="BC50" s="563"/>
      <c r="BD50" s="563"/>
      <c r="BE50" s="564"/>
    </row>
    <row r="51" spans="1:57" s="192" customFormat="1" ht="15.75" customHeight="1" x14ac:dyDescent="0.25">
      <c r="A51" s="87" t="s">
        <v>192</v>
      </c>
      <c r="B51" s="93" t="s">
        <v>17</v>
      </c>
      <c r="C51" s="91" t="s">
        <v>195</v>
      </c>
      <c r="D51" s="22"/>
      <c r="E51" s="8" t="str">
        <f>IF(D51*15=0,"",D51*15)</f>
        <v/>
      </c>
      <c r="F51" s="21"/>
      <c r="G51" s="8" t="str">
        <f>IF(F51*15=0,"",F51*15)</f>
        <v/>
      </c>
      <c r="H51" s="115" t="s">
        <v>25</v>
      </c>
      <c r="I51" s="48"/>
      <c r="J51" s="22"/>
      <c r="K51" s="8" t="str">
        <f>IF(J51*15=0,"",J51*15)</f>
        <v/>
      </c>
      <c r="L51" s="21"/>
      <c r="M51" s="8" t="str">
        <f>IF(L51*15=0,"",L51*15)</f>
        <v/>
      </c>
      <c r="N51" s="115" t="s">
        <v>25</v>
      </c>
      <c r="O51" s="48"/>
      <c r="P51" s="22"/>
      <c r="Q51" s="8" t="str">
        <f>IF(P51*15=0,"",P51*15)</f>
        <v/>
      </c>
      <c r="R51" s="21"/>
      <c r="S51" s="8" t="str">
        <f>IF(R51*15=0,"",R51*15)</f>
        <v/>
      </c>
      <c r="T51" s="115" t="s">
        <v>25</v>
      </c>
      <c r="U51" s="48"/>
      <c r="V51" s="22"/>
      <c r="W51" s="8" t="str">
        <f>IF(V51*15=0,"",V51*15)</f>
        <v/>
      </c>
      <c r="X51" s="21"/>
      <c r="Y51" s="8" t="str">
        <f>IF(X51*15=0,"",X51*15)</f>
        <v/>
      </c>
      <c r="Z51" s="115" t="s">
        <v>25</v>
      </c>
      <c r="AA51" s="48"/>
      <c r="AB51" s="22"/>
      <c r="AC51" s="8" t="str">
        <f>IF(AB51*15=0,"",AB51*15)</f>
        <v/>
      </c>
      <c r="AD51" s="21"/>
      <c r="AE51" s="8" t="str">
        <f>IF(AD51*15=0,"",AD51*15)</f>
        <v/>
      </c>
      <c r="AF51" s="115" t="s">
        <v>25</v>
      </c>
      <c r="AG51" s="48"/>
      <c r="AH51" s="22"/>
      <c r="AI51" s="8" t="str">
        <f>IF(AH51*15=0,"",AH51*15)</f>
        <v/>
      </c>
      <c r="AJ51" s="21"/>
      <c r="AK51" s="8" t="str">
        <f>IF(AJ51*15=0,"",AJ51*15)</f>
        <v/>
      </c>
      <c r="AL51" s="115" t="s">
        <v>25</v>
      </c>
      <c r="AM51" s="48"/>
      <c r="AN51" s="22"/>
      <c r="AO51" s="8" t="str">
        <f>IF(AN51*15=0,"",AN51*15)</f>
        <v/>
      </c>
      <c r="AP51" s="21"/>
      <c r="AQ51" s="8" t="str">
        <f>IF(AP51*15=0,"",AP51*15)</f>
        <v/>
      </c>
      <c r="AR51" s="115" t="s">
        <v>25</v>
      </c>
      <c r="AS51" s="48"/>
      <c r="AT51" s="22"/>
      <c r="AU51" s="8" t="str">
        <f>IF(AT51*15=0,"",AT51*15)</f>
        <v/>
      </c>
      <c r="AV51" s="21"/>
      <c r="AW51" s="8" t="str">
        <f>IF(AV51*15=0,"",AV51*15)</f>
        <v/>
      </c>
      <c r="AX51" s="115" t="s">
        <v>25</v>
      </c>
      <c r="AY51" s="101"/>
      <c r="AZ51" s="10" t="str">
        <f>IF(D51+J51+P51+V51+AB51+AH51+AN51+AT51=0,"",D51+J51+P51+V51+AB51+AH51+AN51+AT51)</f>
        <v/>
      </c>
      <c r="BA51" s="27" t="str">
        <f>IF((P51+V51+AB51+AH51+AN51+AT51)*15=0,"",(P51+V51+AB51+AH51+AN51+AT51)*15)</f>
        <v/>
      </c>
      <c r="BB51" s="11" t="str">
        <f>IF(F51+L51+R51+X51+AD51+AJ51+AP51+AV51=0,"",F51+L51+R51+X51+AD51+AJ51+AP51+AV51)</f>
        <v/>
      </c>
      <c r="BC51" s="8" t="str">
        <f>IF((L51+F51+R51+X51+AD51+AJ51+AP51+AV51)*15=0,"",(L51+F51+R51+X51+AD51+AJ51+AP51+AV51)*15)</f>
        <v/>
      </c>
      <c r="BD51" s="115" t="s">
        <v>25</v>
      </c>
      <c r="BE51" s="12" t="str">
        <f>IF(D51+F51+L51+J51+P51+R51+V51+X51+AB51+AD51+AH51+AJ51+AN51+AP51+AT51+AV51=0,"",D51+F51+L51+J51+P51+R51+V51+X51+AB51+AD51+AH51+AJ51+AN51+AP51+AT51+AV51)</f>
        <v/>
      </c>
    </row>
    <row r="52" spans="1:57" s="192" customFormat="1" ht="15.75" customHeight="1" x14ac:dyDescent="0.25">
      <c r="A52" s="94" t="s">
        <v>193</v>
      </c>
      <c r="B52" s="93" t="s">
        <v>17</v>
      </c>
      <c r="C52" s="137" t="s">
        <v>196</v>
      </c>
      <c r="D52" s="22"/>
      <c r="E52" s="8" t="str">
        <f>IF(D52*15=0,"",D52*15)</f>
        <v/>
      </c>
      <c r="F52" s="21"/>
      <c r="G52" s="8" t="str">
        <f>IF(F52*15=0,"",F52*15)</f>
        <v/>
      </c>
      <c r="H52" s="115" t="s">
        <v>25</v>
      </c>
      <c r="I52" s="48"/>
      <c r="J52" s="22"/>
      <c r="K52" s="8" t="str">
        <f>IF(J52*15=0,"",J52*15)</f>
        <v/>
      </c>
      <c r="L52" s="21"/>
      <c r="M52" s="8" t="str">
        <f>IF(L52*15=0,"",L52*15)</f>
        <v/>
      </c>
      <c r="N52" s="115" t="s">
        <v>25</v>
      </c>
      <c r="O52" s="48"/>
      <c r="P52" s="22"/>
      <c r="Q52" s="8" t="str">
        <f>IF(P52*15=0,"",P52*15)</f>
        <v/>
      </c>
      <c r="R52" s="21"/>
      <c r="S52" s="8" t="str">
        <f>IF(R52*15=0,"",R52*15)</f>
        <v/>
      </c>
      <c r="T52" s="115" t="s">
        <v>25</v>
      </c>
      <c r="U52" s="48"/>
      <c r="V52" s="22"/>
      <c r="W52" s="8" t="str">
        <f>IF(V52*15=0,"",V52*15)</f>
        <v/>
      </c>
      <c r="X52" s="21"/>
      <c r="Y52" s="8" t="str">
        <f>IF(X52*15=0,"",X52*15)</f>
        <v/>
      </c>
      <c r="Z52" s="115" t="s">
        <v>25</v>
      </c>
      <c r="AA52" s="48"/>
      <c r="AB52" s="22"/>
      <c r="AC52" s="8" t="str">
        <f>IF(AB52*15=0,"",AB52*15)</f>
        <v/>
      </c>
      <c r="AD52" s="21"/>
      <c r="AE52" s="8" t="str">
        <f>IF(AD52*15=0,"",AD52*15)</f>
        <v/>
      </c>
      <c r="AF52" s="115" t="s">
        <v>25</v>
      </c>
      <c r="AG52" s="48"/>
      <c r="AH52" s="22"/>
      <c r="AI52" s="8" t="str">
        <f>IF(AH52*15=0,"",AH52*15)</f>
        <v/>
      </c>
      <c r="AJ52" s="21"/>
      <c r="AK52" s="8" t="str">
        <f>IF(AJ52*15=0,"",AJ52*15)</f>
        <v/>
      </c>
      <c r="AL52" s="115" t="s">
        <v>25</v>
      </c>
      <c r="AM52" s="48"/>
      <c r="AN52" s="22"/>
      <c r="AO52" s="8" t="str">
        <f>IF(AN52*15=0,"",AN52*15)</f>
        <v/>
      </c>
      <c r="AP52" s="21"/>
      <c r="AQ52" s="8" t="str">
        <f>IF(AP52*15=0,"",AP52*15)</f>
        <v/>
      </c>
      <c r="AR52" s="115" t="s">
        <v>25</v>
      </c>
      <c r="AS52" s="48"/>
      <c r="AT52" s="22"/>
      <c r="AU52" s="8" t="str">
        <f>IF(AT52*15=0,"",AT52*15)</f>
        <v/>
      </c>
      <c r="AV52" s="21"/>
      <c r="AW52" s="8" t="str">
        <f>IF(AV52*15=0,"",AV52*15)</f>
        <v/>
      </c>
      <c r="AX52" s="115" t="s">
        <v>25</v>
      </c>
      <c r="AY52" s="101"/>
      <c r="AZ52" s="10" t="str">
        <f>IF(D52+J52+P52+V52+AB52+AH52+AN52+AT52=0,"",D52+J52+P52+V52+AB52+AH52+AN52+AT52)</f>
        <v/>
      </c>
      <c r="BA52" s="27" t="str">
        <f>IF((P52+V52+AB52+AH52+AN52+AT52)*15=0,"",(P52+V52+AB52+AH52+AN52+AT52)*15)</f>
        <v/>
      </c>
      <c r="BB52" s="11" t="str">
        <f>IF(F52+L52+R52+X52+AD52+AJ52+AP52+AV52=0,"",F52+L52+R52+X52+AD52+AJ52+AP52+AV52)</f>
        <v/>
      </c>
      <c r="BC52" s="27" t="str">
        <f>IF((R52+X52+AD52+AJ52+AP52+AV52)*15=0,"",(R52+X52+AD52+AJ52+AP52+AV52)*15)</f>
        <v/>
      </c>
      <c r="BD52" s="115" t="s">
        <v>25</v>
      </c>
      <c r="BE52" s="12" t="str">
        <f>IF(D52+F52+L52+J52+P52+R52+V52+X52+AB52+AD52+AH52+AJ52+AN52+AP52+AT52+AV52=0,"",D52+F52+L52+J52+P52+R52+V52+X52+AB52+AD52+AH52+AJ52+AN52+AP52+AT52+AV52)</f>
        <v/>
      </c>
    </row>
    <row r="53" spans="1:57" s="192" customFormat="1" ht="15.75" customHeight="1" thickBot="1" x14ac:dyDescent="0.3">
      <c r="A53" s="7" t="s">
        <v>239</v>
      </c>
      <c r="B53" s="93" t="s">
        <v>17</v>
      </c>
      <c r="C53" s="198" t="s">
        <v>240</v>
      </c>
      <c r="D53" s="22"/>
      <c r="E53" s="8"/>
      <c r="F53" s="21"/>
      <c r="G53" s="8"/>
      <c r="H53" s="115"/>
      <c r="I53" s="48"/>
      <c r="J53" s="22"/>
      <c r="K53" s="8"/>
      <c r="L53" s="21"/>
      <c r="M53" s="8"/>
      <c r="N53" s="115"/>
      <c r="O53" s="48"/>
      <c r="P53" s="22"/>
      <c r="Q53" s="8"/>
      <c r="R53" s="21"/>
      <c r="S53" s="8"/>
      <c r="T53" s="115"/>
      <c r="U53" s="48"/>
      <c r="V53" s="22"/>
      <c r="W53" s="8"/>
      <c r="X53" s="21"/>
      <c r="Y53" s="8"/>
      <c r="Z53" s="115"/>
      <c r="AA53" s="48"/>
      <c r="AB53" s="22"/>
      <c r="AC53" s="8"/>
      <c r="AD53" s="21"/>
      <c r="AE53" s="8"/>
      <c r="AF53" s="115"/>
      <c r="AG53" s="48"/>
      <c r="AH53" s="22"/>
      <c r="AI53" s="8"/>
      <c r="AJ53" s="21"/>
      <c r="AK53" s="8"/>
      <c r="AL53" s="115"/>
      <c r="AM53" s="48"/>
      <c r="AN53" s="22"/>
      <c r="AO53" s="8"/>
      <c r="AP53" s="21"/>
      <c r="AQ53" s="8"/>
      <c r="AR53" s="115"/>
      <c r="AS53" s="48"/>
      <c r="AT53" s="22"/>
      <c r="AU53" s="8"/>
      <c r="AV53" s="21"/>
      <c r="AW53" s="8"/>
      <c r="AX53" s="115"/>
      <c r="AY53" s="101"/>
      <c r="AZ53" s="10"/>
      <c r="BA53" s="27"/>
      <c r="BB53" s="11"/>
      <c r="BC53" s="27"/>
      <c r="BD53" s="115"/>
      <c r="BE53" s="12"/>
    </row>
    <row r="54" spans="1:57" ht="15.75" customHeight="1" thickBot="1" x14ac:dyDescent="0.35">
      <c r="A54" s="254"/>
      <c r="B54" s="255"/>
      <c r="C54" s="256" t="s">
        <v>26</v>
      </c>
      <c r="D54" s="257">
        <f>SUM(D51:D53)</f>
        <v>0</v>
      </c>
      <c r="E54" s="258" t="str">
        <f>IF(D54*15=0,"",D54*15)</f>
        <v/>
      </c>
      <c r="F54" s="259">
        <f>SUM(F51:F53)</f>
        <v>0</v>
      </c>
      <c r="G54" s="258" t="str">
        <f>IF(F54*15=0,"",F54*15)</f>
        <v/>
      </c>
      <c r="H54" s="260" t="s">
        <v>25</v>
      </c>
      <c r="I54" s="261" t="s">
        <v>25</v>
      </c>
      <c r="J54" s="262">
        <f>SUM(J51:J53)</f>
        <v>0</v>
      </c>
      <c r="K54" s="258" t="str">
        <f>IF(J54*15=0,"",J54*15)</f>
        <v/>
      </c>
      <c r="L54" s="259">
        <f>SUM(L51:L53)</f>
        <v>0</v>
      </c>
      <c r="M54" s="258" t="str">
        <f>IF(L54*15=0,"",L54*15)</f>
        <v/>
      </c>
      <c r="N54" s="260" t="s">
        <v>25</v>
      </c>
      <c r="O54" s="261" t="s">
        <v>25</v>
      </c>
      <c r="P54" s="257">
        <f>SUM(P51:P53)</f>
        <v>0</v>
      </c>
      <c r="Q54" s="258" t="str">
        <f>IF(P54*15=0,"",P54*15)</f>
        <v/>
      </c>
      <c r="R54" s="259">
        <f>SUM(R51:R53)</f>
        <v>0</v>
      </c>
      <c r="S54" s="258" t="str">
        <f>IF(R54*15=0,"",R54*15)</f>
        <v/>
      </c>
      <c r="T54" s="263"/>
      <c r="U54" s="261"/>
      <c r="V54" s="262">
        <f>SUM(V51:V53)</f>
        <v>0</v>
      </c>
      <c r="W54" s="258" t="str">
        <f>IF(V54*15=0,"",V54*15)</f>
        <v/>
      </c>
      <c r="X54" s="259">
        <f>SUM(X51:X53)</f>
        <v>0</v>
      </c>
      <c r="Y54" s="258" t="str">
        <f>IF(X54*15=0,"",X54*15)</f>
        <v/>
      </c>
      <c r="Z54" s="260" t="s">
        <v>25</v>
      </c>
      <c r="AA54" s="261" t="s">
        <v>25</v>
      </c>
      <c r="AB54" s="257">
        <f>SUM(AB51:AB53)</f>
        <v>0</v>
      </c>
      <c r="AC54" s="258" t="str">
        <f>IF(AB54*15=0,"",AB54*15)</f>
        <v/>
      </c>
      <c r="AD54" s="259">
        <f>SUM(AD51:AD53)</f>
        <v>0</v>
      </c>
      <c r="AE54" s="258" t="str">
        <f>IF(AD54*15=0,"",AD54*15)</f>
        <v/>
      </c>
      <c r="AF54" s="260" t="s">
        <v>25</v>
      </c>
      <c r="AG54" s="261" t="s">
        <v>25</v>
      </c>
      <c r="AH54" s="262">
        <f>SUM(AH51:AH53)</f>
        <v>0</v>
      </c>
      <c r="AI54" s="258" t="str">
        <f>IF(AH54*15=0,"",AH54*15)</f>
        <v/>
      </c>
      <c r="AJ54" s="259">
        <f>SUM(AJ51:AJ53)</f>
        <v>0</v>
      </c>
      <c r="AK54" s="258" t="str">
        <f>IF(AJ54*15=0,"",AJ54*15)</f>
        <v/>
      </c>
      <c r="AL54" s="260" t="s">
        <v>25</v>
      </c>
      <c r="AM54" s="261" t="s">
        <v>25</v>
      </c>
      <c r="AN54" s="257">
        <f>SUM(AN51:AN53)</f>
        <v>0</v>
      </c>
      <c r="AO54" s="258" t="str">
        <f>IF(AN54*15=0,"",AN54*15)</f>
        <v/>
      </c>
      <c r="AP54" s="259">
        <f>SUM(AP51:AP53)</f>
        <v>0</v>
      </c>
      <c r="AQ54" s="258" t="str">
        <f>IF(AP54*15=0,"",AP54*15)</f>
        <v/>
      </c>
      <c r="AR54" s="263"/>
      <c r="AS54" s="261"/>
      <c r="AT54" s="262">
        <f>SUM(AT51:AT53)</f>
        <v>0</v>
      </c>
      <c r="AU54" s="258" t="str">
        <f>IF(AT54*15=0,"",AT54*15)</f>
        <v/>
      </c>
      <c r="AV54" s="259">
        <f>SUM(AV51:AV53)</f>
        <v>0</v>
      </c>
      <c r="AW54" s="258" t="str">
        <f>IF(AV54*15=0,"",AV54*15)</f>
        <v/>
      </c>
      <c r="AX54" s="260" t="s">
        <v>25</v>
      </c>
      <c r="AY54" s="261" t="s">
        <v>25</v>
      </c>
      <c r="AZ54" s="264" t="str">
        <f>IF(D54+J54+P54+V54=0,"",D54+J54+P54+V54)</f>
        <v/>
      </c>
      <c r="BA54" s="265" t="str">
        <f>IF((D54+J54+P54+V54)*15=0,"",(D54+J54+P54+V54)*15)</f>
        <v/>
      </c>
      <c r="BB54" s="266" t="str">
        <f>IF(F54+L54+R54+X54=0,"",F54+L54+R54+X54)</f>
        <v/>
      </c>
      <c r="BC54" s="265" t="str">
        <f>IF((F54+L54+R54+X54)*15=0,"",(F54+L54+R54+X54)*15)</f>
        <v/>
      </c>
      <c r="BD54" s="260" t="s">
        <v>25</v>
      </c>
      <c r="BE54" s="267" t="s">
        <v>224</v>
      </c>
    </row>
    <row r="55" spans="1:57" ht="15.75" customHeight="1" thickBot="1" x14ac:dyDescent="0.35">
      <c r="A55" s="268"/>
      <c r="B55" s="269"/>
      <c r="C55" s="270" t="s">
        <v>226</v>
      </c>
      <c r="D55" s="271">
        <f>D49+D54</f>
        <v>14</v>
      </c>
      <c r="E55" s="272">
        <f>IF(D55*15=0,"",D55*15)</f>
        <v>210</v>
      </c>
      <c r="F55" s="273">
        <f>F49+F54</f>
        <v>22</v>
      </c>
      <c r="G55" s="272">
        <f>IF(F55*15=0,"",F55*15)</f>
        <v>330</v>
      </c>
      <c r="H55" s="274" t="s">
        <v>25</v>
      </c>
      <c r="I55" s="275" t="s">
        <v>25</v>
      </c>
      <c r="J55" s="276">
        <f>J49+J54</f>
        <v>15</v>
      </c>
      <c r="K55" s="272">
        <f>IF(J55*15=0,"",J55*15)</f>
        <v>225</v>
      </c>
      <c r="L55" s="273">
        <f>L49+L54</f>
        <v>12</v>
      </c>
      <c r="M55" s="272">
        <f>IF(L55*15=0,"",L55*15)</f>
        <v>180</v>
      </c>
      <c r="N55" s="274" t="s">
        <v>25</v>
      </c>
      <c r="O55" s="275" t="s">
        <v>25</v>
      </c>
      <c r="P55" s="271">
        <f>P49+P54</f>
        <v>13</v>
      </c>
      <c r="Q55" s="272">
        <f>IF(P55*15=0,"",P55*15)</f>
        <v>195</v>
      </c>
      <c r="R55" s="273">
        <f>R49+R54</f>
        <v>17</v>
      </c>
      <c r="S55" s="272">
        <f>IF(R55*15=0,"",R55*15)</f>
        <v>255</v>
      </c>
      <c r="T55" s="277"/>
      <c r="U55" s="275"/>
      <c r="V55" s="276">
        <f>V49+V54</f>
        <v>8</v>
      </c>
      <c r="W55" s="272">
        <f>IF(V55*15=0,"",V55*15)</f>
        <v>120</v>
      </c>
      <c r="X55" s="273">
        <f>X49+X54</f>
        <v>17</v>
      </c>
      <c r="Y55" s="272">
        <f>IF(X55*15=0,"",X55*15)</f>
        <v>255</v>
      </c>
      <c r="Z55" s="274" t="s">
        <v>25</v>
      </c>
      <c r="AA55" s="275" t="s">
        <v>25</v>
      </c>
      <c r="AB55" s="271">
        <f>AB49+AB54</f>
        <v>8</v>
      </c>
      <c r="AC55" s="272">
        <f>IF(AB55*15=0,"",AB55*15)</f>
        <v>120</v>
      </c>
      <c r="AD55" s="273">
        <f>AD49+AD54</f>
        <v>17</v>
      </c>
      <c r="AE55" s="272">
        <f>IF(AD55*15=0,"",AD55*15)</f>
        <v>255</v>
      </c>
      <c r="AF55" s="274" t="s">
        <v>25</v>
      </c>
      <c r="AG55" s="275" t="s">
        <v>25</v>
      </c>
      <c r="AH55" s="276">
        <f>AH49+AH54</f>
        <v>12</v>
      </c>
      <c r="AI55" s="272">
        <f>IF(AH55*15=0,"",AH55*15)</f>
        <v>180</v>
      </c>
      <c r="AJ55" s="273">
        <f>AJ49+AJ54</f>
        <v>17</v>
      </c>
      <c r="AK55" s="272">
        <f>IF(AJ55*15=0,"",AJ55*15)</f>
        <v>255</v>
      </c>
      <c r="AL55" s="274" t="s">
        <v>25</v>
      </c>
      <c r="AM55" s="275" t="s">
        <v>25</v>
      </c>
      <c r="AN55" s="271">
        <f>AN49+AN54</f>
        <v>9</v>
      </c>
      <c r="AO55" s="272">
        <f>IF(AN55*15=0,"",AN55*15)</f>
        <v>135</v>
      </c>
      <c r="AP55" s="273">
        <f>AP49+AP54</f>
        <v>16</v>
      </c>
      <c r="AQ55" s="272">
        <f>IF(AP55*15=0,"",AP55*15)</f>
        <v>240</v>
      </c>
      <c r="AR55" s="277"/>
      <c r="AS55" s="275"/>
      <c r="AT55" s="276">
        <f>AT49+AT54</f>
        <v>6</v>
      </c>
      <c r="AU55" s="272">
        <f>IF(AT55*15=0,"",AT55*15)</f>
        <v>90</v>
      </c>
      <c r="AV55" s="273">
        <f>AV49+AV54</f>
        <v>16</v>
      </c>
      <c r="AW55" s="272">
        <f>IF(AV55*15=0,"",AV55*15)</f>
        <v>240</v>
      </c>
      <c r="AX55" s="274" t="s">
        <v>25</v>
      </c>
      <c r="AY55" s="275" t="s">
        <v>25</v>
      </c>
      <c r="AZ55" s="278">
        <f>IF(D55+J55+P55+V55=0,"",D55+J55+P55+V55)</f>
        <v>50</v>
      </c>
      <c r="BA55" s="279">
        <f>IF((D55+J55+P55+V55)*15=0,"",(D55+J55+P55+V55)*15)</f>
        <v>750</v>
      </c>
      <c r="BB55" s="280">
        <f>IF(F55+L55+R55+X55=0,"",F55+L55+R55+X55)</f>
        <v>68</v>
      </c>
      <c r="BC55" s="279">
        <f>IF((F55+L55+R55+X55)*15=0,"",(F55+L55+R55+X55)*15)</f>
        <v>1020</v>
      </c>
      <c r="BD55" s="274" t="s">
        <v>25</v>
      </c>
      <c r="BE55" s="281" t="s">
        <v>224</v>
      </c>
    </row>
    <row r="56" spans="1:57" ht="15.75" customHeight="1" thickTop="1" thickBot="1" x14ac:dyDescent="0.35">
      <c r="A56" s="282"/>
      <c r="B56" s="283"/>
      <c r="C56" s="284" t="s">
        <v>27</v>
      </c>
      <c r="D56" s="546"/>
      <c r="E56" s="562"/>
      <c r="F56" s="562"/>
      <c r="G56" s="562"/>
      <c r="H56" s="562"/>
      <c r="I56" s="562"/>
      <c r="J56" s="562"/>
      <c r="K56" s="562"/>
      <c r="L56" s="562"/>
      <c r="M56" s="562"/>
      <c r="N56" s="562"/>
      <c r="O56" s="562"/>
      <c r="P56" s="562"/>
      <c r="Q56" s="562"/>
      <c r="R56" s="562"/>
      <c r="S56" s="562"/>
      <c r="T56" s="562"/>
      <c r="U56" s="562"/>
      <c r="V56" s="562"/>
      <c r="W56" s="562"/>
      <c r="X56" s="562"/>
      <c r="Y56" s="562"/>
      <c r="Z56" s="562"/>
      <c r="AA56" s="562"/>
      <c r="AB56" s="546"/>
      <c r="AC56" s="562"/>
      <c r="AD56" s="562"/>
      <c r="AE56" s="562"/>
      <c r="AF56" s="562"/>
      <c r="AG56" s="562"/>
      <c r="AH56" s="562"/>
      <c r="AI56" s="562"/>
      <c r="AJ56" s="562"/>
      <c r="AK56" s="562"/>
      <c r="AL56" s="562"/>
      <c r="AM56" s="562"/>
      <c r="AN56" s="562"/>
      <c r="AO56" s="562"/>
      <c r="AP56" s="562"/>
      <c r="AQ56" s="562"/>
      <c r="AR56" s="562"/>
      <c r="AS56" s="562"/>
      <c r="AT56" s="562"/>
      <c r="AU56" s="562"/>
      <c r="AV56" s="562"/>
      <c r="AW56" s="562"/>
      <c r="AX56" s="562"/>
      <c r="AY56" s="562"/>
      <c r="AZ56" s="548"/>
      <c r="BA56" s="563"/>
      <c r="BB56" s="563"/>
      <c r="BC56" s="563"/>
      <c r="BD56" s="563"/>
      <c r="BE56" s="564"/>
    </row>
    <row r="57" spans="1:57" s="216" customFormat="1" ht="15.75" customHeight="1" x14ac:dyDescent="0.3">
      <c r="A57" s="237"/>
      <c r="B57" s="195"/>
      <c r="C57" s="196"/>
      <c r="D57" s="285"/>
      <c r="E57" s="286" t="str">
        <f>IF(D57*15=0,"",D57*15)</f>
        <v/>
      </c>
      <c r="F57" s="287"/>
      <c r="G57" s="286" t="str">
        <f>IF(F57*15=0,"",F57*15)</f>
        <v/>
      </c>
      <c r="H57" s="287"/>
      <c r="I57" s="288"/>
      <c r="J57" s="289"/>
      <c r="K57" s="286" t="str">
        <f>IF(J57*15=0,"",J57*15)</f>
        <v/>
      </c>
      <c r="L57" s="287"/>
      <c r="M57" s="286" t="str">
        <f>IF(L57*15=0,"",L57*15)</f>
        <v/>
      </c>
      <c r="N57" s="287"/>
      <c r="O57" s="290"/>
      <c r="P57" s="285"/>
      <c r="Q57" s="286" t="str">
        <f>IF(P57*15=0,"",P57*15)</f>
        <v/>
      </c>
      <c r="R57" s="287"/>
      <c r="S57" s="286" t="str">
        <f>IF(R57*15=0,"",R57*15)</f>
        <v/>
      </c>
      <c r="T57" s="287"/>
      <c r="U57" s="288"/>
      <c r="V57" s="289"/>
      <c r="W57" s="286" t="str">
        <f>IF(V57*15=0,"",V57*15)</f>
        <v/>
      </c>
      <c r="X57" s="287"/>
      <c r="Y57" s="286" t="str">
        <f>IF(X57*15=0,"",X57*15)</f>
        <v/>
      </c>
      <c r="Z57" s="287"/>
      <c r="AA57" s="290"/>
      <c r="AB57" s="285"/>
      <c r="AC57" s="286" t="str">
        <f>IF(AB57*15=0,"",AB57*15)</f>
        <v/>
      </c>
      <c r="AD57" s="287"/>
      <c r="AE57" s="286" t="str">
        <f>IF(AD57*15=0,"",AD57*15)</f>
        <v/>
      </c>
      <c r="AF57" s="287"/>
      <c r="AG57" s="288"/>
      <c r="AH57" s="289"/>
      <c r="AI57" s="286" t="str">
        <f>IF(AH57*15=0,"",AH57*15)</f>
        <v/>
      </c>
      <c r="AJ57" s="287"/>
      <c r="AK57" s="286" t="str">
        <f>IF(AJ57*15=0,"",AJ57*15)</f>
        <v/>
      </c>
      <c r="AL57" s="287"/>
      <c r="AM57" s="290"/>
      <c r="AN57" s="285"/>
      <c r="AO57" s="286" t="str">
        <f>IF(AN57*15=0,"",AN57*15)</f>
        <v/>
      </c>
      <c r="AP57" s="287"/>
      <c r="AQ57" s="286" t="str">
        <f>IF(AP57*15=0,"",AP57*15)</f>
        <v/>
      </c>
      <c r="AR57" s="287"/>
      <c r="AS57" s="288"/>
      <c r="AT57" s="289"/>
      <c r="AU57" s="286" t="str">
        <f>IF(AT57*15=0,"",AT57*15)</f>
        <v/>
      </c>
      <c r="AV57" s="287"/>
      <c r="AW57" s="286" t="str">
        <f>IF(AV57*15=0,"",AV57*15)</f>
        <v/>
      </c>
      <c r="AX57" s="287"/>
      <c r="AY57" s="290"/>
      <c r="AZ57" s="243" t="str">
        <f>IF(D57+J57+P57+V57=0,"",D57+J57+P57+V57)</f>
        <v/>
      </c>
      <c r="BA57" s="239" t="str">
        <f>IF((D57+J57+P57+V57)*15=0,"",(D57+J57+P57+V57)*15)</f>
        <v/>
      </c>
      <c r="BB57" s="244" t="str">
        <f>IF(F57+L57+R57+X57=0,"",F57+L57+R57+X57)</f>
        <v/>
      </c>
      <c r="BC57" s="239" t="str">
        <f>IF((F57+L57+R57+X57)*15=0,"",(F57+L57+R57+X57)*15)</f>
        <v/>
      </c>
      <c r="BD57" s="244" t="str">
        <f>IF(H57+N57+T57+Z57=0,"",H57+N57+T57+Z57)</f>
        <v/>
      </c>
      <c r="BE57" s="245" t="s">
        <v>224</v>
      </c>
    </row>
    <row r="58" spans="1:57" s="216" customFormat="1" ht="9.9499999999999993" customHeight="1" x14ac:dyDescent="0.2">
      <c r="A58" s="553"/>
      <c r="B58" s="565"/>
      <c r="C58" s="565"/>
      <c r="D58" s="565"/>
      <c r="E58" s="565"/>
      <c r="F58" s="565"/>
      <c r="G58" s="565"/>
      <c r="H58" s="565"/>
      <c r="I58" s="565"/>
      <c r="J58" s="565"/>
      <c r="K58" s="565"/>
      <c r="L58" s="565"/>
      <c r="M58" s="565"/>
      <c r="N58" s="565"/>
      <c r="O58" s="565"/>
      <c r="P58" s="565"/>
      <c r="Q58" s="565"/>
      <c r="R58" s="565"/>
      <c r="S58" s="565"/>
      <c r="T58" s="565"/>
      <c r="U58" s="565"/>
      <c r="V58" s="565"/>
      <c r="W58" s="565"/>
      <c r="X58" s="565"/>
      <c r="Y58" s="565"/>
      <c r="Z58" s="565"/>
      <c r="AA58" s="565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7"/>
      <c r="AO58" s="347"/>
      <c r="AP58" s="347"/>
      <c r="AQ58" s="347"/>
      <c r="AR58" s="347"/>
      <c r="AS58" s="347"/>
      <c r="AT58" s="347"/>
      <c r="AU58" s="347"/>
      <c r="AV58" s="347"/>
      <c r="AW58" s="347"/>
      <c r="AX58" s="347"/>
      <c r="AY58" s="347"/>
      <c r="AZ58" s="341"/>
      <c r="BA58" s="342"/>
      <c r="BB58" s="342"/>
      <c r="BC58" s="342"/>
      <c r="BD58" s="342"/>
      <c r="BE58" s="343"/>
    </row>
    <row r="59" spans="1:57" s="216" customFormat="1" ht="15.75" customHeight="1" x14ac:dyDescent="0.25">
      <c r="A59" s="197" t="s">
        <v>133</v>
      </c>
      <c r="B59" s="211" t="s">
        <v>17</v>
      </c>
      <c r="C59" s="368" t="s">
        <v>31</v>
      </c>
      <c r="D59" s="352"/>
      <c r="E59" s="124"/>
      <c r="F59" s="124"/>
      <c r="G59" s="124"/>
      <c r="H59" s="125"/>
      <c r="I59" s="353"/>
      <c r="J59" s="354"/>
      <c r="K59" s="124"/>
      <c r="L59" s="124"/>
      <c r="M59" s="124">
        <v>160</v>
      </c>
      <c r="N59" s="125">
        <v>0</v>
      </c>
      <c r="O59" s="353" t="s">
        <v>51</v>
      </c>
      <c r="P59" s="355"/>
      <c r="Q59" s="124"/>
      <c r="R59" s="124"/>
      <c r="S59" s="124"/>
      <c r="T59" s="125"/>
      <c r="U59" s="125"/>
      <c r="V59" s="125"/>
      <c r="W59" s="124"/>
      <c r="X59" s="124"/>
      <c r="Y59" s="124"/>
      <c r="Z59" s="125"/>
      <c r="AA59" s="353"/>
      <c r="AB59" s="354"/>
      <c r="AC59" s="124"/>
      <c r="AD59" s="124"/>
      <c r="AE59" s="124"/>
      <c r="AF59" s="125"/>
      <c r="AG59" s="125"/>
      <c r="AH59" s="125"/>
      <c r="AI59" s="124"/>
      <c r="AJ59" s="124"/>
      <c r="AK59" s="120"/>
      <c r="AL59" s="179"/>
      <c r="AM59" s="349"/>
      <c r="AN59" s="354"/>
      <c r="AO59" s="124"/>
      <c r="AP59" s="124"/>
      <c r="AQ59" s="124"/>
      <c r="AR59" s="125"/>
      <c r="AS59" s="353"/>
      <c r="AT59" s="354"/>
      <c r="AU59" s="124"/>
      <c r="AV59" s="124"/>
      <c r="AW59" s="21"/>
      <c r="AX59" s="9"/>
      <c r="AY59" s="126"/>
      <c r="AZ59" s="291"/>
      <c r="BA59" s="292"/>
      <c r="BB59" s="292"/>
      <c r="BC59" s="292"/>
      <c r="BD59" s="292"/>
      <c r="BE59" s="293"/>
    </row>
    <row r="60" spans="1:57" s="216" customFormat="1" ht="15.75" customHeight="1" x14ac:dyDescent="0.25">
      <c r="A60" s="350" t="s">
        <v>408</v>
      </c>
      <c r="B60" s="131" t="s">
        <v>17</v>
      </c>
      <c r="C60" s="351" t="s">
        <v>32</v>
      </c>
      <c r="D60" s="356"/>
      <c r="E60" s="124"/>
      <c r="F60" s="124"/>
      <c r="G60" s="124"/>
      <c r="H60" s="125"/>
      <c r="I60" s="75"/>
      <c r="J60" s="354"/>
      <c r="K60" s="124"/>
      <c r="L60" s="124"/>
      <c r="M60" s="124"/>
      <c r="N60" s="125"/>
      <c r="O60" s="75"/>
      <c r="P60" s="355"/>
      <c r="Q60" s="124"/>
      <c r="R60" s="124"/>
      <c r="S60" s="124"/>
      <c r="T60" s="125"/>
      <c r="U60" s="125"/>
      <c r="V60" s="125"/>
      <c r="W60" s="124"/>
      <c r="X60" s="124"/>
      <c r="Y60" s="124">
        <v>160</v>
      </c>
      <c r="Z60" s="125">
        <v>0</v>
      </c>
      <c r="AA60" s="75" t="s">
        <v>51</v>
      </c>
      <c r="AB60" s="354"/>
      <c r="AC60" s="124"/>
      <c r="AD60" s="124"/>
      <c r="AE60" s="124"/>
      <c r="AF60" s="125"/>
      <c r="AG60" s="125"/>
      <c r="AH60" s="125"/>
      <c r="AI60" s="124"/>
      <c r="AJ60" s="124"/>
      <c r="AK60" s="120"/>
      <c r="AL60" s="179"/>
      <c r="AM60" s="357"/>
      <c r="AN60" s="354"/>
      <c r="AO60" s="124"/>
      <c r="AP60" s="124"/>
      <c r="AQ60" s="124"/>
      <c r="AR60" s="125"/>
      <c r="AS60" s="75"/>
      <c r="AT60" s="354"/>
      <c r="AU60" s="124"/>
      <c r="AV60" s="124"/>
      <c r="AW60" s="21"/>
      <c r="AX60" s="9"/>
      <c r="AY60" s="126"/>
      <c r="AZ60" s="291"/>
      <c r="BA60" s="292"/>
      <c r="BB60" s="292"/>
      <c r="BC60" s="292"/>
      <c r="BD60" s="292"/>
      <c r="BE60" s="293"/>
    </row>
    <row r="61" spans="1:57" s="216" customFormat="1" ht="15.75" customHeight="1" x14ac:dyDescent="0.25">
      <c r="A61" s="350" t="s">
        <v>441</v>
      </c>
      <c r="B61" s="131" t="s">
        <v>17</v>
      </c>
      <c r="C61" s="351" t="s">
        <v>132</v>
      </c>
      <c r="D61" s="356"/>
      <c r="E61" s="124"/>
      <c r="F61" s="124"/>
      <c r="G61" s="124"/>
      <c r="H61" s="125"/>
      <c r="I61" s="75"/>
      <c r="J61" s="354"/>
      <c r="K61" s="124"/>
      <c r="L61" s="124"/>
      <c r="M61" s="124"/>
      <c r="N61" s="125"/>
      <c r="O61" s="75"/>
      <c r="P61" s="355"/>
      <c r="Q61" s="124"/>
      <c r="R61" s="124"/>
      <c r="S61" s="124"/>
      <c r="T61" s="125"/>
      <c r="U61" s="125"/>
      <c r="V61" s="125"/>
      <c r="W61" s="124"/>
      <c r="X61" s="124"/>
      <c r="Y61" s="124"/>
      <c r="Z61" s="125"/>
      <c r="AA61" s="75"/>
      <c r="AB61" s="354"/>
      <c r="AC61" s="124"/>
      <c r="AD61" s="124"/>
      <c r="AE61" s="124"/>
      <c r="AF61" s="125"/>
      <c r="AG61" s="125"/>
      <c r="AH61" s="125"/>
      <c r="AI61" s="124"/>
      <c r="AJ61" s="124"/>
      <c r="AK61" s="120">
        <v>160</v>
      </c>
      <c r="AL61" s="179">
        <v>0</v>
      </c>
      <c r="AM61" s="357" t="s">
        <v>51</v>
      </c>
      <c r="AN61" s="354"/>
      <c r="AO61" s="124"/>
      <c r="AP61" s="124"/>
      <c r="AQ61" s="124"/>
      <c r="AR61" s="125"/>
      <c r="AS61" s="75"/>
      <c r="AT61" s="354"/>
      <c r="AU61" s="124"/>
      <c r="AV61" s="124"/>
      <c r="AW61" s="21"/>
      <c r="AX61" s="9"/>
      <c r="AY61" s="126"/>
      <c r="AZ61" s="291"/>
      <c r="BA61" s="292"/>
      <c r="BB61" s="292"/>
      <c r="BC61" s="292"/>
      <c r="BD61" s="292"/>
      <c r="BE61" s="293"/>
    </row>
    <row r="62" spans="1:57" s="216" customFormat="1" ht="15.75" customHeight="1" thickBot="1" x14ac:dyDescent="0.3">
      <c r="A62" s="358" t="s">
        <v>442</v>
      </c>
      <c r="B62" s="132" t="s">
        <v>17</v>
      </c>
      <c r="C62" s="359" t="s">
        <v>218</v>
      </c>
      <c r="D62" s="360"/>
      <c r="E62" s="51"/>
      <c r="F62" s="51"/>
      <c r="G62" s="51"/>
      <c r="H62" s="127"/>
      <c r="I62" s="361"/>
      <c r="J62" s="362"/>
      <c r="K62" s="51"/>
      <c r="L62" s="51"/>
      <c r="M62" s="51"/>
      <c r="N62" s="127"/>
      <c r="O62" s="361"/>
      <c r="P62" s="363"/>
      <c r="Q62" s="51"/>
      <c r="R62" s="51"/>
      <c r="S62" s="51"/>
      <c r="T62" s="127"/>
      <c r="U62" s="127"/>
      <c r="V62" s="127"/>
      <c r="W62" s="51"/>
      <c r="X62" s="51"/>
      <c r="Y62" s="51"/>
      <c r="Z62" s="127"/>
      <c r="AA62" s="361"/>
      <c r="AB62" s="362"/>
      <c r="AC62" s="51"/>
      <c r="AD62" s="51"/>
      <c r="AE62" s="51"/>
      <c r="AF62" s="127"/>
      <c r="AG62" s="127"/>
      <c r="AH62" s="127"/>
      <c r="AI62" s="51"/>
      <c r="AJ62" s="51"/>
      <c r="AK62" s="51"/>
      <c r="AL62" s="127"/>
      <c r="AM62" s="364"/>
      <c r="AN62" s="362"/>
      <c r="AO62" s="51"/>
      <c r="AP62" s="51"/>
      <c r="AQ62" s="51"/>
      <c r="AR62" s="127"/>
      <c r="AS62" s="361"/>
      <c r="AT62" s="362"/>
      <c r="AU62" s="51"/>
      <c r="AV62" s="51"/>
      <c r="AW62" s="365">
        <v>80</v>
      </c>
      <c r="AX62" s="366">
        <v>0</v>
      </c>
      <c r="AY62" s="367" t="s">
        <v>51</v>
      </c>
      <c r="AZ62" s="291"/>
      <c r="BA62" s="292"/>
      <c r="BB62" s="292"/>
      <c r="BC62" s="292"/>
      <c r="BD62" s="292"/>
      <c r="BE62" s="293"/>
    </row>
    <row r="63" spans="1:57" s="216" customFormat="1" ht="9.9499999999999993" customHeight="1" thickTop="1" x14ac:dyDescent="0.2">
      <c r="A63" s="553"/>
      <c r="B63" s="565"/>
      <c r="C63" s="565"/>
      <c r="D63" s="565"/>
      <c r="E63" s="565"/>
      <c r="F63" s="565"/>
      <c r="G63" s="565"/>
      <c r="H63" s="565"/>
      <c r="I63" s="565"/>
      <c r="J63" s="565"/>
      <c r="K63" s="565"/>
      <c r="L63" s="565"/>
      <c r="M63" s="565"/>
      <c r="N63" s="565"/>
      <c r="O63" s="565"/>
      <c r="P63" s="565"/>
      <c r="Q63" s="565"/>
      <c r="R63" s="565"/>
      <c r="S63" s="565"/>
      <c r="T63" s="565"/>
      <c r="U63" s="565"/>
      <c r="V63" s="565"/>
      <c r="W63" s="565"/>
      <c r="X63" s="565"/>
      <c r="Y63" s="565"/>
      <c r="Z63" s="565"/>
      <c r="AA63" s="565"/>
      <c r="AB63" s="347"/>
      <c r="AC63" s="347"/>
      <c r="AD63" s="347"/>
      <c r="AE63" s="347"/>
      <c r="AF63" s="347"/>
      <c r="AG63" s="347"/>
      <c r="AH63" s="347"/>
      <c r="AI63" s="347"/>
      <c r="AJ63" s="347"/>
      <c r="AK63" s="347"/>
      <c r="AL63" s="347"/>
      <c r="AM63" s="347"/>
      <c r="AN63" s="347"/>
      <c r="AO63" s="347"/>
      <c r="AP63" s="347"/>
      <c r="AQ63" s="347"/>
      <c r="AR63" s="347"/>
      <c r="AS63" s="347"/>
      <c r="AT63" s="347"/>
      <c r="AU63" s="347"/>
      <c r="AV63" s="347"/>
      <c r="AW63" s="347"/>
      <c r="AX63" s="347"/>
      <c r="AY63" s="347"/>
      <c r="AZ63" s="341"/>
      <c r="BA63" s="342"/>
      <c r="BB63" s="342"/>
      <c r="BC63" s="342"/>
      <c r="BD63" s="342"/>
      <c r="BE63" s="343"/>
    </row>
    <row r="64" spans="1:57" s="216" customFormat="1" ht="15.75" customHeight="1" x14ac:dyDescent="0.2">
      <c r="A64" s="555" t="s">
        <v>33</v>
      </c>
      <c r="B64" s="556"/>
      <c r="C64" s="556"/>
      <c r="D64" s="556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556"/>
      <c r="V64" s="556"/>
      <c r="W64" s="556"/>
      <c r="X64" s="556"/>
      <c r="Y64" s="556"/>
      <c r="Z64" s="556"/>
      <c r="AA64" s="556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41"/>
      <c r="BA64" s="342"/>
      <c r="BB64" s="342"/>
      <c r="BC64" s="342"/>
      <c r="BD64" s="342"/>
      <c r="BE64" s="343"/>
    </row>
    <row r="65" spans="1:57" s="216" customFormat="1" ht="15.75" customHeight="1" x14ac:dyDescent="0.3">
      <c r="A65" s="294"/>
      <c r="B65" s="195"/>
      <c r="C65" s="295" t="s">
        <v>34</v>
      </c>
      <c r="D65" s="296"/>
      <c r="E65" s="297"/>
      <c r="F65" s="297"/>
      <c r="G65" s="297"/>
      <c r="H65" s="244"/>
      <c r="I65" s="298">
        <f>COUNTIF(I12:I53,"A")</f>
        <v>0</v>
      </c>
      <c r="J65" s="296"/>
      <c r="K65" s="297"/>
      <c r="L65" s="297"/>
      <c r="M65" s="297"/>
      <c r="N65" s="244"/>
      <c r="O65" s="298">
        <f>COUNTIF(O12:O53,"A")</f>
        <v>0</v>
      </c>
      <c r="P65" s="296"/>
      <c r="Q65" s="297"/>
      <c r="R65" s="297"/>
      <c r="S65" s="297"/>
      <c r="T65" s="244"/>
      <c r="U65" s="298">
        <f>COUNTIF(U12:U53,"A")</f>
        <v>0</v>
      </c>
      <c r="V65" s="296"/>
      <c r="W65" s="297"/>
      <c r="X65" s="297"/>
      <c r="Y65" s="297"/>
      <c r="Z65" s="244"/>
      <c r="AA65" s="298">
        <f>COUNTIF(AA12:AA53,"A")</f>
        <v>0</v>
      </c>
      <c r="AB65" s="296"/>
      <c r="AC65" s="297"/>
      <c r="AD65" s="297"/>
      <c r="AE65" s="297"/>
      <c r="AF65" s="244"/>
      <c r="AG65" s="298">
        <f>COUNTIF(AG12:AG53,"A")</f>
        <v>0</v>
      </c>
      <c r="AH65" s="296"/>
      <c r="AI65" s="297"/>
      <c r="AJ65" s="297"/>
      <c r="AK65" s="297"/>
      <c r="AL65" s="244"/>
      <c r="AM65" s="298">
        <f>COUNTIF(AM12:AM53,"A")</f>
        <v>0</v>
      </c>
      <c r="AN65" s="296"/>
      <c r="AO65" s="297"/>
      <c r="AP65" s="297"/>
      <c r="AQ65" s="297"/>
      <c r="AR65" s="244"/>
      <c r="AS65" s="298">
        <f>COUNTIF(AS12:AS53,"A")</f>
        <v>0</v>
      </c>
      <c r="AT65" s="296"/>
      <c r="AU65" s="297"/>
      <c r="AV65" s="297"/>
      <c r="AW65" s="297"/>
      <c r="AX65" s="244"/>
      <c r="AY65" s="298">
        <f>COUNTIF(AY12:AY53,"A")</f>
        <v>0</v>
      </c>
      <c r="AZ65" s="299"/>
      <c r="BA65" s="297"/>
      <c r="BB65" s="297"/>
      <c r="BC65" s="297"/>
      <c r="BD65" s="244"/>
      <c r="BE65" s="344">
        <f t="shared" ref="BE65:BE76" si="108">SUM(D65:AA65)</f>
        <v>0</v>
      </c>
    </row>
    <row r="66" spans="1:57" s="216" customFormat="1" ht="15.75" customHeight="1" x14ac:dyDescent="0.3">
      <c r="A66" s="294"/>
      <c r="B66" s="195"/>
      <c r="C66" s="295" t="s">
        <v>35</v>
      </c>
      <c r="D66" s="296"/>
      <c r="E66" s="297"/>
      <c r="F66" s="297"/>
      <c r="G66" s="297"/>
      <c r="H66" s="244"/>
      <c r="I66" s="298">
        <f>COUNTIF(I12:I53,"B")</f>
        <v>0</v>
      </c>
      <c r="J66" s="296"/>
      <c r="K66" s="297"/>
      <c r="L66" s="297"/>
      <c r="M66" s="297"/>
      <c r="N66" s="244"/>
      <c r="O66" s="298">
        <f>COUNTIF(O12:O53,"B")</f>
        <v>2</v>
      </c>
      <c r="P66" s="296"/>
      <c r="Q66" s="297"/>
      <c r="R66" s="297"/>
      <c r="S66" s="297"/>
      <c r="T66" s="244"/>
      <c r="U66" s="298">
        <f>COUNTIF(U12:U53,"B")</f>
        <v>0</v>
      </c>
      <c r="V66" s="296"/>
      <c r="W66" s="297"/>
      <c r="X66" s="297"/>
      <c r="Y66" s="297"/>
      <c r="Z66" s="244"/>
      <c r="AA66" s="298">
        <f>COUNTIF(AA12:AA53,"B")</f>
        <v>0</v>
      </c>
      <c r="AB66" s="296"/>
      <c r="AC66" s="297"/>
      <c r="AD66" s="297"/>
      <c r="AE66" s="297"/>
      <c r="AF66" s="244"/>
      <c r="AG66" s="298">
        <f>COUNTIF(AG12:AG53,"B")</f>
        <v>0</v>
      </c>
      <c r="AH66" s="296"/>
      <c r="AI66" s="297"/>
      <c r="AJ66" s="297"/>
      <c r="AK66" s="297"/>
      <c r="AL66" s="244"/>
      <c r="AM66" s="298">
        <f>COUNTIF(AM12:AM53,"B")</f>
        <v>0</v>
      </c>
      <c r="AN66" s="296"/>
      <c r="AO66" s="297"/>
      <c r="AP66" s="297"/>
      <c r="AQ66" s="297"/>
      <c r="AR66" s="244"/>
      <c r="AS66" s="298">
        <f>COUNTIF(AS12:AS53,"B")</f>
        <v>1</v>
      </c>
      <c r="AT66" s="296"/>
      <c r="AU66" s="297"/>
      <c r="AV66" s="297"/>
      <c r="AW66" s="297"/>
      <c r="AX66" s="244"/>
      <c r="AY66" s="298">
        <f>COUNTIF(AY12:AY53,"B")</f>
        <v>2</v>
      </c>
      <c r="AZ66" s="299"/>
      <c r="BA66" s="297"/>
      <c r="BB66" s="297"/>
      <c r="BC66" s="297"/>
      <c r="BD66" s="244"/>
      <c r="BE66" s="344">
        <f t="shared" si="108"/>
        <v>2</v>
      </c>
    </row>
    <row r="67" spans="1:57" s="216" customFormat="1" ht="15.75" customHeight="1" x14ac:dyDescent="0.3">
      <c r="A67" s="294"/>
      <c r="B67" s="195"/>
      <c r="C67" s="295" t="s">
        <v>36</v>
      </c>
      <c r="D67" s="296"/>
      <c r="E67" s="297"/>
      <c r="F67" s="297"/>
      <c r="G67" s="297"/>
      <c r="H67" s="244"/>
      <c r="I67" s="298">
        <f>COUNTIF(I12:I53,"F")</f>
        <v>2</v>
      </c>
      <c r="J67" s="296"/>
      <c r="K67" s="297"/>
      <c r="L67" s="297"/>
      <c r="M67" s="297"/>
      <c r="N67" s="244"/>
      <c r="O67" s="298">
        <f>COUNTIF(O12:O53,"F")</f>
        <v>1</v>
      </c>
      <c r="P67" s="296"/>
      <c r="Q67" s="297"/>
      <c r="R67" s="297"/>
      <c r="S67" s="297"/>
      <c r="T67" s="244"/>
      <c r="U67" s="298">
        <f>COUNTIF(U12:U53,"F")</f>
        <v>0</v>
      </c>
      <c r="V67" s="296"/>
      <c r="W67" s="297"/>
      <c r="X67" s="297"/>
      <c r="Y67" s="297"/>
      <c r="Z67" s="244"/>
      <c r="AA67" s="298">
        <f>COUNTIF(AA12:AA53,"F")</f>
        <v>0</v>
      </c>
      <c r="AB67" s="296"/>
      <c r="AC67" s="297"/>
      <c r="AD67" s="297"/>
      <c r="AE67" s="297"/>
      <c r="AF67" s="244"/>
      <c r="AG67" s="298">
        <f>COUNTIF(AG12:AG53,"F")</f>
        <v>0</v>
      </c>
      <c r="AH67" s="296"/>
      <c r="AI67" s="297"/>
      <c r="AJ67" s="297"/>
      <c r="AK67" s="297"/>
      <c r="AL67" s="244"/>
      <c r="AM67" s="298">
        <f>COUNTIF(AM12:AM53,"F")</f>
        <v>0</v>
      </c>
      <c r="AN67" s="296"/>
      <c r="AO67" s="297"/>
      <c r="AP67" s="297"/>
      <c r="AQ67" s="297"/>
      <c r="AR67" s="244"/>
      <c r="AS67" s="298">
        <f>COUNTIF(AS12:AS53,"F")</f>
        <v>1</v>
      </c>
      <c r="AT67" s="296"/>
      <c r="AU67" s="297"/>
      <c r="AV67" s="297"/>
      <c r="AW67" s="297"/>
      <c r="AX67" s="244"/>
      <c r="AY67" s="298">
        <f>COUNTIF(AY12:AY53,"F")</f>
        <v>0</v>
      </c>
      <c r="AZ67" s="299"/>
      <c r="BA67" s="297"/>
      <c r="BB67" s="297"/>
      <c r="BC67" s="297"/>
      <c r="BD67" s="244"/>
      <c r="BE67" s="344">
        <f t="shared" si="108"/>
        <v>3</v>
      </c>
    </row>
    <row r="68" spans="1:57" s="216" customFormat="1" ht="15.75" customHeight="1" x14ac:dyDescent="0.3">
      <c r="A68" s="294"/>
      <c r="B68" s="195"/>
      <c r="C68" s="295" t="s">
        <v>37</v>
      </c>
      <c r="D68" s="296"/>
      <c r="E68" s="297"/>
      <c r="F68" s="297"/>
      <c r="G68" s="297"/>
      <c r="H68" s="244"/>
      <c r="I68" s="298">
        <f>COUNTIF(I12:I53,"F(Z)")</f>
        <v>0</v>
      </c>
      <c r="J68" s="296"/>
      <c r="K68" s="297"/>
      <c r="L68" s="297"/>
      <c r="M68" s="297"/>
      <c r="N68" s="244"/>
      <c r="O68" s="298">
        <f>COUNTIF(O12:O53,"F(Z)")</f>
        <v>0</v>
      </c>
      <c r="P68" s="296"/>
      <c r="Q68" s="297"/>
      <c r="R68" s="297"/>
      <c r="S68" s="297"/>
      <c r="T68" s="244"/>
      <c r="U68" s="298">
        <f>COUNTIF(U12:U53,"F(Z)")</f>
        <v>0</v>
      </c>
      <c r="V68" s="296"/>
      <c r="W68" s="297"/>
      <c r="X68" s="297"/>
      <c r="Y68" s="297"/>
      <c r="Z68" s="244"/>
      <c r="AA68" s="298">
        <f>COUNTIF(AA12:AA53,"F(Z)")</f>
        <v>0</v>
      </c>
      <c r="AB68" s="296"/>
      <c r="AC68" s="297"/>
      <c r="AD68" s="297"/>
      <c r="AE68" s="297"/>
      <c r="AF68" s="244"/>
      <c r="AG68" s="298">
        <f>COUNTIF(AG12:AG53,"F(Z)")</f>
        <v>0</v>
      </c>
      <c r="AH68" s="296"/>
      <c r="AI68" s="297"/>
      <c r="AJ68" s="297"/>
      <c r="AK68" s="297"/>
      <c r="AL68" s="244"/>
      <c r="AM68" s="298">
        <f>COUNTIF(AM12:AM53,"F(Z)")</f>
        <v>0</v>
      </c>
      <c r="AN68" s="296"/>
      <c r="AO68" s="297"/>
      <c r="AP68" s="297"/>
      <c r="AQ68" s="297"/>
      <c r="AR68" s="244"/>
      <c r="AS68" s="298">
        <f>COUNTIF(AS12:AS53,"F(Z)")</f>
        <v>0</v>
      </c>
      <c r="AT68" s="296"/>
      <c r="AU68" s="297"/>
      <c r="AV68" s="297"/>
      <c r="AW68" s="297"/>
      <c r="AX68" s="244"/>
      <c r="AY68" s="298">
        <f>COUNTIF(AY12:AY53,"F(Z)")</f>
        <v>0</v>
      </c>
      <c r="AZ68" s="299"/>
      <c r="BA68" s="297"/>
      <c r="BB68" s="297"/>
      <c r="BC68" s="297"/>
      <c r="BD68" s="244"/>
      <c r="BE68" s="344">
        <f t="shared" si="108"/>
        <v>0</v>
      </c>
    </row>
    <row r="69" spans="1:57" s="216" customFormat="1" ht="15.75" customHeight="1" x14ac:dyDescent="0.3">
      <c r="A69" s="294"/>
      <c r="B69" s="195"/>
      <c r="C69" s="295" t="s">
        <v>38</v>
      </c>
      <c r="D69" s="296"/>
      <c r="E69" s="297"/>
      <c r="F69" s="297"/>
      <c r="G69" s="297"/>
      <c r="H69" s="244"/>
      <c r="I69" s="298">
        <f>COUNTIF(I12:I53,"G")</f>
        <v>0</v>
      </c>
      <c r="J69" s="296"/>
      <c r="K69" s="297"/>
      <c r="L69" s="297"/>
      <c r="M69" s="297"/>
      <c r="N69" s="244"/>
      <c r="O69" s="298">
        <f>COUNTIF(O12:O53,"G")</f>
        <v>1</v>
      </c>
      <c r="P69" s="296"/>
      <c r="Q69" s="297"/>
      <c r="R69" s="297"/>
      <c r="S69" s="297"/>
      <c r="T69" s="244"/>
      <c r="U69" s="298">
        <f>COUNTIF(U12:U53,"G")</f>
        <v>0</v>
      </c>
      <c r="V69" s="296"/>
      <c r="W69" s="297"/>
      <c r="X69" s="297"/>
      <c r="Y69" s="297"/>
      <c r="Z69" s="244"/>
      <c r="AA69" s="298">
        <f>COUNTIF(AA12:AA53,"G")</f>
        <v>3</v>
      </c>
      <c r="AB69" s="296"/>
      <c r="AC69" s="297"/>
      <c r="AD69" s="297"/>
      <c r="AE69" s="297"/>
      <c r="AF69" s="244"/>
      <c r="AG69" s="298">
        <f>COUNTIF(AG12:AG53,"G")</f>
        <v>1</v>
      </c>
      <c r="AH69" s="296"/>
      <c r="AI69" s="297"/>
      <c r="AJ69" s="297"/>
      <c r="AK69" s="297"/>
      <c r="AL69" s="244"/>
      <c r="AM69" s="298">
        <f>COUNTIF(AM12:AM53,"G")</f>
        <v>1</v>
      </c>
      <c r="AN69" s="296"/>
      <c r="AO69" s="297"/>
      <c r="AP69" s="297"/>
      <c r="AQ69" s="297"/>
      <c r="AR69" s="244"/>
      <c r="AS69" s="298">
        <f>COUNTIF(AS12:AS53,"G")</f>
        <v>1</v>
      </c>
      <c r="AT69" s="296"/>
      <c r="AU69" s="297"/>
      <c r="AV69" s="297"/>
      <c r="AW69" s="297"/>
      <c r="AX69" s="244"/>
      <c r="AY69" s="298">
        <f>COUNTIF(AY12:AY53,"G")</f>
        <v>1</v>
      </c>
      <c r="AZ69" s="299"/>
      <c r="BA69" s="297"/>
      <c r="BB69" s="297"/>
      <c r="BC69" s="297"/>
      <c r="BD69" s="244"/>
      <c r="BE69" s="344">
        <f t="shared" si="108"/>
        <v>4</v>
      </c>
    </row>
    <row r="70" spans="1:57" s="216" customFormat="1" ht="15.75" customHeight="1" x14ac:dyDescent="0.25">
      <c r="A70" s="294"/>
      <c r="B70" s="300"/>
      <c r="C70" s="295" t="s">
        <v>39</v>
      </c>
      <c r="D70" s="345"/>
      <c r="E70" s="342"/>
      <c r="F70" s="342"/>
      <c r="G70" s="342"/>
      <c r="H70" s="346"/>
      <c r="I70" s="298">
        <f>COUNTIF(I12:I53,"G(Z)")</f>
        <v>0</v>
      </c>
      <c r="J70" s="345"/>
      <c r="K70" s="342"/>
      <c r="L70" s="342"/>
      <c r="M70" s="342"/>
      <c r="N70" s="346"/>
      <c r="O70" s="298">
        <f>COUNTIF(O12:O53,"G(Z)")</f>
        <v>0</v>
      </c>
      <c r="P70" s="345"/>
      <c r="Q70" s="342"/>
      <c r="R70" s="342"/>
      <c r="S70" s="342"/>
      <c r="T70" s="346"/>
      <c r="U70" s="298">
        <f>COUNTIF(U12:U53,"G(Z)")</f>
        <v>0</v>
      </c>
      <c r="V70" s="345"/>
      <c r="W70" s="342"/>
      <c r="X70" s="342"/>
      <c r="Y70" s="342"/>
      <c r="Z70" s="346"/>
      <c r="AA70" s="298">
        <f>COUNTIF(AA12:AA53,"G(Z)")</f>
        <v>0</v>
      </c>
      <c r="AB70" s="345"/>
      <c r="AC70" s="342"/>
      <c r="AD70" s="342"/>
      <c r="AE70" s="342"/>
      <c r="AF70" s="346"/>
      <c r="AG70" s="298">
        <f>COUNTIF(AG12:AG53,"G(Z)")</f>
        <v>0</v>
      </c>
      <c r="AH70" s="345"/>
      <c r="AI70" s="342"/>
      <c r="AJ70" s="342"/>
      <c r="AK70" s="342"/>
      <c r="AL70" s="346"/>
      <c r="AM70" s="298">
        <f>COUNTIF(AM12:AM53,"G(Z)")</f>
        <v>0</v>
      </c>
      <c r="AN70" s="345"/>
      <c r="AO70" s="342"/>
      <c r="AP70" s="342"/>
      <c r="AQ70" s="342"/>
      <c r="AR70" s="346"/>
      <c r="AS70" s="298">
        <f>COUNTIF(AS12:AS53,"G(Z)")</f>
        <v>0</v>
      </c>
      <c r="AT70" s="345"/>
      <c r="AU70" s="342"/>
      <c r="AV70" s="342"/>
      <c r="AW70" s="342"/>
      <c r="AX70" s="346"/>
      <c r="AY70" s="298">
        <f>COUNTIF(AY12:AY53,"G(Z)")</f>
        <v>0</v>
      </c>
      <c r="AZ70" s="341"/>
      <c r="BA70" s="342"/>
      <c r="BB70" s="342"/>
      <c r="BC70" s="342"/>
      <c r="BD70" s="346"/>
      <c r="BE70" s="344">
        <f t="shared" si="108"/>
        <v>0</v>
      </c>
    </row>
    <row r="71" spans="1:57" s="216" customFormat="1" ht="15.75" customHeight="1" x14ac:dyDescent="0.3">
      <c r="A71" s="294"/>
      <c r="B71" s="195"/>
      <c r="C71" s="53" t="s">
        <v>197</v>
      </c>
      <c r="D71" s="296"/>
      <c r="E71" s="297"/>
      <c r="F71" s="297"/>
      <c r="G71" s="297"/>
      <c r="H71" s="244"/>
      <c r="I71" s="298">
        <f>COUNTIF(I12:I53,"K")</f>
        <v>0</v>
      </c>
      <c r="J71" s="296"/>
      <c r="K71" s="297"/>
      <c r="L71" s="297"/>
      <c r="M71" s="297"/>
      <c r="N71" s="244"/>
      <c r="O71" s="298">
        <f>COUNTIF(O12:O53,"K")</f>
        <v>1</v>
      </c>
      <c r="P71" s="296"/>
      <c r="Q71" s="297"/>
      <c r="R71" s="297"/>
      <c r="S71" s="297"/>
      <c r="T71" s="244"/>
      <c r="U71" s="298">
        <f>COUNTIF(U12:U53,"K")</f>
        <v>1</v>
      </c>
      <c r="V71" s="296"/>
      <c r="W71" s="297"/>
      <c r="X71" s="297"/>
      <c r="Y71" s="297"/>
      <c r="Z71" s="244"/>
      <c r="AA71" s="298">
        <f>COUNTIF(AA12:AA53,"K")</f>
        <v>0</v>
      </c>
      <c r="AB71" s="296"/>
      <c r="AC71" s="297"/>
      <c r="AD71" s="297"/>
      <c r="AE71" s="297"/>
      <c r="AF71" s="244"/>
      <c r="AG71" s="298">
        <f>COUNTIF(AG12:AG53,"K")</f>
        <v>0</v>
      </c>
      <c r="AH71" s="296"/>
      <c r="AI71" s="297"/>
      <c r="AJ71" s="297"/>
      <c r="AK71" s="297"/>
      <c r="AL71" s="244"/>
      <c r="AM71" s="298">
        <f>COUNTIF(AM12:AM53,"K")</f>
        <v>0</v>
      </c>
      <c r="AN71" s="296"/>
      <c r="AO71" s="297"/>
      <c r="AP71" s="297"/>
      <c r="AQ71" s="297"/>
      <c r="AR71" s="244"/>
      <c r="AS71" s="298">
        <f>COUNTIF(AS12:AS53,"K")</f>
        <v>1</v>
      </c>
      <c r="AT71" s="296"/>
      <c r="AU71" s="297"/>
      <c r="AV71" s="297"/>
      <c r="AW71" s="297"/>
      <c r="AX71" s="244"/>
      <c r="AY71" s="298">
        <f>COUNTIF(AY12:AY53,"K")</f>
        <v>0</v>
      </c>
      <c r="AZ71" s="299"/>
      <c r="BA71" s="297"/>
      <c r="BB71" s="297"/>
      <c r="BC71" s="297"/>
      <c r="BD71" s="244"/>
      <c r="BE71" s="344">
        <f t="shared" si="108"/>
        <v>2</v>
      </c>
    </row>
    <row r="72" spans="1:57" s="216" customFormat="1" ht="15.75" customHeight="1" x14ac:dyDescent="0.3">
      <c r="A72" s="294"/>
      <c r="B72" s="195"/>
      <c r="C72" s="53" t="s">
        <v>198</v>
      </c>
      <c r="D72" s="296"/>
      <c r="E72" s="297"/>
      <c r="F72" s="297"/>
      <c r="G72" s="297"/>
      <c r="H72" s="244"/>
      <c r="I72" s="298">
        <f>COUNTIF(I12:I53,"K(Z)")</f>
        <v>0</v>
      </c>
      <c r="J72" s="296"/>
      <c r="K72" s="297"/>
      <c r="L72" s="297"/>
      <c r="M72" s="297"/>
      <c r="N72" s="244"/>
      <c r="O72" s="298">
        <f>COUNTIF(O12:O53,"K(Z)")</f>
        <v>0</v>
      </c>
      <c r="P72" s="296"/>
      <c r="Q72" s="297"/>
      <c r="R72" s="297"/>
      <c r="S72" s="297"/>
      <c r="T72" s="244"/>
      <c r="U72" s="298">
        <f>COUNTIF(U12:U53,"K(Z)")</f>
        <v>1</v>
      </c>
      <c r="V72" s="296"/>
      <c r="W72" s="297"/>
      <c r="X72" s="297"/>
      <c r="Y72" s="297"/>
      <c r="Z72" s="244"/>
      <c r="AA72" s="298">
        <f>COUNTIF(AA12:AA53,"K(Z)")</f>
        <v>1</v>
      </c>
      <c r="AB72" s="296"/>
      <c r="AC72" s="297"/>
      <c r="AD72" s="297"/>
      <c r="AE72" s="297"/>
      <c r="AF72" s="244"/>
      <c r="AG72" s="298">
        <f>COUNTIF(AG12:AG53,"K(Z)")</f>
        <v>1</v>
      </c>
      <c r="AH72" s="296"/>
      <c r="AI72" s="297"/>
      <c r="AJ72" s="297"/>
      <c r="AK72" s="297"/>
      <c r="AL72" s="244"/>
      <c r="AM72" s="298">
        <f>COUNTIF(AM12:AM53,"K(Z)")</f>
        <v>4</v>
      </c>
      <c r="AN72" s="296"/>
      <c r="AO72" s="297"/>
      <c r="AP72" s="297"/>
      <c r="AQ72" s="297"/>
      <c r="AR72" s="244"/>
      <c r="AS72" s="298">
        <f>COUNTIF(AS12:AS53,"K(Z)")</f>
        <v>4</v>
      </c>
      <c r="AT72" s="296"/>
      <c r="AU72" s="297"/>
      <c r="AV72" s="297"/>
      <c r="AW72" s="297"/>
      <c r="AX72" s="244"/>
      <c r="AY72" s="298">
        <f>COUNTIF(AY12:AY53,"K(Z)")</f>
        <v>3</v>
      </c>
      <c r="AZ72" s="299"/>
      <c r="BA72" s="297"/>
      <c r="BB72" s="297"/>
      <c r="BC72" s="297"/>
      <c r="BD72" s="244"/>
      <c r="BE72" s="344">
        <f t="shared" si="108"/>
        <v>2</v>
      </c>
    </row>
    <row r="73" spans="1:57" s="216" customFormat="1" ht="15.75" customHeight="1" x14ac:dyDescent="0.3">
      <c r="A73" s="294"/>
      <c r="B73" s="195"/>
      <c r="C73" s="295" t="s">
        <v>40</v>
      </c>
      <c r="D73" s="296"/>
      <c r="E73" s="297"/>
      <c r="F73" s="297"/>
      <c r="G73" s="297"/>
      <c r="H73" s="244"/>
      <c r="I73" s="298">
        <f>COUNTIF(I12:I53,"AV")</f>
        <v>0</v>
      </c>
      <c r="J73" s="296"/>
      <c r="K73" s="297"/>
      <c r="L73" s="297"/>
      <c r="M73" s="297"/>
      <c r="N73" s="244"/>
      <c r="O73" s="298">
        <f>COUNTIF(O12:O53,"AV")</f>
        <v>0</v>
      </c>
      <c r="P73" s="296"/>
      <c r="Q73" s="297"/>
      <c r="R73" s="297"/>
      <c r="S73" s="297"/>
      <c r="T73" s="244"/>
      <c r="U73" s="298">
        <f>COUNTIF(U12:U53,"AV")</f>
        <v>0</v>
      </c>
      <c r="V73" s="296"/>
      <c r="W73" s="297"/>
      <c r="X73" s="297"/>
      <c r="Y73" s="297"/>
      <c r="Z73" s="244"/>
      <c r="AA73" s="298">
        <f>COUNTIF(AA12:AA53,"AV")</f>
        <v>0</v>
      </c>
      <c r="AB73" s="296"/>
      <c r="AC73" s="297"/>
      <c r="AD73" s="297"/>
      <c r="AE73" s="297"/>
      <c r="AF73" s="244"/>
      <c r="AG73" s="298">
        <f>COUNTIF(AG12:AG53,"AV")</f>
        <v>0</v>
      </c>
      <c r="AH73" s="296"/>
      <c r="AI73" s="297"/>
      <c r="AJ73" s="297"/>
      <c r="AK73" s="297"/>
      <c r="AL73" s="244"/>
      <c r="AM73" s="298">
        <f>COUNTIF(AM12:AM53,"AV")</f>
        <v>0</v>
      </c>
      <c r="AN73" s="296"/>
      <c r="AO73" s="297"/>
      <c r="AP73" s="297"/>
      <c r="AQ73" s="297"/>
      <c r="AR73" s="244"/>
      <c r="AS73" s="298">
        <f>COUNTIF(AS12:AS53,"AV")</f>
        <v>0</v>
      </c>
      <c r="AT73" s="296"/>
      <c r="AU73" s="297"/>
      <c r="AV73" s="297"/>
      <c r="AW73" s="297"/>
      <c r="AX73" s="244"/>
      <c r="AY73" s="298">
        <f>COUNTIF(AY12:AY53,"AV")</f>
        <v>0</v>
      </c>
      <c r="AZ73" s="299"/>
      <c r="BA73" s="297"/>
      <c r="BB73" s="297"/>
      <c r="BC73" s="297"/>
      <c r="BD73" s="244"/>
      <c r="BE73" s="344">
        <f t="shared" si="108"/>
        <v>0</v>
      </c>
    </row>
    <row r="74" spans="1:57" s="216" customFormat="1" ht="15.75" customHeight="1" x14ac:dyDescent="0.3">
      <c r="A74" s="294"/>
      <c r="B74" s="195"/>
      <c r="C74" s="295" t="s">
        <v>41</v>
      </c>
      <c r="D74" s="296"/>
      <c r="E74" s="297"/>
      <c r="F74" s="297"/>
      <c r="G74" s="297"/>
      <c r="H74" s="244"/>
      <c r="I74" s="298">
        <f>COUNTIF(I12:I53,"KO")</f>
        <v>0</v>
      </c>
      <c r="J74" s="296"/>
      <c r="K74" s="297"/>
      <c r="L74" s="297"/>
      <c r="M74" s="297"/>
      <c r="N74" s="244"/>
      <c r="O74" s="298">
        <f>COUNTIF(O12:O53,"KO")</f>
        <v>0</v>
      </c>
      <c r="P74" s="296"/>
      <c r="Q74" s="297"/>
      <c r="R74" s="297"/>
      <c r="S74" s="297"/>
      <c r="T74" s="244"/>
      <c r="U74" s="298">
        <f>COUNTIF(U12:U53,"KO")</f>
        <v>0</v>
      </c>
      <c r="V74" s="296"/>
      <c r="W74" s="297"/>
      <c r="X74" s="297"/>
      <c r="Y74" s="297"/>
      <c r="Z74" s="244"/>
      <c r="AA74" s="298">
        <f>COUNTIF(AA12:AA53,"KO")</f>
        <v>0</v>
      </c>
      <c r="AB74" s="296"/>
      <c r="AC74" s="297"/>
      <c r="AD74" s="297"/>
      <c r="AE74" s="297"/>
      <c r="AF74" s="244"/>
      <c r="AG74" s="298">
        <f>COUNTIF(AG12:AG53,"KO")</f>
        <v>0</v>
      </c>
      <c r="AH74" s="296"/>
      <c r="AI74" s="297"/>
      <c r="AJ74" s="297"/>
      <c r="AK74" s="297"/>
      <c r="AL74" s="244"/>
      <c r="AM74" s="298">
        <f>COUNTIF(AM12:AM53,"KO")</f>
        <v>0</v>
      </c>
      <c r="AN74" s="296"/>
      <c r="AO74" s="297"/>
      <c r="AP74" s="297"/>
      <c r="AQ74" s="297"/>
      <c r="AR74" s="244"/>
      <c r="AS74" s="298">
        <f>COUNTIF(AS12:AS53,"KO")</f>
        <v>0</v>
      </c>
      <c r="AT74" s="296"/>
      <c r="AU74" s="297"/>
      <c r="AV74" s="297"/>
      <c r="AW74" s="297"/>
      <c r="AX74" s="244"/>
      <c r="AY74" s="298">
        <f>COUNTIF(AY12:AY53,"KO")</f>
        <v>0</v>
      </c>
      <c r="AZ74" s="299"/>
      <c r="BA74" s="297"/>
      <c r="BB74" s="297"/>
      <c r="BC74" s="297"/>
      <c r="BD74" s="244"/>
      <c r="BE74" s="344">
        <f t="shared" si="108"/>
        <v>0</v>
      </c>
    </row>
    <row r="75" spans="1:57" s="216" customFormat="1" ht="15.75" customHeight="1" x14ac:dyDescent="0.3">
      <c r="A75" s="294"/>
      <c r="B75" s="195"/>
      <c r="C75" s="295" t="s">
        <v>42</v>
      </c>
      <c r="D75" s="296"/>
      <c r="E75" s="297"/>
      <c r="F75" s="297"/>
      <c r="G75" s="297"/>
      <c r="H75" s="244"/>
      <c r="I75" s="298">
        <f>COUNTIF(I12:I53,"S")</f>
        <v>0</v>
      </c>
      <c r="J75" s="296"/>
      <c r="K75" s="297"/>
      <c r="L75" s="297"/>
      <c r="M75" s="297"/>
      <c r="N75" s="244"/>
      <c r="O75" s="298">
        <f>COUNTIF(O12:O53,"S")</f>
        <v>0</v>
      </c>
      <c r="P75" s="296"/>
      <c r="Q75" s="297"/>
      <c r="R75" s="297"/>
      <c r="S75" s="297"/>
      <c r="T75" s="244"/>
      <c r="U75" s="298">
        <f>COUNTIF(U12:U53,"S")</f>
        <v>0</v>
      </c>
      <c r="V75" s="296"/>
      <c r="W75" s="297"/>
      <c r="X75" s="297"/>
      <c r="Y75" s="297"/>
      <c r="Z75" s="244"/>
      <c r="AA75" s="298">
        <f>COUNTIF(AA12:AA53,"S")</f>
        <v>0</v>
      </c>
      <c r="AB75" s="296"/>
      <c r="AC75" s="297"/>
      <c r="AD75" s="297"/>
      <c r="AE75" s="297"/>
      <c r="AF75" s="244"/>
      <c r="AG75" s="298">
        <f>COUNTIF(AG12:AG53,"S")</f>
        <v>0</v>
      </c>
      <c r="AH75" s="296"/>
      <c r="AI75" s="297"/>
      <c r="AJ75" s="297"/>
      <c r="AK75" s="297"/>
      <c r="AL75" s="244"/>
      <c r="AM75" s="298">
        <f>COUNTIF(AM12:AM53,"S")</f>
        <v>0</v>
      </c>
      <c r="AN75" s="296"/>
      <c r="AO75" s="297"/>
      <c r="AP75" s="297"/>
      <c r="AQ75" s="297"/>
      <c r="AR75" s="244"/>
      <c r="AS75" s="298">
        <f>COUNTIF(AS12:AS53,"S")</f>
        <v>0</v>
      </c>
      <c r="AT75" s="296"/>
      <c r="AU75" s="297"/>
      <c r="AV75" s="297"/>
      <c r="AW75" s="297"/>
      <c r="AX75" s="244"/>
      <c r="AY75" s="298">
        <f>COUNTIF(AY12:AY53,"S")</f>
        <v>0</v>
      </c>
      <c r="AZ75" s="299"/>
      <c r="BA75" s="297"/>
      <c r="BB75" s="297"/>
      <c r="BC75" s="297"/>
      <c r="BD75" s="244"/>
      <c r="BE75" s="344">
        <f t="shared" si="108"/>
        <v>0</v>
      </c>
    </row>
    <row r="76" spans="1:57" s="216" customFormat="1" ht="15.75" customHeight="1" x14ac:dyDescent="0.3">
      <c r="A76" s="294"/>
      <c r="B76" s="195"/>
      <c r="C76" s="295" t="s">
        <v>43</v>
      </c>
      <c r="D76" s="296"/>
      <c r="E76" s="297"/>
      <c r="F76" s="297"/>
      <c r="G76" s="297"/>
      <c r="H76" s="244"/>
      <c r="I76" s="298">
        <f>COUNTIF(I12:I53,"Z")</f>
        <v>0</v>
      </c>
      <c r="J76" s="296"/>
      <c r="K76" s="297"/>
      <c r="L76" s="297"/>
      <c r="M76" s="297"/>
      <c r="N76" s="244"/>
      <c r="O76" s="298">
        <f>COUNTIF(O12:O53,"Z")</f>
        <v>0</v>
      </c>
      <c r="P76" s="296"/>
      <c r="Q76" s="297"/>
      <c r="R76" s="297"/>
      <c r="S76" s="297"/>
      <c r="T76" s="244"/>
      <c r="U76" s="298">
        <f>COUNTIF(U12:U53,"Z")</f>
        <v>0</v>
      </c>
      <c r="V76" s="296"/>
      <c r="W76" s="297"/>
      <c r="X76" s="297"/>
      <c r="Y76" s="297"/>
      <c r="Z76" s="244"/>
      <c r="AA76" s="298">
        <f>COUNTIF(AA12:AA53,"Z")</f>
        <v>0</v>
      </c>
      <c r="AB76" s="296"/>
      <c r="AC76" s="297"/>
      <c r="AD76" s="297"/>
      <c r="AE76" s="297"/>
      <c r="AF76" s="244"/>
      <c r="AG76" s="298">
        <f>COUNTIF(AG12:AG53,"Z")</f>
        <v>0</v>
      </c>
      <c r="AH76" s="296"/>
      <c r="AI76" s="297"/>
      <c r="AJ76" s="297"/>
      <c r="AK76" s="297"/>
      <c r="AL76" s="244"/>
      <c r="AM76" s="298">
        <f>COUNTIF(AM12:AM53,"Z")</f>
        <v>0</v>
      </c>
      <c r="AN76" s="296"/>
      <c r="AO76" s="297"/>
      <c r="AP76" s="297"/>
      <c r="AQ76" s="297"/>
      <c r="AR76" s="244"/>
      <c r="AS76" s="298">
        <f>COUNTIF(AS12:AS53,"Z")</f>
        <v>0</v>
      </c>
      <c r="AT76" s="296"/>
      <c r="AU76" s="297"/>
      <c r="AV76" s="297"/>
      <c r="AW76" s="297"/>
      <c r="AX76" s="244"/>
      <c r="AY76" s="298">
        <f>COUNTIF(AY12:AY53,"Z")</f>
        <v>0</v>
      </c>
      <c r="AZ76" s="299"/>
      <c r="BA76" s="297"/>
      <c r="BB76" s="297"/>
      <c r="BC76" s="297"/>
      <c r="BD76" s="244"/>
      <c r="BE76" s="344">
        <f t="shared" si="108"/>
        <v>0</v>
      </c>
    </row>
    <row r="77" spans="1:57" s="216" customFormat="1" ht="15.75" customHeight="1" x14ac:dyDescent="0.2">
      <c r="A77" s="557"/>
      <c r="B77" s="558"/>
      <c r="C77" s="558"/>
      <c r="D77" s="558"/>
      <c r="E77" s="558"/>
      <c r="F77" s="558"/>
      <c r="G77" s="558"/>
      <c r="H77" s="558"/>
      <c r="I77" s="558"/>
      <c r="J77" s="558"/>
      <c r="K77" s="558"/>
      <c r="L77" s="558"/>
      <c r="M77" s="558"/>
      <c r="N77" s="558"/>
      <c r="O77" s="558"/>
      <c r="P77" s="558"/>
      <c r="Q77" s="558"/>
      <c r="R77" s="558"/>
      <c r="S77" s="558"/>
      <c r="T77" s="558"/>
      <c r="U77" s="558"/>
      <c r="V77" s="558"/>
      <c r="W77" s="558"/>
      <c r="X77" s="558"/>
      <c r="Y77" s="558"/>
      <c r="Z77" s="558"/>
      <c r="AA77" s="558"/>
      <c r="AB77" s="306"/>
      <c r="AC77" s="306"/>
      <c r="AD77" s="306"/>
      <c r="AE77" s="306"/>
      <c r="AF77" s="306"/>
      <c r="AG77" s="306"/>
      <c r="AH77" s="306"/>
      <c r="AI77" s="306"/>
      <c r="AJ77" s="306"/>
      <c r="AK77" s="306"/>
      <c r="AL77" s="306"/>
      <c r="AM77" s="306"/>
      <c r="AN77" s="306"/>
      <c r="AO77" s="306"/>
      <c r="AP77" s="306"/>
      <c r="AQ77" s="306"/>
      <c r="AR77" s="306"/>
      <c r="AS77" s="306"/>
      <c r="AT77" s="306"/>
      <c r="AU77" s="306"/>
      <c r="AV77" s="306"/>
      <c r="AW77" s="306"/>
      <c r="AX77" s="306"/>
      <c r="AY77" s="306"/>
      <c r="AZ77" s="559" t="s">
        <v>227</v>
      </c>
      <c r="BA77" s="560"/>
      <c r="BB77" s="560"/>
      <c r="BC77" s="560"/>
      <c r="BD77" s="561"/>
      <c r="BE77" s="301">
        <f>SUM(BE65:BE76)</f>
        <v>13</v>
      </c>
    </row>
    <row r="78" spans="1:57" s="216" customFormat="1" ht="15.75" customHeight="1" x14ac:dyDescent="0.25">
      <c r="A78" s="302"/>
      <c r="B78" s="303"/>
      <c r="C78" s="303"/>
    </row>
    <row r="79" spans="1:57" s="216" customFormat="1" ht="15.75" customHeight="1" x14ac:dyDescent="0.25">
      <c r="A79" s="302"/>
      <c r="B79" s="303"/>
      <c r="C79" s="303"/>
    </row>
    <row r="80" spans="1:57" s="216" customFormat="1" ht="15.75" customHeight="1" x14ac:dyDescent="0.25">
      <c r="A80" s="302"/>
      <c r="B80" s="303"/>
      <c r="C80" s="303"/>
    </row>
    <row r="81" spans="1:3" s="216" customFormat="1" ht="15.75" customHeight="1" x14ac:dyDescent="0.25">
      <c r="A81" s="302"/>
      <c r="B81" s="303"/>
      <c r="C81" s="303"/>
    </row>
    <row r="82" spans="1:3" s="216" customFormat="1" ht="15.75" customHeight="1" x14ac:dyDescent="0.25">
      <c r="A82" s="302"/>
      <c r="B82" s="303"/>
      <c r="C82" s="303"/>
    </row>
    <row r="83" spans="1:3" s="216" customFormat="1" ht="15.75" customHeight="1" x14ac:dyDescent="0.25">
      <c r="A83" s="302"/>
      <c r="B83" s="303"/>
      <c r="C83" s="303"/>
    </row>
    <row r="84" spans="1:3" s="216" customFormat="1" ht="15.75" customHeight="1" x14ac:dyDescent="0.25">
      <c r="A84" s="302"/>
      <c r="B84" s="303"/>
      <c r="C84" s="303"/>
    </row>
    <row r="85" spans="1:3" s="216" customFormat="1" ht="15.75" customHeight="1" x14ac:dyDescent="0.25">
      <c r="A85" s="302"/>
      <c r="B85" s="303"/>
      <c r="C85" s="303"/>
    </row>
    <row r="86" spans="1:3" s="216" customFormat="1" ht="15.75" customHeight="1" x14ac:dyDescent="0.25">
      <c r="A86" s="302"/>
      <c r="B86" s="303"/>
      <c r="C86" s="303"/>
    </row>
    <row r="87" spans="1:3" s="216" customFormat="1" ht="15.75" customHeight="1" x14ac:dyDescent="0.25">
      <c r="A87" s="302"/>
      <c r="B87" s="303"/>
      <c r="C87" s="303"/>
    </row>
    <row r="88" spans="1:3" s="216" customFormat="1" ht="15.75" customHeight="1" x14ac:dyDescent="0.25">
      <c r="A88" s="302"/>
      <c r="B88" s="303"/>
      <c r="C88" s="303"/>
    </row>
    <row r="89" spans="1:3" s="216" customFormat="1" ht="15.75" customHeight="1" x14ac:dyDescent="0.25">
      <c r="A89" s="302"/>
      <c r="B89" s="303"/>
      <c r="C89" s="303"/>
    </row>
    <row r="90" spans="1:3" s="216" customFormat="1" ht="15.75" customHeight="1" x14ac:dyDescent="0.25">
      <c r="A90" s="302"/>
      <c r="B90" s="303"/>
      <c r="C90" s="303"/>
    </row>
    <row r="91" spans="1:3" s="216" customFormat="1" ht="15.75" customHeight="1" x14ac:dyDescent="0.25">
      <c r="A91" s="302"/>
      <c r="B91" s="303"/>
      <c r="C91" s="303"/>
    </row>
    <row r="92" spans="1:3" s="216" customFormat="1" ht="15.75" customHeight="1" x14ac:dyDescent="0.25">
      <c r="A92" s="302"/>
      <c r="B92" s="303"/>
      <c r="C92" s="303"/>
    </row>
    <row r="93" spans="1:3" s="216" customFormat="1" ht="15.75" customHeight="1" x14ac:dyDescent="0.25">
      <c r="A93" s="302"/>
      <c r="B93" s="303"/>
      <c r="C93" s="303"/>
    </row>
    <row r="94" spans="1:3" s="216" customFormat="1" ht="15.75" customHeight="1" x14ac:dyDescent="0.25">
      <c r="A94" s="302"/>
      <c r="B94" s="303"/>
      <c r="C94" s="303"/>
    </row>
    <row r="95" spans="1:3" s="216" customFormat="1" ht="15.75" customHeight="1" x14ac:dyDescent="0.25">
      <c r="A95" s="302"/>
      <c r="B95" s="303"/>
      <c r="C95" s="303"/>
    </row>
    <row r="96" spans="1:3" s="216" customFormat="1" ht="15.75" customHeight="1" x14ac:dyDescent="0.25">
      <c r="A96" s="302"/>
      <c r="B96" s="303"/>
      <c r="C96" s="303"/>
    </row>
    <row r="97" spans="1:3" s="216" customFormat="1" ht="15.75" customHeight="1" x14ac:dyDescent="0.25">
      <c r="A97" s="302"/>
      <c r="B97" s="303"/>
      <c r="C97" s="303"/>
    </row>
    <row r="98" spans="1:3" s="216" customFormat="1" ht="15.75" customHeight="1" x14ac:dyDescent="0.25">
      <c r="A98" s="302"/>
      <c r="B98" s="303"/>
      <c r="C98" s="303"/>
    </row>
    <row r="99" spans="1:3" s="216" customFormat="1" ht="15.75" customHeight="1" x14ac:dyDescent="0.25">
      <c r="A99" s="302"/>
      <c r="B99" s="303"/>
      <c r="C99" s="303"/>
    </row>
    <row r="100" spans="1:3" s="216" customFormat="1" ht="15.75" customHeight="1" x14ac:dyDescent="0.25">
      <c r="A100" s="302"/>
      <c r="B100" s="303"/>
      <c r="C100" s="303"/>
    </row>
    <row r="101" spans="1:3" s="216" customFormat="1" ht="15.75" customHeight="1" x14ac:dyDescent="0.25">
      <c r="A101" s="302"/>
      <c r="B101" s="303"/>
      <c r="C101" s="303"/>
    </row>
    <row r="102" spans="1:3" s="216" customFormat="1" ht="15.75" customHeight="1" x14ac:dyDescent="0.25">
      <c r="A102" s="302"/>
      <c r="B102" s="303"/>
      <c r="C102" s="303"/>
    </row>
    <row r="103" spans="1:3" s="216" customFormat="1" ht="15.75" customHeight="1" x14ac:dyDescent="0.25">
      <c r="A103" s="302"/>
      <c r="B103" s="303"/>
      <c r="C103" s="303"/>
    </row>
    <row r="104" spans="1:3" s="216" customFormat="1" ht="15.75" customHeight="1" x14ac:dyDescent="0.25">
      <c r="A104" s="302"/>
      <c r="B104" s="303"/>
      <c r="C104" s="303"/>
    </row>
    <row r="105" spans="1:3" s="216" customFormat="1" ht="15.75" customHeight="1" x14ac:dyDescent="0.25">
      <c r="A105" s="302"/>
      <c r="B105" s="303"/>
      <c r="C105" s="303"/>
    </row>
    <row r="106" spans="1:3" s="216" customFormat="1" ht="15.75" customHeight="1" x14ac:dyDescent="0.25">
      <c r="A106" s="302"/>
      <c r="B106" s="303"/>
      <c r="C106" s="303"/>
    </row>
    <row r="107" spans="1:3" s="216" customFormat="1" ht="15.75" customHeight="1" x14ac:dyDescent="0.25">
      <c r="A107" s="302"/>
      <c r="B107" s="303"/>
      <c r="C107" s="303"/>
    </row>
    <row r="108" spans="1:3" s="216" customFormat="1" ht="15.75" customHeight="1" x14ac:dyDescent="0.25">
      <c r="A108" s="302"/>
      <c r="B108" s="303"/>
      <c r="C108" s="303"/>
    </row>
    <row r="109" spans="1:3" s="216" customFormat="1" ht="15.75" customHeight="1" x14ac:dyDescent="0.25">
      <c r="A109" s="302"/>
      <c r="B109" s="303"/>
      <c r="C109" s="303"/>
    </row>
    <row r="110" spans="1:3" s="216" customFormat="1" ht="15.75" customHeight="1" x14ac:dyDescent="0.25">
      <c r="A110" s="302"/>
      <c r="B110" s="303"/>
      <c r="C110" s="303"/>
    </row>
    <row r="111" spans="1:3" s="216" customFormat="1" ht="15.75" customHeight="1" x14ac:dyDescent="0.25">
      <c r="A111" s="302"/>
      <c r="B111" s="303"/>
      <c r="C111" s="303"/>
    </row>
    <row r="112" spans="1:3" s="216" customFormat="1" ht="15.75" customHeight="1" x14ac:dyDescent="0.25">
      <c r="A112" s="302"/>
      <c r="B112" s="303"/>
      <c r="C112" s="303"/>
    </row>
    <row r="113" spans="1:3" s="216" customFormat="1" ht="15.75" customHeight="1" x14ac:dyDescent="0.25">
      <c r="A113" s="302"/>
      <c r="B113" s="303"/>
      <c r="C113" s="303"/>
    </row>
    <row r="114" spans="1:3" s="216" customFormat="1" ht="15.75" customHeight="1" x14ac:dyDescent="0.25">
      <c r="A114" s="302"/>
      <c r="B114" s="303"/>
      <c r="C114" s="303"/>
    </row>
    <row r="115" spans="1:3" s="216" customFormat="1" ht="15.75" customHeight="1" x14ac:dyDescent="0.25">
      <c r="A115" s="302"/>
      <c r="B115" s="303"/>
      <c r="C115" s="303"/>
    </row>
    <row r="116" spans="1:3" s="216" customFormat="1" ht="15.75" customHeight="1" x14ac:dyDescent="0.25">
      <c r="A116" s="302"/>
      <c r="B116" s="303"/>
      <c r="C116" s="303"/>
    </row>
    <row r="117" spans="1:3" s="216" customFormat="1" ht="15.75" customHeight="1" x14ac:dyDescent="0.25">
      <c r="A117" s="302"/>
      <c r="B117" s="303"/>
      <c r="C117" s="303"/>
    </row>
    <row r="118" spans="1:3" s="216" customFormat="1" ht="15.75" customHeight="1" x14ac:dyDescent="0.25">
      <c r="A118" s="302"/>
      <c r="B118" s="303"/>
      <c r="C118" s="303"/>
    </row>
    <row r="119" spans="1:3" s="216" customFormat="1" ht="15.75" customHeight="1" x14ac:dyDescent="0.25">
      <c r="A119" s="302"/>
      <c r="B119" s="303"/>
      <c r="C119" s="303"/>
    </row>
    <row r="120" spans="1:3" s="216" customFormat="1" ht="15.75" customHeight="1" x14ac:dyDescent="0.25">
      <c r="A120" s="302"/>
      <c r="B120" s="303"/>
      <c r="C120" s="303"/>
    </row>
    <row r="121" spans="1:3" s="216" customFormat="1" ht="15.75" customHeight="1" x14ac:dyDescent="0.25">
      <c r="A121" s="302"/>
      <c r="B121" s="303"/>
      <c r="C121" s="303"/>
    </row>
    <row r="122" spans="1:3" s="216" customFormat="1" ht="15.75" customHeight="1" x14ac:dyDescent="0.25">
      <c r="A122" s="302"/>
      <c r="B122" s="303"/>
      <c r="C122" s="303"/>
    </row>
    <row r="123" spans="1:3" s="216" customFormat="1" ht="15.75" customHeight="1" x14ac:dyDescent="0.25">
      <c r="A123" s="302"/>
      <c r="B123" s="303"/>
      <c r="C123" s="303"/>
    </row>
    <row r="124" spans="1:3" s="216" customFormat="1" ht="15.75" customHeight="1" x14ac:dyDescent="0.25">
      <c r="A124" s="302"/>
      <c r="B124" s="303"/>
      <c r="C124" s="303"/>
    </row>
    <row r="125" spans="1:3" s="216" customFormat="1" ht="15.75" customHeight="1" x14ac:dyDescent="0.25">
      <c r="A125" s="302"/>
      <c r="B125" s="303"/>
      <c r="C125" s="303"/>
    </row>
    <row r="126" spans="1:3" s="216" customFormat="1" ht="15.75" customHeight="1" x14ac:dyDescent="0.25">
      <c r="A126" s="302"/>
      <c r="B126" s="303"/>
      <c r="C126" s="303"/>
    </row>
    <row r="127" spans="1:3" s="216" customFormat="1" ht="15.75" customHeight="1" x14ac:dyDescent="0.25">
      <c r="A127" s="302"/>
      <c r="B127" s="303"/>
      <c r="C127" s="303"/>
    </row>
    <row r="128" spans="1:3" s="216" customFormat="1" ht="15.75" customHeight="1" x14ac:dyDescent="0.25">
      <c r="A128" s="302"/>
      <c r="B128" s="303"/>
      <c r="C128" s="303"/>
    </row>
    <row r="129" spans="1:3" s="216" customFormat="1" ht="15.75" customHeight="1" x14ac:dyDescent="0.25">
      <c r="A129" s="302"/>
      <c r="B129" s="303"/>
      <c r="C129" s="303"/>
    </row>
    <row r="130" spans="1:3" s="216" customFormat="1" ht="15.75" customHeight="1" x14ac:dyDescent="0.25">
      <c r="A130" s="302"/>
      <c r="B130" s="303"/>
      <c r="C130" s="303"/>
    </row>
    <row r="131" spans="1:3" s="216" customFormat="1" ht="15.75" customHeight="1" x14ac:dyDescent="0.25">
      <c r="A131" s="302"/>
      <c r="B131" s="303"/>
      <c r="C131" s="303"/>
    </row>
    <row r="132" spans="1:3" s="216" customFormat="1" ht="15.75" customHeight="1" x14ac:dyDescent="0.25">
      <c r="A132" s="302"/>
      <c r="B132" s="303"/>
      <c r="C132" s="303"/>
    </row>
    <row r="133" spans="1:3" s="216" customFormat="1" ht="15.75" customHeight="1" x14ac:dyDescent="0.25">
      <c r="A133" s="302"/>
      <c r="B133" s="303"/>
      <c r="C133" s="303"/>
    </row>
    <row r="134" spans="1:3" s="216" customFormat="1" ht="15.75" customHeight="1" x14ac:dyDescent="0.25">
      <c r="A134" s="302"/>
      <c r="B134" s="303"/>
      <c r="C134" s="303"/>
    </row>
    <row r="135" spans="1:3" s="216" customFormat="1" ht="15.75" customHeight="1" x14ac:dyDescent="0.25">
      <c r="A135" s="302"/>
      <c r="B135" s="303"/>
      <c r="C135" s="303"/>
    </row>
    <row r="136" spans="1:3" s="216" customFormat="1" ht="15.75" customHeight="1" x14ac:dyDescent="0.25">
      <c r="A136" s="302"/>
      <c r="B136" s="303"/>
      <c r="C136" s="303"/>
    </row>
    <row r="137" spans="1:3" s="216" customFormat="1" ht="15.75" customHeight="1" x14ac:dyDescent="0.25">
      <c r="A137" s="302"/>
      <c r="B137" s="303"/>
      <c r="C137" s="303"/>
    </row>
    <row r="138" spans="1:3" s="216" customFormat="1" ht="15.75" customHeight="1" x14ac:dyDescent="0.25">
      <c r="A138" s="302"/>
      <c r="B138" s="303"/>
      <c r="C138" s="303"/>
    </row>
    <row r="139" spans="1:3" s="216" customFormat="1" ht="15.75" customHeight="1" x14ac:dyDescent="0.25">
      <c r="A139" s="302"/>
      <c r="B139" s="303"/>
      <c r="C139" s="303"/>
    </row>
    <row r="140" spans="1:3" s="216" customFormat="1" ht="15.75" customHeight="1" x14ac:dyDescent="0.25">
      <c r="A140" s="302"/>
      <c r="B140" s="303"/>
      <c r="C140" s="303"/>
    </row>
    <row r="141" spans="1:3" s="216" customFormat="1" ht="15.75" customHeight="1" x14ac:dyDescent="0.25">
      <c r="A141" s="302"/>
      <c r="B141" s="214"/>
      <c r="C141" s="214"/>
    </row>
    <row r="142" spans="1:3" s="216" customFormat="1" ht="15.75" customHeight="1" x14ac:dyDescent="0.25">
      <c r="A142" s="302"/>
      <c r="B142" s="214"/>
      <c r="C142" s="214"/>
    </row>
    <row r="143" spans="1:3" s="216" customFormat="1" ht="15.75" customHeight="1" x14ac:dyDescent="0.25">
      <c r="A143" s="302"/>
      <c r="B143" s="214"/>
      <c r="C143" s="214"/>
    </row>
    <row r="144" spans="1:3" s="216" customFormat="1" ht="15.75" customHeight="1" x14ac:dyDescent="0.25">
      <c r="A144" s="302"/>
      <c r="B144" s="214"/>
      <c r="C144" s="214"/>
    </row>
    <row r="145" spans="1:3" s="216" customFormat="1" ht="15.75" customHeight="1" x14ac:dyDescent="0.25">
      <c r="A145" s="302"/>
      <c r="B145" s="214"/>
      <c r="C145" s="214"/>
    </row>
    <row r="146" spans="1:3" s="216" customFormat="1" ht="15.75" customHeight="1" x14ac:dyDescent="0.25">
      <c r="A146" s="302"/>
      <c r="B146" s="214"/>
      <c r="C146" s="214"/>
    </row>
    <row r="147" spans="1:3" s="216" customFormat="1" ht="15.75" customHeight="1" x14ac:dyDescent="0.25">
      <c r="A147" s="302"/>
      <c r="B147" s="214"/>
      <c r="C147" s="214"/>
    </row>
    <row r="148" spans="1:3" s="216" customFormat="1" ht="15.75" customHeight="1" x14ac:dyDescent="0.25">
      <c r="A148" s="302"/>
      <c r="B148" s="214"/>
      <c r="C148" s="214"/>
    </row>
    <row r="149" spans="1:3" s="216" customFormat="1" ht="15.75" customHeight="1" x14ac:dyDescent="0.25">
      <c r="A149" s="302"/>
      <c r="B149" s="214"/>
      <c r="C149" s="214"/>
    </row>
    <row r="150" spans="1:3" ht="15.75" customHeight="1" x14ac:dyDescent="0.25">
      <c r="A150" s="304"/>
      <c r="B150" s="212"/>
      <c r="C150" s="212"/>
    </row>
    <row r="151" spans="1:3" ht="15.75" customHeight="1" x14ac:dyDescent="0.25">
      <c r="A151" s="304"/>
      <c r="B151" s="212"/>
      <c r="C151" s="212"/>
    </row>
    <row r="152" spans="1:3" ht="15.75" customHeight="1" x14ac:dyDescent="0.25">
      <c r="A152" s="304"/>
      <c r="B152" s="212"/>
      <c r="C152" s="212"/>
    </row>
    <row r="153" spans="1:3" ht="15.75" customHeight="1" x14ac:dyDescent="0.25">
      <c r="A153" s="304"/>
      <c r="B153" s="212"/>
      <c r="C153" s="212"/>
    </row>
    <row r="154" spans="1:3" ht="15.75" customHeight="1" x14ac:dyDescent="0.25">
      <c r="A154" s="304"/>
      <c r="B154" s="212"/>
      <c r="C154" s="212"/>
    </row>
    <row r="155" spans="1:3" ht="15.75" customHeight="1" x14ac:dyDescent="0.25">
      <c r="A155" s="304"/>
      <c r="B155" s="212"/>
      <c r="C155" s="212"/>
    </row>
    <row r="156" spans="1:3" ht="15.75" customHeight="1" x14ac:dyDescent="0.25">
      <c r="A156" s="304"/>
      <c r="B156" s="212"/>
      <c r="C156" s="212"/>
    </row>
    <row r="157" spans="1:3" ht="15.75" customHeight="1" x14ac:dyDescent="0.25">
      <c r="A157" s="304"/>
      <c r="B157" s="212"/>
      <c r="C157" s="212"/>
    </row>
    <row r="158" spans="1:3" ht="15.75" customHeight="1" x14ac:dyDescent="0.25">
      <c r="A158" s="304"/>
      <c r="B158" s="212"/>
      <c r="C158" s="212"/>
    </row>
    <row r="159" spans="1:3" ht="15.75" customHeight="1" x14ac:dyDescent="0.25">
      <c r="A159" s="304"/>
      <c r="B159" s="212"/>
      <c r="C159" s="212"/>
    </row>
    <row r="160" spans="1:3" ht="15.75" customHeight="1" x14ac:dyDescent="0.25">
      <c r="A160" s="304"/>
      <c r="B160" s="212"/>
      <c r="C160" s="212"/>
    </row>
    <row r="161" spans="1:3" ht="15.75" customHeight="1" x14ac:dyDescent="0.25">
      <c r="A161" s="304"/>
      <c r="B161" s="212"/>
      <c r="C161" s="212"/>
    </row>
    <row r="162" spans="1:3" ht="15.75" customHeight="1" x14ac:dyDescent="0.25">
      <c r="A162" s="304"/>
      <c r="B162" s="212"/>
      <c r="C162" s="212"/>
    </row>
    <row r="163" spans="1:3" ht="15.75" customHeight="1" x14ac:dyDescent="0.25">
      <c r="A163" s="304"/>
      <c r="B163" s="212"/>
      <c r="C163" s="212"/>
    </row>
    <row r="164" spans="1:3" ht="15.75" customHeight="1" x14ac:dyDescent="0.25">
      <c r="A164" s="304"/>
      <c r="B164" s="212"/>
      <c r="C164" s="212"/>
    </row>
    <row r="165" spans="1:3" ht="15.75" customHeight="1" x14ac:dyDescent="0.25">
      <c r="A165" s="304"/>
      <c r="B165" s="212"/>
      <c r="C165" s="212"/>
    </row>
    <row r="166" spans="1:3" ht="15.75" customHeight="1" x14ac:dyDescent="0.25">
      <c r="A166" s="304"/>
      <c r="B166" s="212"/>
      <c r="C166" s="212"/>
    </row>
    <row r="167" spans="1:3" ht="15.75" customHeight="1" x14ac:dyDescent="0.25">
      <c r="A167" s="304"/>
      <c r="B167" s="212"/>
      <c r="C167" s="212"/>
    </row>
    <row r="168" spans="1:3" ht="15.75" customHeight="1" x14ac:dyDescent="0.25">
      <c r="A168" s="304"/>
      <c r="B168" s="212"/>
      <c r="C168" s="212"/>
    </row>
    <row r="169" spans="1:3" ht="15.75" customHeight="1" x14ac:dyDescent="0.25">
      <c r="A169" s="304"/>
      <c r="B169" s="212"/>
      <c r="C169" s="212"/>
    </row>
    <row r="170" spans="1:3" ht="15.75" customHeight="1" x14ac:dyDescent="0.25">
      <c r="A170" s="304"/>
      <c r="B170" s="212"/>
      <c r="C170" s="212"/>
    </row>
    <row r="171" spans="1:3" ht="15.75" customHeight="1" x14ac:dyDescent="0.25">
      <c r="A171" s="304"/>
      <c r="B171" s="212"/>
      <c r="C171" s="212"/>
    </row>
    <row r="172" spans="1:3" ht="15.75" customHeight="1" x14ac:dyDescent="0.25">
      <c r="A172" s="304"/>
      <c r="B172" s="212"/>
      <c r="C172" s="212"/>
    </row>
    <row r="173" spans="1:3" ht="15.75" customHeight="1" x14ac:dyDescent="0.25">
      <c r="A173" s="304"/>
      <c r="B173" s="212"/>
      <c r="C173" s="212"/>
    </row>
    <row r="174" spans="1:3" ht="15.75" customHeight="1" x14ac:dyDescent="0.25">
      <c r="A174" s="304"/>
      <c r="B174" s="212"/>
      <c r="C174" s="212"/>
    </row>
    <row r="175" spans="1:3" ht="15.75" customHeight="1" x14ac:dyDescent="0.25">
      <c r="A175" s="304"/>
      <c r="B175" s="212"/>
      <c r="C175" s="212"/>
    </row>
    <row r="176" spans="1:3" ht="15.75" customHeight="1" x14ac:dyDescent="0.25">
      <c r="A176" s="304"/>
      <c r="B176" s="212"/>
      <c r="C176" s="212"/>
    </row>
    <row r="177" spans="1:3" ht="15.75" customHeight="1" x14ac:dyDescent="0.25">
      <c r="A177" s="304"/>
      <c r="B177" s="212"/>
      <c r="C177" s="212"/>
    </row>
    <row r="178" spans="1:3" ht="15.75" customHeight="1" x14ac:dyDescent="0.25">
      <c r="A178" s="304"/>
      <c r="B178" s="212"/>
      <c r="C178" s="212"/>
    </row>
    <row r="179" spans="1:3" ht="15.75" customHeight="1" x14ac:dyDescent="0.25">
      <c r="A179" s="304"/>
      <c r="B179" s="212"/>
      <c r="C179" s="212"/>
    </row>
    <row r="180" spans="1:3" ht="15.75" customHeight="1" x14ac:dyDescent="0.25">
      <c r="A180" s="304"/>
      <c r="B180" s="212"/>
      <c r="C180" s="212"/>
    </row>
    <row r="181" spans="1:3" ht="15.75" customHeight="1" x14ac:dyDescent="0.25">
      <c r="A181" s="304"/>
      <c r="B181" s="212"/>
      <c r="C181" s="212"/>
    </row>
    <row r="182" spans="1:3" ht="15.75" customHeight="1" x14ac:dyDescent="0.25">
      <c r="A182" s="304"/>
      <c r="B182" s="212"/>
      <c r="C182" s="212"/>
    </row>
    <row r="183" spans="1:3" ht="15.75" customHeight="1" x14ac:dyDescent="0.25">
      <c r="A183" s="304"/>
      <c r="B183" s="212"/>
      <c r="C183" s="212"/>
    </row>
    <row r="184" spans="1:3" x14ac:dyDescent="0.25">
      <c r="A184" s="304"/>
      <c r="B184" s="212"/>
      <c r="C184" s="212"/>
    </row>
    <row r="185" spans="1:3" x14ac:dyDescent="0.25">
      <c r="A185" s="304"/>
      <c r="B185" s="212"/>
      <c r="C185" s="212"/>
    </row>
    <row r="186" spans="1:3" x14ac:dyDescent="0.25">
      <c r="A186" s="304"/>
      <c r="B186" s="212"/>
      <c r="C186" s="212"/>
    </row>
    <row r="187" spans="1:3" x14ac:dyDescent="0.25">
      <c r="A187" s="304"/>
      <c r="B187" s="212"/>
      <c r="C187" s="212"/>
    </row>
    <row r="188" spans="1:3" x14ac:dyDescent="0.25">
      <c r="A188" s="304"/>
      <c r="B188" s="212"/>
      <c r="C188" s="212"/>
    </row>
    <row r="189" spans="1:3" x14ac:dyDescent="0.25">
      <c r="A189" s="304"/>
      <c r="B189" s="212"/>
      <c r="C189" s="212"/>
    </row>
    <row r="190" spans="1:3" x14ac:dyDescent="0.25">
      <c r="A190" s="304"/>
      <c r="B190" s="212"/>
      <c r="C190" s="212"/>
    </row>
    <row r="191" spans="1:3" x14ac:dyDescent="0.25">
      <c r="A191" s="304"/>
      <c r="B191" s="212"/>
      <c r="C191" s="212"/>
    </row>
    <row r="192" spans="1:3" x14ac:dyDescent="0.25">
      <c r="A192" s="304"/>
      <c r="B192" s="212"/>
      <c r="C192" s="212"/>
    </row>
    <row r="193" spans="1:3" x14ac:dyDescent="0.25">
      <c r="A193" s="304"/>
      <c r="B193" s="212"/>
      <c r="C193" s="212"/>
    </row>
    <row r="194" spans="1:3" x14ac:dyDescent="0.25">
      <c r="A194" s="304"/>
      <c r="B194" s="212"/>
      <c r="C194" s="212"/>
    </row>
    <row r="195" spans="1:3" x14ac:dyDescent="0.25">
      <c r="A195" s="304"/>
      <c r="B195" s="212"/>
      <c r="C195" s="212"/>
    </row>
    <row r="196" spans="1:3" x14ac:dyDescent="0.25">
      <c r="A196" s="304"/>
      <c r="B196" s="212"/>
      <c r="C196" s="212"/>
    </row>
    <row r="197" spans="1:3" x14ac:dyDescent="0.25">
      <c r="A197" s="304"/>
      <c r="B197" s="212"/>
      <c r="C197" s="212"/>
    </row>
    <row r="198" spans="1:3" x14ac:dyDescent="0.25">
      <c r="A198" s="304"/>
      <c r="B198" s="212"/>
      <c r="C198" s="212"/>
    </row>
    <row r="199" spans="1:3" x14ac:dyDescent="0.25">
      <c r="A199" s="304"/>
      <c r="B199" s="212"/>
      <c r="C199" s="212"/>
    </row>
    <row r="200" spans="1:3" x14ac:dyDescent="0.25">
      <c r="A200" s="304"/>
      <c r="B200" s="212"/>
      <c r="C200" s="212"/>
    </row>
    <row r="201" spans="1:3" x14ac:dyDescent="0.25">
      <c r="A201" s="304"/>
      <c r="B201" s="212"/>
      <c r="C201" s="212"/>
    </row>
    <row r="202" spans="1:3" x14ac:dyDescent="0.25">
      <c r="A202" s="304"/>
      <c r="B202" s="212"/>
      <c r="C202" s="212"/>
    </row>
    <row r="203" spans="1:3" x14ac:dyDescent="0.25">
      <c r="A203" s="304"/>
      <c r="B203" s="212"/>
      <c r="C203" s="212"/>
    </row>
    <row r="204" spans="1:3" x14ac:dyDescent="0.25">
      <c r="A204" s="304"/>
      <c r="B204" s="212"/>
      <c r="C204" s="212"/>
    </row>
    <row r="205" spans="1:3" x14ac:dyDescent="0.25">
      <c r="A205" s="304"/>
      <c r="B205" s="212"/>
      <c r="C205" s="212"/>
    </row>
    <row r="206" spans="1:3" x14ac:dyDescent="0.25">
      <c r="A206" s="304"/>
      <c r="B206" s="212"/>
      <c r="C206" s="212"/>
    </row>
    <row r="207" spans="1:3" x14ac:dyDescent="0.25">
      <c r="A207" s="304"/>
      <c r="B207" s="212"/>
      <c r="C207" s="212"/>
    </row>
    <row r="208" spans="1:3" x14ac:dyDescent="0.25">
      <c r="A208" s="304"/>
      <c r="B208" s="212"/>
      <c r="C208" s="212"/>
    </row>
    <row r="209" spans="1:3" x14ac:dyDescent="0.25">
      <c r="A209" s="304"/>
      <c r="B209" s="212"/>
      <c r="C209" s="212"/>
    </row>
    <row r="210" spans="1:3" x14ac:dyDescent="0.25">
      <c r="A210" s="304"/>
      <c r="B210" s="212"/>
      <c r="C210" s="212"/>
    </row>
    <row r="211" spans="1:3" x14ac:dyDescent="0.25">
      <c r="A211" s="304"/>
      <c r="B211" s="212"/>
      <c r="C211" s="212"/>
    </row>
    <row r="212" spans="1:3" x14ac:dyDescent="0.25">
      <c r="A212" s="304"/>
      <c r="B212" s="212"/>
      <c r="C212" s="212"/>
    </row>
    <row r="213" spans="1:3" x14ac:dyDescent="0.25">
      <c r="A213" s="304"/>
      <c r="B213" s="212"/>
      <c r="C213" s="212"/>
    </row>
    <row r="214" spans="1:3" x14ac:dyDescent="0.25">
      <c r="A214" s="304"/>
      <c r="B214" s="212"/>
      <c r="C214" s="212"/>
    </row>
    <row r="215" spans="1:3" x14ac:dyDescent="0.25">
      <c r="A215" s="304"/>
      <c r="B215" s="212"/>
      <c r="C215" s="212"/>
    </row>
    <row r="216" spans="1:3" x14ac:dyDescent="0.25">
      <c r="A216" s="304"/>
      <c r="B216" s="212"/>
      <c r="C216" s="212"/>
    </row>
    <row r="217" spans="1:3" x14ac:dyDescent="0.25">
      <c r="A217" s="304"/>
      <c r="B217" s="212"/>
      <c r="C217" s="212"/>
    </row>
    <row r="218" spans="1:3" x14ac:dyDescent="0.25">
      <c r="A218" s="304"/>
      <c r="B218" s="212"/>
      <c r="C218" s="212"/>
    </row>
    <row r="219" spans="1:3" x14ac:dyDescent="0.25">
      <c r="A219" s="304"/>
      <c r="B219" s="212"/>
      <c r="C219" s="212"/>
    </row>
    <row r="220" spans="1:3" x14ac:dyDescent="0.25">
      <c r="A220" s="304"/>
      <c r="B220" s="212"/>
      <c r="C220" s="212"/>
    </row>
    <row r="221" spans="1:3" x14ac:dyDescent="0.25">
      <c r="A221" s="304"/>
      <c r="B221" s="212"/>
      <c r="C221" s="212"/>
    </row>
    <row r="222" spans="1:3" x14ac:dyDescent="0.25">
      <c r="A222" s="304"/>
      <c r="B222" s="212"/>
      <c r="C222" s="212"/>
    </row>
    <row r="223" spans="1:3" x14ac:dyDescent="0.25">
      <c r="A223" s="304"/>
      <c r="B223" s="212"/>
      <c r="C223" s="212"/>
    </row>
    <row r="224" spans="1:3" x14ac:dyDescent="0.25">
      <c r="A224" s="304"/>
      <c r="B224" s="212"/>
      <c r="C224" s="212"/>
    </row>
    <row r="225" spans="1:3" x14ac:dyDescent="0.25">
      <c r="A225" s="304"/>
      <c r="B225" s="212"/>
      <c r="C225" s="212"/>
    </row>
    <row r="226" spans="1:3" x14ac:dyDescent="0.25">
      <c r="A226" s="304"/>
      <c r="B226" s="212"/>
      <c r="C226" s="212"/>
    </row>
    <row r="227" spans="1:3" x14ac:dyDescent="0.25">
      <c r="A227" s="304"/>
      <c r="B227" s="212"/>
      <c r="C227" s="212"/>
    </row>
    <row r="228" spans="1:3" x14ac:dyDescent="0.25">
      <c r="A228" s="304"/>
      <c r="B228" s="212"/>
      <c r="C228" s="212"/>
    </row>
    <row r="229" spans="1:3" x14ac:dyDescent="0.25">
      <c r="A229" s="304"/>
      <c r="B229" s="212"/>
      <c r="C229" s="212"/>
    </row>
    <row r="230" spans="1:3" x14ac:dyDescent="0.25">
      <c r="A230" s="304"/>
      <c r="B230" s="212"/>
      <c r="C230" s="212"/>
    </row>
    <row r="231" spans="1:3" x14ac:dyDescent="0.25">
      <c r="A231" s="304"/>
      <c r="B231" s="212"/>
      <c r="C231" s="212"/>
    </row>
    <row r="232" spans="1:3" x14ac:dyDescent="0.25">
      <c r="A232" s="304"/>
      <c r="B232" s="212"/>
      <c r="C232" s="212"/>
    </row>
    <row r="233" spans="1:3" x14ac:dyDescent="0.25">
      <c r="A233" s="304"/>
      <c r="B233" s="212"/>
      <c r="C233" s="212"/>
    </row>
    <row r="234" spans="1:3" x14ac:dyDescent="0.25">
      <c r="A234" s="304"/>
      <c r="B234" s="212"/>
      <c r="C234" s="212"/>
    </row>
    <row r="235" spans="1:3" x14ac:dyDescent="0.25">
      <c r="A235" s="304"/>
      <c r="B235" s="212"/>
      <c r="C235" s="212"/>
    </row>
    <row r="236" spans="1:3" x14ac:dyDescent="0.25">
      <c r="A236" s="304"/>
      <c r="B236" s="212"/>
      <c r="C236" s="212"/>
    </row>
    <row r="237" spans="1:3" x14ac:dyDescent="0.25">
      <c r="A237" s="304"/>
      <c r="B237" s="212"/>
      <c r="C237" s="212"/>
    </row>
    <row r="238" spans="1:3" x14ac:dyDescent="0.25">
      <c r="A238" s="304"/>
      <c r="B238" s="212"/>
      <c r="C238" s="212"/>
    </row>
    <row r="239" spans="1:3" x14ac:dyDescent="0.25">
      <c r="A239" s="304"/>
      <c r="B239" s="212"/>
      <c r="C239" s="212"/>
    </row>
    <row r="240" spans="1:3" x14ac:dyDescent="0.25">
      <c r="A240" s="304"/>
      <c r="B240" s="212"/>
      <c r="C240" s="212"/>
    </row>
    <row r="241" spans="1:3" x14ac:dyDescent="0.25">
      <c r="A241" s="304"/>
      <c r="B241" s="212"/>
      <c r="C241" s="212"/>
    </row>
    <row r="242" spans="1:3" x14ac:dyDescent="0.25">
      <c r="A242" s="304"/>
      <c r="B242" s="212"/>
      <c r="C242" s="212"/>
    </row>
    <row r="243" spans="1:3" x14ac:dyDescent="0.25">
      <c r="A243" s="304"/>
      <c r="B243" s="212"/>
      <c r="C243" s="212"/>
    </row>
    <row r="244" spans="1:3" x14ac:dyDescent="0.25">
      <c r="A244" s="304"/>
      <c r="B244" s="212"/>
      <c r="C244" s="212"/>
    </row>
    <row r="245" spans="1:3" x14ac:dyDescent="0.25">
      <c r="A245" s="304"/>
      <c r="B245" s="212"/>
      <c r="C245" s="212"/>
    </row>
    <row r="246" spans="1:3" x14ac:dyDescent="0.25">
      <c r="A246" s="304"/>
      <c r="B246" s="212"/>
      <c r="C246" s="212"/>
    </row>
  </sheetData>
  <sheetProtection selectLockedCells="1"/>
  <protectedRanges>
    <protectedRange sqref="C64" name="Tartomány4"/>
    <protectedRange sqref="C76" name="Tartomány4_1"/>
    <protectedRange sqref="C52" name="Tartomány1_2_1_2_1"/>
    <protectedRange sqref="C34:C42" name="Tartomány1_2_1_1"/>
    <protectedRange sqref="C33" name="Tartomány1_2_1_3"/>
    <protectedRange sqref="C14" name="Tartomány1_2_1_4_1_1"/>
    <protectedRange sqref="C17:C22" name="Tartomány1_2_1_2_1_1_1"/>
    <protectedRange sqref="C25" name="Tartomány1_2_1_1_2_1_1"/>
    <protectedRange sqref="C32" name="Tartomány1_2_1_1_2"/>
  </protectedRanges>
  <mergeCells count="66">
    <mergeCell ref="A6:A9"/>
    <mergeCell ref="B6:B9"/>
    <mergeCell ref="C6:C9"/>
    <mergeCell ref="D6:AA6"/>
    <mergeCell ref="AB6:AY6"/>
    <mergeCell ref="U8:U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R8:S8"/>
    <mergeCell ref="A1:BE1"/>
    <mergeCell ref="A2:BE2"/>
    <mergeCell ref="A3:BE3"/>
    <mergeCell ref="A4:BE4"/>
    <mergeCell ref="A5:BE5"/>
    <mergeCell ref="AZ6:BE7"/>
    <mergeCell ref="D7:I7"/>
    <mergeCell ref="J7:O7"/>
    <mergeCell ref="P7:U7"/>
    <mergeCell ref="V7:AA7"/>
    <mergeCell ref="AB7:AG7"/>
    <mergeCell ref="AH7:AM7"/>
    <mergeCell ref="AN7:AS7"/>
    <mergeCell ref="AT7:AY7"/>
    <mergeCell ref="T8:T9"/>
    <mergeCell ref="AM8:AM9"/>
    <mergeCell ref="V8:W8"/>
    <mergeCell ref="X8:Y8"/>
    <mergeCell ref="Z8:Z9"/>
    <mergeCell ref="AA8:AA9"/>
    <mergeCell ref="AB8:AC8"/>
    <mergeCell ref="AD8:AE8"/>
    <mergeCell ref="AF8:AF9"/>
    <mergeCell ref="AG8:AG9"/>
    <mergeCell ref="AH8:AI8"/>
    <mergeCell ref="AJ8:AK8"/>
    <mergeCell ref="AL8:AL9"/>
    <mergeCell ref="BE8:BE9"/>
    <mergeCell ref="AN8:AO8"/>
    <mergeCell ref="AP8:AQ8"/>
    <mergeCell ref="AR8:AR9"/>
    <mergeCell ref="AS8:AS9"/>
    <mergeCell ref="AT8:AU8"/>
    <mergeCell ref="AV8:AW8"/>
    <mergeCell ref="AX8:AX9"/>
    <mergeCell ref="AY8:AY9"/>
    <mergeCell ref="AZ8:BA8"/>
    <mergeCell ref="BB8:BC8"/>
    <mergeCell ref="BD8:BD9"/>
    <mergeCell ref="A58:AA58"/>
    <mergeCell ref="A63:AA63"/>
    <mergeCell ref="A64:AA64"/>
    <mergeCell ref="A77:AA77"/>
    <mergeCell ref="AZ77:BD77"/>
    <mergeCell ref="D50:AA50"/>
    <mergeCell ref="AB50:AY50"/>
    <mergeCell ref="AZ50:BE50"/>
    <mergeCell ref="D56:AA56"/>
    <mergeCell ref="AB56:AY56"/>
    <mergeCell ref="AZ56:BE56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E247"/>
  <sheetViews>
    <sheetView zoomScale="90" zoomScaleNormal="90" workbookViewId="0">
      <selection sqref="A1:BE1"/>
    </sheetView>
  </sheetViews>
  <sheetFormatPr defaultColWidth="10.6640625" defaultRowHeight="15.75" x14ac:dyDescent="0.25"/>
  <cols>
    <col min="1" max="1" width="17.1640625" style="305" customWidth="1"/>
    <col min="2" max="2" width="7.1640625" style="213" customWidth="1"/>
    <col min="3" max="3" width="64.33203125" style="213" bestFit="1" customWidth="1"/>
    <col min="4" max="4" width="5.5" style="213" customWidth="1"/>
    <col min="5" max="5" width="6.83203125" style="213" customWidth="1"/>
    <col min="6" max="6" width="5.5" style="213" customWidth="1"/>
    <col min="7" max="7" width="6.83203125" style="213" customWidth="1"/>
    <col min="8" max="8" width="5.5" style="213" customWidth="1"/>
    <col min="9" max="9" width="5.6640625" style="213" bestFit="1" customWidth="1"/>
    <col min="10" max="10" width="5.5" style="213" customWidth="1"/>
    <col min="11" max="11" width="6.83203125" style="213" customWidth="1"/>
    <col min="12" max="12" width="5.5" style="213" customWidth="1"/>
    <col min="13" max="13" width="6.83203125" style="213" customWidth="1"/>
    <col min="14" max="14" width="5.5" style="213" customWidth="1"/>
    <col min="15" max="15" width="5.6640625" style="213" bestFit="1" customWidth="1"/>
    <col min="16" max="16" width="5.5" style="213" bestFit="1" customWidth="1"/>
    <col min="17" max="17" width="6.83203125" style="213" customWidth="1"/>
    <col min="18" max="18" width="5.5" style="213" bestFit="1" customWidth="1"/>
    <col min="19" max="19" width="6.83203125" style="213" customWidth="1"/>
    <col min="20" max="20" width="5.5" style="213" customWidth="1"/>
    <col min="21" max="21" width="5.6640625" style="213" bestFit="1" customWidth="1"/>
    <col min="22" max="22" width="5.5" style="213" bestFit="1" customWidth="1"/>
    <col min="23" max="23" width="6.83203125" style="213" customWidth="1"/>
    <col min="24" max="24" width="5.5" style="213" bestFit="1" customWidth="1"/>
    <col min="25" max="25" width="6.83203125" style="213" customWidth="1"/>
    <col min="26" max="26" width="5.5" style="213" customWidth="1"/>
    <col min="27" max="27" width="5.6640625" style="213" bestFit="1" customWidth="1"/>
    <col min="28" max="28" width="5.5" style="213" customWidth="1"/>
    <col min="29" max="29" width="6.83203125" style="213" customWidth="1"/>
    <col min="30" max="30" width="5.5" style="213" customWidth="1"/>
    <col min="31" max="31" width="6.83203125" style="213" customWidth="1"/>
    <col min="32" max="32" width="5.5" style="213" customWidth="1"/>
    <col min="33" max="33" width="5.6640625" style="213" bestFit="1" customWidth="1"/>
    <col min="34" max="34" width="5.5" style="213" customWidth="1"/>
    <col min="35" max="35" width="6.83203125" style="213" customWidth="1"/>
    <col min="36" max="36" width="5.5" style="213" customWidth="1"/>
    <col min="37" max="37" width="6.83203125" style="213" customWidth="1"/>
    <col min="38" max="38" width="5.5" style="213" customWidth="1"/>
    <col min="39" max="39" width="5.6640625" style="213" bestFit="1" customWidth="1"/>
    <col min="40" max="40" width="5.5" style="213" bestFit="1" customWidth="1"/>
    <col min="41" max="41" width="6.83203125" style="213" customWidth="1"/>
    <col min="42" max="42" width="5.5" style="213" bestFit="1" customWidth="1"/>
    <col min="43" max="43" width="6.83203125" style="213" customWidth="1"/>
    <col min="44" max="44" width="5.5" style="213" customWidth="1"/>
    <col min="45" max="45" width="5.6640625" style="213" bestFit="1" customWidth="1"/>
    <col min="46" max="46" width="5.5" style="213" bestFit="1" customWidth="1"/>
    <col min="47" max="47" width="6.83203125" style="213" customWidth="1"/>
    <col min="48" max="48" width="5.5" style="213" bestFit="1" customWidth="1"/>
    <col min="49" max="49" width="6.83203125" style="213" customWidth="1"/>
    <col min="50" max="50" width="5.5" style="213" customWidth="1"/>
    <col min="51" max="51" width="5.6640625" style="213" bestFit="1" customWidth="1"/>
    <col min="52" max="52" width="6.83203125" style="213" bestFit="1" customWidth="1"/>
    <col min="53" max="53" width="8.1640625" style="213" bestFit="1" customWidth="1"/>
    <col min="54" max="54" width="6.83203125" style="213" bestFit="1" customWidth="1"/>
    <col min="55" max="55" width="8.1640625" style="213" bestFit="1" customWidth="1"/>
    <col min="56" max="56" width="6.83203125" style="213" bestFit="1" customWidth="1"/>
    <col min="57" max="57" width="6.1640625" style="213" bestFit="1" customWidth="1"/>
    <col min="58" max="16384" width="10.6640625" style="213"/>
  </cols>
  <sheetData>
    <row r="1" spans="1:57" ht="21.95" customHeight="1" x14ac:dyDescent="0.2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</row>
    <row r="2" spans="1:57" ht="21.95" customHeight="1" x14ac:dyDescent="0.2">
      <c r="A2" s="484" t="s">
        <v>230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</row>
    <row r="3" spans="1:57" ht="23.25" x14ac:dyDescent="0.2">
      <c r="A3" s="530" t="s">
        <v>233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</row>
    <row r="4" spans="1:57" s="215" customFormat="1" ht="23.25" x14ac:dyDescent="0.2">
      <c r="A4" s="484" t="s">
        <v>602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</row>
    <row r="5" spans="1:57" ht="24" thickBot="1" x14ac:dyDescent="0.25">
      <c r="A5" s="483" t="s">
        <v>1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</row>
    <row r="6" spans="1:57" ht="15.75" customHeight="1" thickTop="1" thickBot="1" x14ac:dyDescent="0.25">
      <c r="A6" s="508" t="s">
        <v>2</v>
      </c>
      <c r="B6" s="511" t="s">
        <v>3</v>
      </c>
      <c r="C6" s="514" t="s">
        <v>4</v>
      </c>
      <c r="D6" s="517" t="s">
        <v>5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17" t="s">
        <v>5</v>
      </c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531" t="s">
        <v>6</v>
      </c>
      <c r="BA6" s="572"/>
      <c r="BB6" s="572"/>
      <c r="BC6" s="572"/>
      <c r="BD6" s="572"/>
      <c r="BE6" s="573"/>
    </row>
    <row r="7" spans="1:57" ht="15.75" customHeight="1" x14ac:dyDescent="0.2">
      <c r="A7" s="509"/>
      <c r="B7" s="512"/>
      <c r="C7" s="515"/>
      <c r="D7" s="537" t="s">
        <v>7</v>
      </c>
      <c r="E7" s="538"/>
      <c r="F7" s="538"/>
      <c r="G7" s="538"/>
      <c r="H7" s="538"/>
      <c r="I7" s="539"/>
      <c r="J7" s="540" t="s">
        <v>8</v>
      </c>
      <c r="K7" s="538"/>
      <c r="L7" s="538"/>
      <c r="M7" s="538"/>
      <c r="N7" s="538"/>
      <c r="O7" s="541"/>
      <c r="P7" s="537" t="s">
        <v>9</v>
      </c>
      <c r="Q7" s="538"/>
      <c r="R7" s="538"/>
      <c r="S7" s="538"/>
      <c r="T7" s="538"/>
      <c r="U7" s="539"/>
      <c r="V7" s="540" t="s">
        <v>10</v>
      </c>
      <c r="W7" s="538"/>
      <c r="X7" s="538"/>
      <c r="Y7" s="538"/>
      <c r="Z7" s="538"/>
      <c r="AA7" s="539"/>
      <c r="AB7" s="537" t="s">
        <v>11</v>
      </c>
      <c r="AC7" s="538"/>
      <c r="AD7" s="538"/>
      <c r="AE7" s="538"/>
      <c r="AF7" s="538"/>
      <c r="AG7" s="539"/>
      <c r="AH7" s="540" t="s">
        <v>12</v>
      </c>
      <c r="AI7" s="538"/>
      <c r="AJ7" s="538"/>
      <c r="AK7" s="538"/>
      <c r="AL7" s="538"/>
      <c r="AM7" s="541"/>
      <c r="AN7" s="537" t="s">
        <v>216</v>
      </c>
      <c r="AO7" s="538"/>
      <c r="AP7" s="538"/>
      <c r="AQ7" s="538"/>
      <c r="AR7" s="538"/>
      <c r="AS7" s="539"/>
      <c r="AT7" s="540" t="s">
        <v>217</v>
      </c>
      <c r="AU7" s="538"/>
      <c r="AV7" s="538"/>
      <c r="AW7" s="538"/>
      <c r="AX7" s="538"/>
      <c r="AY7" s="539"/>
      <c r="AZ7" s="574"/>
      <c r="BA7" s="575"/>
      <c r="BB7" s="575"/>
      <c r="BC7" s="575"/>
      <c r="BD7" s="575"/>
      <c r="BE7" s="576"/>
    </row>
    <row r="8" spans="1:57" ht="15.75" customHeight="1" x14ac:dyDescent="0.2">
      <c r="A8" s="509"/>
      <c r="B8" s="512"/>
      <c r="C8" s="515"/>
      <c r="D8" s="521" t="s">
        <v>13</v>
      </c>
      <c r="E8" s="567"/>
      <c r="F8" s="523" t="s">
        <v>14</v>
      </c>
      <c r="G8" s="567"/>
      <c r="H8" s="524" t="s">
        <v>15</v>
      </c>
      <c r="I8" s="519" t="s">
        <v>219</v>
      </c>
      <c r="J8" s="526" t="s">
        <v>13</v>
      </c>
      <c r="K8" s="567"/>
      <c r="L8" s="523" t="s">
        <v>14</v>
      </c>
      <c r="M8" s="567"/>
      <c r="N8" s="524" t="s">
        <v>15</v>
      </c>
      <c r="O8" s="527" t="s">
        <v>219</v>
      </c>
      <c r="P8" s="521" t="s">
        <v>13</v>
      </c>
      <c r="Q8" s="567"/>
      <c r="R8" s="523" t="s">
        <v>14</v>
      </c>
      <c r="S8" s="567"/>
      <c r="T8" s="524" t="s">
        <v>15</v>
      </c>
      <c r="U8" s="519" t="s">
        <v>219</v>
      </c>
      <c r="V8" s="526" t="s">
        <v>13</v>
      </c>
      <c r="W8" s="567"/>
      <c r="X8" s="523" t="s">
        <v>14</v>
      </c>
      <c r="Y8" s="567"/>
      <c r="Z8" s="524" t="s">
        <v>15</v>
      </c>
      <c r="AA8" s="542" t="s">
        <v>219</v>
      </c>
      <c r="AB8" s="521" t="s">
        <v>13</v>
      </c>
      <c r="AC8" s="567"/>
      <c r="AD8" s="523" t="s">
        <v>14</v>
      </c>
      <c r="AE8" s="567"/>
      <c r="AF8" s="524" t="s">
        <v>15</v>
      </c>
      <c r="AG8" s="519" t="s">
        <v>219</v>
      </c>
      <c r="AH8" s="526" t="s">
        <v>13</v>
      </c>
      <c r="AI8" s="567"/>
      <c r="AJ8" s="523" t="s">
        <v>14</v>
      </c>
      <c r="AK8" s="567"/>
      <c r="AL8" s="524" t="s">
        <v>15</v>
      </c>
      <c r="AM8" s="527" t="s">
        <v>219</v>
      </c>
      <c r="AN8" s="521" t="s">
        <v>13</v>
      </c>
      <c r="AO8" s="567"/>
      <c r="AP8" s="523" t="s">
        <v>14</v>
      </c>
      <c r="AQ8" s="567"/>
      <c r="AR8" s="524" t="s">
        <v>15</v>
      </c>
      <c r="AS8" s="519" t="s">
        <v>219</v>
      </c>
      <c r="AT8" s="526" t="s">
        <v>13</v>
      </c>
      <c r="AU8" s="567"/>
      <c r="AV8" s="523" t="s">
        <v>14</v>
      </c>
      <c r="AW8" s="567"/>
      <c r="AX8" s="524" t="s">
        <v>15</v>
      </c>
      <c r="AY8" s="542" t="s">
        <v>219</v>
      </c>
      <c r="AZ8" s="526" t="s">
        <v>13</v>
      </c>
      <c r="BA8" s="567"/>
      <c r="BB8" s="523" t="s">
        <v>14</v>
      </c>
      <c r="BC8" s="567"/>
      <c r="BD8" s="524" t="s">
        <v>15</v>
      </c>
      <c r="BE8" s="544" t="s">
        <v>379</v>
      </c>
    </row>
    <row r="9" spans="1:57" ht="80.099999999999994" customHeight="1" thickBot="1" x14ac:dyDescent="0.25">
      <c r="A9" s="510"/>
      <c r="B9" s="513"/>
      <c r="C9" s="577"/>
      <c r="D9" s="217" t="s">
        <v>220</v>
      </c>
      <c r="E9" s="218" t="s">
        <v>221</v>
      </c>
      <c r="F9" s="219" t="s">
        <v>220</v>
      </c>
      <c r="G9" s="218" t="s">
        <v>221</v>
      </c>
      <c r="H9" s="568"/>
      <c r="I9" s="569"/>
      <c r="J9" s="220" t="s">
        <v>220</v>
      </c>
      <c r="K9" s="218" t="s">
        <v>221</v>
      </c>
      <c r="L9" s="219" t="s">
        <v>220</v>
      </c>
      <c r="M9" s="218" t="s">
        <v>221</v>
      </c>
      <c r="N9" s="568"/>
      <c r="O9" s="571"/>
      <c r="P9" s="217" t="s">
        <v>220</v>
      </c>
      <c r="Q9" s="218" t="s">
        <v>221</v>
      </c>
      <c r="R9" s="219" t="s">
        <v>220</v>
      </c>
      <c r="S9" s="218" t="s">
        <v>221</v>
      </c>
      <c r="T9" s="568"/>
      <c r="U9" s="569"/>
      <c r="V9" s="220" t="s">
        <v>220</v>
      </c>
      <c r="W9" s="218" t="s">
        <v>221</v>
      </c>
      <c r="X9" s="219" t="s">
        <v>220</v>
      </c>
      <c r="Y9" s="218" t="s">
        <v>221</v>
      </c>
      <c r="Z9" s="568"/>
      <c r="AA9" s="570"/>
      <c r="AB9" s="217" t="s">
        <v>220</v>
      </c>
      <c r="AC9" s="218" t="s">
        <v>221</v>
      </c>
      <c r="AD9" s="219" t="s">
        <v>220</v>
      </c>
      <c r="AE9" s="218" t="s">
        <v>221</v>
      </c>
      <c r="AF9" s="568"/>
      <c r="AG9" s="569"/>
      <c r="AH9" s="220" t="s">
        <v>220</v>
      </c>
      <c r="AI9" s="218" t="s">
        <v>221</v>
      </c>
      <c r="AJ9" s="219" t="s">
        <v>220</v>
      </c>
      <c r="AK9" s="218" t="s">
        <v>221</v>
      </c>
      <c r="AL9" s="568"/>
      <c r="AM9" s="571"/>
      <c r="AN9" s="217" t="s">
        <v>220</v>
      </c>
      <c r="AO9" s="218" t="s">
        <v>221</v>
      </c>
      <c r="AP9" s="219" t="s">
        <v>220</v>
      </c>
      <c r="AQ9" s="218" t="s">
        <v>221</v>
      </c>
      <c r="AR9" s="568"/>
      <c r="AS9" s="569"/>
      <c r="AT9" s="220" t="s">
        <v>220</v>
      </c>
      <c r="AU9" s="218" t="s">
        <v>221</v>
      </c>
      <c r="AV9" s="219" t="s">
        <v>220</v>
      </c>
      <c r="AW9" s="218" t="s">
        <v>221</v>
      </c>
      <c r="AX9" s="568"/>
      <c r="AY9" s="570"/>
      <c r="AZ9" s="220" t="s">
        <v>220</v>
      </c>
      <c r="BA9" s="218" t="s">
        <v>222</v>
      </c>
      <c r="BB9" s="219" t="s">
        <v>220</v>
      </c>
      <c r="BC9" s="218" t="s">
        <v>222</v>
      </c>
      <c r="BD9" s="568"/>
      <c r="BE9" s="566"/>
    </row>
    <row r="10" spans="1:57" s="226" customFormat="1" ht="15.75" customHeight="1" thickBot="1" x14ac:dyDescent="0.35">
      <c r="A10" s="221"/>
      <c r="B10" s="222"/>
      <c r="C10" s="223" t="s">
        <v>223</v>
      </c>
      <c r="D10" s="224">
        <f>SUM(szakon_közös!D87)</f>
        <v>9</v>
      </c>
      <c r="E10" s="224">
        <f>SUM(szakon_közös!E87)</f>
        <v>136</v>
      </c>
      <c r="F10" s="224">
        <f>SUM(szakon_közös!F87)</f>
        <v>20</v>
      </c>
      <c r="G10" s="224">
        <f>SUM(szakon_közös!G87)</f>
        <v>291</v>
      </c>
      <c r="H10" s="224">
        <f>SUM(szakon_közös!H87)</f>
        <v>22</v>
      </c>
      <c r="I10" s="224">
        <f>SUM(szakon_közös!I87)</f>
        <v>29</v>
      </c>
      <c r="J10" s="224">
        <f>SUM(szakon_közös!J87)</f>
        <v>11</v>
      </c>
      <c r="K10" s="224">
        <f>SUM(szakon_közös!K87)</f>
        <v>169</v>
      </c>
      <c r="L10" s="224">
        <f>SUM(szakon_közös!L87)</f>
        <v>8</v>
      </c>
      <c r="M10" s="224">
        <f>SUM(szakon_közös!M87)</f>
        <v>116</v>
      </c>
      <c r="N10" s="224">
        <f>SUM(szakon_közös!N87)</f>
        <v>20</v>
      </c>
      <c r="O10" s="224">
        <f>SUM(szakon_közös!O87)</f>
        <v>38</v>
      </c>
      <c r="P10" s="224">
        <f>SUM(szakon_közös!P87)</f>
        <v>11</v>
      </c>
      <c r="Q10" s="224">
        <f>SUM(szakon_közös!Q87)</f>
        <v>161</v>
      </c>
      <c r="R10" s="224">
        <f>SUM(szakon_közös!R87)</f>
        <v>16</v>
      </c>
      <c r="S10" s="224">
        <f>SUM(szakon_közös!S87)</f>
        <v>229</v>
      </c>
      <c r="T10" s="224">
        <f>SUM(szakon_közös!T87)</f>
        <v>24</v>
      </c>
      <c r="U10" s="224">
        <f>SUM(szakon_közös!U87)</f>
        <v>59</v>
      </c>
      <c r="V10" s="224">
        <f>SUM(szakon_közös!V87)</f>
        <v>7</v>
      </c>
      <c r="W10" s="224">
        <f>SUM(szakon_közös!W87)</f>
        <v>110</v>
      </c>
      <c r="X10" s="224">
        <f>SUM(szakon_közös!X87)</f>
        <v>12</v>
      </c>
      <c r="Y10" s="224">
        <f>SUM(szakon_közös!Y87)</f>
        <v>190</v>
      </c>
      <c r="Z10" s="224">
        <f>SUM(szakon_közös!Z87)</f>
        <v>20</v>
      </c>
      <c r="AA10" s="224">
        <f>SUM(szakon_közös!AA87)</f>
        <v>50</v>
      </c>
      <c r="AB10" s="224">
        <f>SUM(szakon_közös!AB87)</f>
        <v>6</v>
      </c>
      <c r="AC10" s="224">
        <f>SUM(szakon_közös!AC87)</f>
        <v>94</v>
      </c>
      <c r="AD10" s="224">
        <f>SUM(szakon_közös!AD87)</f>
        <v>10</v>
      </c>
      <c r="AE10" s="224">
        <f>SUM(szakon_közös!AE87)</f>
        <v>146</v>
      </c>
      <c r="AF10" s="224">
        <f>SUM(szakon_közös!AF87)</f>
        <v>21</v>
      </c>
      <c r="AG10" s="224">
        <f>SUM(szakon_közös!AG87)</f>
        <v>42</v>
      </c>
      <c r="AH10" s="224">
        <f>SUM(szakon_közös!AH87)</f>
        <v>8</v>
      </c>
      <c r="AI10" s="224">
        <f>SUM(szakon_közös!AI87)</f>
        <v>127</v>
      </c>
      <c r="AJ10" s="224">
        <f>SUM(szakon_közös!AJ87)</f>
        <v>10</v>
      </c>
      <c r="AK10" s="224">
        <f>SUM(szakon_közös!AK87)</f>
        <v>143</v>
      </c>
      <c r="AL10" s="224">
        <f>SUM(szakon_közös!AL87)</f>
        <v>19</v>
      </c>
      <c r="AM10" s="224">
        <f>SUM(szakon_közös!AM87)</f>
        <v>50</v>
      </c>
      <c r="AN10" s="224">
        <f>SUM(szakon_közös!AN87)</f>
        <v>3</v>
      </c>
      <c r="AO10" s="224">
        <f>SUM(szakon_közös!AO87)</f>
        <v>45</v>
      </c>
      <c r="AP10" s="224">
        <f>SUM(szakon_közös!AP87)</f>
        <v>7</v>
      </c>
      <c r="AQ10" s="224">
        <f>SUM(szakon_közös!AQ87)</f>
        <v>105</v>
      </c>
      <c r="AR10" s="224">
        <f>SUM(szakon_közös!AR87)</f>
        <v>15</v>
      </c>
      <c r="AS10" s="224">
        <f>SUM(szakon_közös!AS87)</f>
        <v>30</v>
      </c>
      <c r="AT10" s="224">
        <f>SUM(szakon_közös!AT87)</f>
        <v>1</v>
      </c>
      <c r="AU10" s="224">
        <f>SUM(szakon_közös!AU87)</f>
        <v>15</v>
      </c>
      <c r="AV10" s="224">
        <f>SUM(szakon_közös!AV87)</f>
        <v>8</v>
      </c>
      <c r="AW10" s="224">
        <f>SUM(szakon_közös!AW87)</f>
        <v>120</v>
      </c>
      <c r="AX10" s="224">
        <f>SUM(szakon_közös!AX87)</f>
        <v>16</v>
      </c>
      <c r="AY10" s="224">
        <f>SUM(szakon_közös!AY87)</f>
        <v>27</v>
      </c>
      <c r="AZ10" s="224">
        <f>SUM(szakon_közös!AZ87)</f>
        <v>55</v>
      </c>
      <c r="BA10" s="224">
        <f>SUM(szakon_közös!BA87)</f>
        <v>842</v>
      </c>
      <c r="BB10" s="224">
        <f>SUM(szakon_közös!BB87)</f>
        <v>93</v>
      </c>
      <c r="BC10" s="224">
        <f>SUM(szakon_közös!BC87)</f>
        <v>1403</v>
      </c>
      <c r="BD10" s="224">
        <f>SUM(szakon_közös!BD87)</f>
        <v>157</v>
      </c>
      <c r="BE10" s="224">
        <f>SUM(szakon_közös!BE87)</f>
        <v>149</v>
      </c>
    </row>
    <row r="11" spans="1:57" s="226" customFormat="1" ht="15.75" customHeight="1" x14ac:dyDescent="0.3">
      <c r="A11" s="227" t="s">
        <v>8</v>
      </c>
      <c r="B11" s="228"/>
      <c r="C11" s="229" t="s">
        <v>22</v>
      </c>
      <c r="D11" s="230"/>
      <c r="E11" s="231"/>
      <c r="F11" s="232"/>
      <c r="G11" s="231"/>
      <c r="H11" s="232"/>
      <c r="I11" s="233"/>
      <c r="J11" s="232"/>
      <c r="K11" s="231"/>
      <c r="L11" s="232"/>
      <c r="M11" s="231"/>
      <c r="N11" s="232"/>
      <c r="O11" s="233"/>
      <c r="P11" s="232"/>
      <c r="Q11" s="231"/>
      <c r="R11" s="232"/>
      <c r="S11" s="231"/>
      <c r="T11" s="232"/>
      <c r="U11" s="233"/>
      <c r="V11" s="232"/>
      <c r="W11" s="231"/>
      <c r="X11" s="232"/>
      <c r="Y11" s="231"/>
      <c r="Z11" s="232"/>
      <c r="AA11" s="234"/>
      <c r="AB11" s="230"/>
      <c r="AC11" s="231"/>
      <c r="AD11" s="232"/>
      <c r="AE11" s="231"/>
      <c r="AF11" s="232"/>
      <c r="AG11" s="233"/>
      <c r="AH11" s="232"/>
      <c r="AI11" s="231"/>
      <c r="AJ11" s="232"/>
      <c r="AK11" s="231"/>
      <c r="AL11" s="232"/>
      <c r="AM11" s="233"/>
      <c r="AN11" s="232"/>
      <c r="AO11" s="231"/>
      <c r="AP11" s="232"/>
      <c r="AQ11" s="231"/>
      <c r="AR11" s="232"/>
      <c r="AS11" s="233"/>
      <c r="AT11" s="232"/>
      <c r="AU11" s="231"/>
      <c r="AV11" s="232"/>
      <c r="AW11" s="231"/>
      <c r="AX11" s="232"/>
      <c r="AY11" s="234"/>
      <c r="AZ11" s="235"/>
      <c r="BA11" s="235"/>
      <c r="BB11" s="235"/>
      <c r="BC11" s="235"/>
      <c r="BD11" s="235"/>
      <c r="BE11" s="236"/>
    </row>
    <row r="12" spans="1:57" ht="15.75" customHeight="1" x14ac:dyDescent="0.3">
      <c r="A12" s="87" t="s">
        <v>183</v>
      </c>
      <c r="B12" s="88" t="s">
        <v>17</v>
      </c>
      <c r="C12" s="91" t="s">
        <v>184</v>
      </c>
      <c r="D12" s="203">
        <v>2</v>
      </c>
      <c r="E12" s="8">
        <v>24</v>
      </c>
      <c r="F12" s="203"/>
      <c r="G12" s="8">
        <v>6</v>
      </c>
      <c r="H12" s="203">
        <v>2</v>
      </c>
      <c r="I12" s="204" t="s">
        <v>18</v>
      </c>
      <c r="J12" s="103"/>
      <c r="K12" s="8" t="str">
        <f t="shared" ref="K12" si="0">IF(J12*15=0,"",J12*15)</f>
        <v/>
      </c>
      <c r="L12" s="101"/>
      <c r="M12" s="8" t="str">
        <f t="shared" ref="M12" si="1">IF(L12*15=0,"",L12*15)</f>
        <v/>
      </c>
      <c r="N12" s="203"/>
      <c r="O12" s="106"/>
      <c r="P12" s="238"/>
      <c r="Q12" s="239" t="str">
        <f t="shared" ref="Q12:Q32" si="2">IF(P12*15=0,"",P12*15)</f>
        <v/>
      </c>
      <c r="R12" s="240"/>
      <c r="S12" s="239" t="str">
        <f t="shared" ref="S12:S32" si="3">IF(R12*15=0,"",R12*15)</f>
        <v/>
      </c>
      <c r="T12" s="241"/>
      <c r="U12" s="242"/>
      <c r="V12" s="238"/>
      <c r="W12" s="239" t="str">
        <f t="shared" ref="W12:W33" si="4">IF(V12*15=0,"",V12*15)</f>
        <v/>
      </c>
      <c r="X12" s="240"/>
      <c r="Y12" s="239" t="str">
        <f t="shared" ref="Y12:Y33" si="5">IF(X12*15=0,"",X12*15)</f>
        <v/>
      </c>
      <c r="Z12" s="241"/>
      <c r="AA12" s="242"/>
      <c r="AB12" s="238"/>
      <c r="AC12" s="239" t="str">
        <f t="shared" ref="AC12:AC33" si="6">IF(AB12*15=0,"",AB12*15)</f>
        <v/>
      </c>
      <c r="AD12" s="240"/>
      <c r="AE12" s="239" t="str">
        <f t="shared" ref="AE12:AE32" si="7">IF(AD12*15=0,"",AD12*15)</f>
        <v/>
      </c>
      <c r="AF12" s="241"/>
      <c r="AG12" s="242"/>
      <c r="AH12" s="238"/>
      <c r="AI12" s="239" t="str">
        <f t="shared" ref="AI12:AI32" si="8">IF(AH12*15=0,"",AH12*15)</f>
        <v/>
      </c>
      <c r="AJ12" s="240"/>
      <c r="AK12" s="239" t="str">
        <f t="shared" ref="AK12:AK32" si="9">IF(AJ12*15=0,"",AJ12*15)</f>
        <v/>
      </c>
      <c r="AL12" s="241"/>
      <c r="AM12" s="242"/>
      <c r="AN12" s="238"/>
      <c r="AO12" s="239" t="str">
        <f t="shared" ref="AO12:AO32" si="10">IF(AN12*15=0,"",AN12*15)</f>
        <v/>
      </c>
      <c r="AP12" s="240"/>
      <c r="AQ12" s="239" t="str">
        <f t="shared" ref="AQ12:AQ33" si="11">IF(AP12*15=0,"",AP12*15)</f>
        <v/>
      </c>
      <c r="AR12" s="241"/>
      <c r="AS12" s="242"/>
      <c r="AT12" s="238"/>
      <c r="AU12" s="239" t="str">
        <f t="shared" ref="AU12:AU33" si="12">IF(AT12*15=0,"",AT12*15)</f>
        <v/>
      </c>
      <c r="AV12" s="240"/>
      <c r="AW12" s="239" t="str">
        <f t="shared" ref="AW12:AW33" si="13">IF(AV12*15=0,"",AV12*15)</f>
        <v/>
      </c>
      <c r="AX12" s="241"/>
      <c r="AY12" s="242"/>
      <c r="AZ12" s="10">
        <f t="shared" ref="AZ12:AZ33" si="14">IF(D12+J12+P12+V12+AB12+AH12+AN12+AT12=0,"",D12+J12+P12+V12+AB12+AH12+AN12+AT12)</f>
        <v>2</v>
      </c>
      <c r="BA12" s="8">
        <f t="shared" ref="BA12:BA33" si="15">IF((D12+J12+P12+V12+AB12+AH12+AN12+AT12)*15=0,"",(D12+J12+P12+V12+AB12+AH12+AN12+AT12)*15)</f>
        <v>30</v>
      </c>
      <c r="BB12" s="11" t="str">
        <f t="shared" ref="BB12:BB33" si="16">IF(F12+L12+R12+X12+AD12+AJ12+AP12+AV12=0,"",F12+L12+R12+X12+AD12+AJ12+AP12+AV12)</f>
        <v/>
      </c>
      <c r="BC12" s="8" t="str">
        <f t="shared" ref="BC12:BC33" si="17">IF((L12+F12+R12+X12+AD12+AJ12+AP12+AV12)*15=0,"",(L12+F12+R12+X12+AD12+AJ12+AP12+AV12)*15)</f>
        <v/>
      </c>
      <c r="BD12" s="11">
        <f t="shared" ref="BD12:BD33" si="18">IF(N12+H12+T12+Z12+AF12+AL12+AR12+AX12=0,"",N12+H12+T12+Z12+AF12+AL12+AR12+AX12)</f>
        <v>2</v>
      </c>
      <c r="BE12" s="12">
        <f t="shared" ref="BE12:BE33" si="19">IF(D12+F12+L12+J12+P12+R12+V12+X12+AB12+AD12+AH12+AJ12+AN12+AP12+AT12+AV12=0,"",D12+F12+L12+J12+P12+R12+V12+X12+AB12+AD12+AH12+AJ12+AN12+AP12+AT12+AV12)</f>
        <v>2</v>
      </c>
    </row>
    <row r="13" spans="1:57" ht="15.75" customHeight="1" x14ac:dyDescent="0.3">
      <c r="A13" s="87" t="s">
        <v>185</v>
      </c>
      <c r="B13" s="88" t="s">
        <v>17</v>
      </c>
      <c r="C13" s="91" t="s">
        <v>186</v>
      </c>
      <c r="D13" s="203">
        <v>3</v>
      </c>
      <c r="E13" s="8">
        <v>50</v>
      </c>
      <c r="F13" s="203">
        <v>2</v>
      </c>
      <c r="G13" s="8">
        <v>24</v>
      </c>
      <c r="H13" s="203">
        <v>4</v>
      </c>
      <c r="I13" s="204" t="s">
        <v>18</v>
      </c>
      <c r="J13" s="103"/>
      <c r="K13" s="8"/>
      <c r="L13" s="101"/>
      <c r="M13" s="8"/>
      <c r="N13" s="101"/>
      <c r="O13" s="106"/>
      <c r="P13" s="238"/>
      <c r="Q13" s="239" t="str">
        <f t="shared" si="2"/>
        <v/>
      </c>
      <c r="R13" s="240"/>
      <c r="S13" s="239" t="str">
        <f t="shared" si="3"/>
        <v/>
      </c>
      <c r="T13" s="241"/>
      <c r="U13" s="242"/>
      <c r="V13" s="238"/>
      <c r="W13" s="239" t="str">
        <f t="shared" si="4"/>
        <v/>
      </c>
      <c r="X13" s="240"/>
      <c r="Y13" s="239" t="str">
        <f t="shared" si="5"/>
        <v/>
      </c>
      <c r="Z13" s="241"/>
      <c r="AA13" s="242"/>
      <c r="AB13" s="238"/>
      <c r="AC13" s="239" t="str">
        <f t="shared" si="6"/>
        <v/>
      </c>
      <c r="AD13" s="240"/>
      <c r="AE13" s="239" t="str">
        <f t="shared" si="7"/>
        <v/>
      </c>
      <c r="AF13" s="241"/>
      <c r="AG13" s="242"/>
      <c r="AH13" s="238"/>
      <c r="AI13" s="239" t="str">
        <f t="shared" si="8"/>
        <v/>
      </c>
      <c r="AJ13" s="240"/>
      <c r="AK13" s="239" t="str">
        <f t="shared" si="9"/>
        <v/>
      </c>
      <c r="AL13" s="241"/>
      <c r="AM13" s="242"/>
      <c r="AN13" s="238"/>
      <c r="AO13" s="239" t="str">
        <f t="shared" si="10"/>
        <v/>
      </c>
      <c r="AP13" s="240"/>
      <c r="AQ13" s="239" t="str">
        <f t="shared" si="11"/>
        <v/>
      </c>
      <c r="AR13" s="241"/>
      <c r="AS13" s="242"/>
      <c r="AT13" s="238"/>
      <c r="AU13" s="239" t="str">
        <f t="shared" si="12"/>
        <v/>
      </c>
      <c r="AV13" s="240"/>
      <c r="AW13" s="239" t="str">
        <f t="shared" si="13"/>
        <v/>
      </c>
      <c r="AX13" s="241"/>
      <c r="AY13" s="242"/>
      <c r="AZ13" s="10">
        <f t="shared" si="14"/>
        <v>3</v>
      </c>
      <c r="BA13" s="8">
        <f t="shared" si="15"/>
        <v>45</v>
      </c>
      <c r="BB13" s="11">
        <f t="shared" si="16"/>
        <v>2</v>
      </c>
      <c r="BC13" s="8">
        <f t="shared" si="17"/>
        <v>30</v>
      </c>
      <c r="BD13" s="11">
        <f t="shared" si="18"/>
        <v>4</v>
      </c>
      <c r="BE13" s="12">
        <f t="shared" si="19"/>
        <v>5</v>
      </c>
    </row>
    <row r="14" spans="1:57" s="116" customFormat="1" ht="15.75" customHeight="1" x14ac:dyDescent="0.3">
      <c r="A14" s="193" t="s">
        <v>472</v>
      </c>
      <c r="B14" s="93" t="s">
        <v>17</v>
      </c>
      <c r="C14" s="333" t="s">
        <v>127</v>
      </c>
      <c r="D14" s="238"/>
      <c r="E14" s="239" t="str">
        <f t="shared" ref="E14:E33" si="20">IF(D14*15=0,"",D14*15)</f>
        <v/>
      </c>
      <c r="F14" s="240"/>
      <c r="G14" s="239" t="str">
        <f t="shared" ref="G14:G32" si="21">IF(F14*15=0,"",F14*15)</f>
        <v/>
      </c>
      <c r="H14" s="241"/>
      <c r="I14" s="242"/>
      <c r="J14" s="238">
        <v>1</v>
      </c>
      <c r="K14" s="239">
        <f t="shared" ref="K14:K32" si="22">IF(J14*15=0,"",J14*15)</f>
        <v>15</v>
      </c>
      <c r="L14" s="240"/>
      <c r="M14" s="239" t="str">
        <f t="shared" ref="M14:M32" si="23">IF(L14*15=0,"",L14*15)</f>
        <v/>
      </c>
      <c r="N14" s="241">
        <v>1</v>
      </c>
      <c r="O14" s="242" t="s">
        <v>53</v>
      </c>
      <c r="P14" s="238"/>
      <c r="Q14" s="239" t="str">
        <f t="shared" si="2"/>
        <v/>
      </c>
      <c r="R14" s="240"/>
      <c r="S14" s="239" t="str">
        <f t="shared" si="3"/>
        <v/>
      </c>
      <c r="T14" s="241"/>
      <c r="U14" s="242"/>
      <c r="V14" s="238"/>
      <c r="W14" s="239" t="str">
        <f t="shared" si="4"/>
        <v/>
      </c>
      <c r="X14" s="240"/>
      <c r="Y14" s="239" t="str">
        <f t="shared" si="5"/>
        <v/>
      </c>
      <c r="Z14" s="241"/>
      <c r="AA14" s="242"/>
      <c r="AB14" s="238"/>
      <c r="AC14" s="239" t="str">
        <f t="shared" si="6"/>
        <v/>
      </c>
      <c r="AD14" s="240"/>
      <c r="AE14" s="239" t="str">
        <f t="shared" si="7"/>
        <v/>
      </c>
      <c r="AF14" s="241"/>
      <c r="AG14" s="242"/>
      <c r="AH14" s="238"/>
      <c r="AI14" s="239" t="str">
        <f t="shared" si="8"/>
        <v/>
      </c>
      <c r="AJ14" s="240"/>
      <c r="AK14" s="239" t="str">
        <f t="shared" si="9"/>
        <v/>
      </c>
      <c r="AL14" s="241"/>
      <c r="AM14" s="242"/>
      <c r="AN14" s="238"/>
      <c r="AO14" s="239" t="str">
        <f t="shared" si="10"/>
        <v/>
      </c>
      <c r="AP14" s="240"/>
      <c r="AQ14" s="239" t="str">
        <f t="shared" si="11"/>
        <v/>
      </c>
      <c r="AR14" s="241"/>
      <c r="AS14" s="242"/>
      <c r="AT14" s="238"/>
      <c r="AU14" s="239" t="str">
        <f t="shared" si="12"/>
        <v/>
      </c>
      <c r="AV14" s="240"/>
      <c r="AW14" s="239" t="str">
        <f t="shared" si="13"/>
        <v/>
      </c>
      <c r="AX14" s="241"/>
      <c r="AY14" s="242"/>
      <c r="AZ14" s="10">
        <f t="shared" si="14"/>
        <v>1</v>
      </c>
      <c r="BA14" s="8">
        <f t="shared" si="15"/>
        <v>15</v>
      </c>
      <c r="BB14" s="11" t="str">
        <f t="shared" si="16"/>
        <v/>
      </c>
      <c r="BC14" s="8" t="str">
        <f t="shared" si="17"/>
        <v/>
      </c>
      <c r="BD14" s="11">
        <f t="shared" si="18"/>
        <v>1</v>
      </c>
      <c r="BE14" s="12">
        <f t="shared" si="19"/>
        <v>1</v>
      </c>
    </row>
    <row r="15" spans="1:57" s="116" customFormat="1" ht="15.75" customHeight="1" x14ac:dyDescent="0.25">
      <c r="A15" s="87" t="s">
        <v>89</v>
      </c>
      <c r="B15" s="93" t="s">
        <v>17</v>
      </c>
      <c r="C15" s="95" t="s">
        <v>90</v>
      </c>
      <c r="D15" s="101"/>
      <c r="E15" s="8" t="str">
        <f t="shared" si="20"/>
        <v/>
      </c>
      <c r="F15" s="101"/>
      <c r="G15" s="8" t="str">
        <f t="shared" si="21"/>
        <v/>
      </c>
      <c r="H15" s="101"/>
      <c r="I15" s="107"/>
      <c r="J15" s="101">
        <v>1</v>
      </c>
      <c r="K15" s="8">
        <f t="shared" si="22"/>
        <v>15</v>
      </c>
      <c r="L15" s="101">
        <v>1</v>
      </c>
      <c r="M15" s="8">
        <f t="shared" si="23"/>
        <v>15</v>
      </c>
      <c r="N15" s="101">
        <v>1</v>
      </c>
      <c r="O15" s="107" t="s">
        <v>17</v>
      </c>
      <c r="P15" s="101"/>
      <c r="Q15" s="8" t="str">
        <f t="shared" si="2"/>
        <v/>
      </c>
      <c r="R15" s="101"/>
      <c r="S15" s="8" t="str">
        <f t="shared" si="3"/>
        <v/>
      </c>
      <c r="T15" s="101"/>
      <c r="U15" s="107"/>
      <c r="V15" s="101"/>
      <c r="W15" s="8" t="str">
        <f t="shared" si="4"/>
        <v/>
      </c>
      <c r="X15" s="101"/>
      <c r="Y15" s="8" t="str">
        <f t="shared" si="5"/>
        <v/>
      </c>
      <c r="Z15" s="101"/>
      <c r="AA15" s="107"/>
      <c r="AB15" s="101"/>
      <c r="AC15" s="8" t="str">
        <f t="shared" si="6"/>
        <v/>
      </c>
      <c r="AD15" s="101"/>
      <c r="AE15" s="8" t="str">
        <f t="shared" si="7"/>
        <v/>
      </c>
      <c r="AF15" s="101"/>
      <c r="AG15" s="107"/>
      <c r="AH15" s="101"/>
      <c r="AI15" s="8" t="str">
        <f t="shared" si="8"/>
        <v/>
      </c>
      <c r="AJ15" s="101"/>
      <c r="AK15" s="8" t="str">
        <f t="shared" si="9"/>
        <v/>
      </c>
      <c r="AL15" s="101"/>
      <c r="AM15" s="107"/>
      <c r="AN15" s="101"/>
      <c r="AO15" s="8" t="str">
        <f t="shared" si="10"/>
        <v/>
      </c>
      <c r="AP15" s="101"/>
      <c r="AQ15" s="8" t="str">
        <f t="shared" si="11"/>
        <v/>
      </c>
      <c r="AR15" s="101"/>
      <c r="AS15" s="107"/>
      <c r="AT15" s="101"/>
      <c r="AU15" s="8" t="str">
        <f t="shared" si="12"/>
        <v/>
      </c>
      <c r="AV15" s="101"/>
      <c r="AW15" s="8" t="str">
        <f t="shared" si="13"/>
        <v/>
      </c>
      <c r="AX15" s="101"/>
      <c r="AY15" s="105"/>
      <c r="AZ15" s="10">
        <f t="shared" si="14"/>
        <v>1</v>
      </c>
      <c r="BA15" s="8">
        <f t="shared" si="15"/>
        <v>15</v>
      </c>
      <c r="BB15" s="11">
        <f t="shared" si="16"/>
        <v>1</v>
      </c>
      <c r="BC15" s="8">
        <f t="shared" si="17"/>
        <v>15</v>
      </c>
      <c r="BD15" s="11">
        <f t="shared" si="18"/>
        <v>1</v>
      </c>
      <c r="BE15" s="12">
        <f t="shared" si="19"/>
        <v>2</v>
      </c>
    </row>
    <row r="16" spans="1:57" s="2" customFormat="1" ht="15.75" customHeight="1" x14ac:dyDescent="0.25">
      <c r="A16" s="87" t="s">
        <v>91</v>
      </c>
      <c r="B16" s="93" t="s">
        <v>17</v>
      </c>
      <c r="C16" s="95" t="s">
        <v>92</v>
      </c>
      <c r="D16" s="101"/>
      <c r="E16" s="8" t="str">
        <f t="shared" si="20"/>
        <v/>
      </c>
      <c r="F16" s="101"/>
      <c r="G16" s="8" t="str">
        <f t="shared" si="21"/>
        <v/>
      </c>
      <c r="H16" s="101"/>
      <c r="I16" s="107"/>
      <c r="J16" s="101"/>
      <c r="K16" s="8" t="str">
        <f t="shared" si="22"/>
        <v/>
      </c>
      <c r="L16" s="101"/>
      <c r="M16" s="8" t="str">
        <f t="shared" si="23"/>
        <v/>
      </c>
      <c r="N16" s="101"/>
      <c r="O16" s="107"/>
      <c r="P16" s="101">
        <v>1</v>
      </c>
      <c r="Q16" s="8">
        <f t="shared" si="2"/>
        <v>15</v>
      </c>
      <c r="R16" s="101">
        <v>1</v>
      </c>
      <c r="S16" s="8">
        <f t="shared" si="3"/>
        <v>15</v>
      </c>
      <c r="T16" s="101">
        <v>1</v>
      </c>
      <c r="U16" s="107" t="s">
        <v>17</v>
      </c>
      <c r="V16" s="101"/>
      <c r="W16" s="8" t="str">
        <f t="shared" si="4"/>
        <v/>
      </c>
      <c r="X16" s="101"/>
      <c r="Y16" s="8" t="str">
        <f t="shared" si="5"/>
        <v/>
      </c>
      <c r="Z16" s="101"/>
      <c r="AA16" s="107"/>
      <c r="AB16" s="101"/>
      <c r="AC16" s="8" t="str">
        <f t="shared" si="6"/>
        <v/>
      </c>
      <c r="AD16" s="101"/>
      <c r="AE16" s="8" t="str">
        <f t="shared" si="7"/>
        <v/>
      </c>
      <c r="AF16" s="101"/>
      <c r="AG16" s="107"/>
      <c r="AH16" s="101"/>
      <c r="AI16" s="8" t="str">
        <f t="shared" si="8"/>
        <v/>
      </c>
      <c r="AJ16" s="101"/>
      <c r="AK16" s="8" t="str">
        <f t="shared" si="9"/>
        <v/>
      </c>
      <c r="AL16" s="101"/>
      <c r="AM16" s="107"/>
      <c r="AN16" s="101"/>
      <c r="AO16" s="8" t="str">
        <f t="shared" si="10"/>
        <v/>
      </c>
      <c r="AP16" s="101"/>
      <c r="AQ16" s="8" t="str">
        <f t="shared" si="11"/>
        <v/>
      </c>
      <c r="AR16" s="101"/>
      <c r="AS16" s="107"/>
      <c r="AT16" s="101"/>
      <c r="AU16" s="8" t="str">
        <f t="shared" si="12"/>
        <v/>
      </c>
      <c r="AV16" s="101"/>
      <c r="AW16" s="8" t="str">
        <f t="shared" si="13"/>
        <v/>
      </c>
      <c r="AX16" s="101"/>
      <c r="AY16" s="105"/>
      <c r="AZ16" s="10">
        <f t="shared" si="14"/>
        <v>1</v>
      </c>
      <c r="BA16" s="8">
        <f t="shared" si="15"/>
        <v>15</v>
      </c>
      <c r="BB16" s="11">
        <f t="shared" si="16"/>
        <v>1</v>
      </c>
      <c r="BC16" s="8">
        <f t="shared" si="17"/>
        <v>15</v>
      </c>
      <c r="BD16" s="11">
        <f t="shared" si="18"/>
        <v>1</v>
      </c>
      <c r="BE16" s="12">
        <f t="shared" si="19"/>
        <v>2</v>
      </c>
    </row>
    <row r="17" spans="1:57" s="2" customFormat="1" ht="15.75" customHeight="1" x14ac:dyDescent="0.25">
      <c r="A17" s="94" t="s">
        <v>473</v>
      </c>
      <c r="B17" s="93" t="s">
        <v>17</v>
      </c>
      <c r="C17" s="137" t="s">
        <v>152</v>
      </c>
      <c r="D17" s="101"/>
      <c r="E17" s="8" t="str">
        <f t="shared" si="20"/>
        <v/>
      </c>
      <c r="F17" s="101"/>
      <c r="G17" s="8" t="str">
        <f t="shared" si="21"/>
        <v/>
      </c>
      <c r="H17" s="101"/>
      <c r="I17" s="107"/>
      <c r="J17" s="101"/>
      <c r="K17" s="8" t="str">
        <f t="shared" si="22"/>
        <v/>
      </c>
      <c r="L17" s="101"/>
      <c r="M17" s="8" t="str">
        <f t="shared" si="23"/>
        <v/>
      </c>
      <c r="N17" s="101"/>
      <c r="O17" s="107"/>
      <c r="P17" s="101"/>
      <c r="Q17" s="8" t="str">
        <f t="shared" si="2"/>
        <v/>
      </c>
      <c r="R17" s="101"/>
      <c r="S17" s="8" t="str">
        <f t="shared" si="3"/>
        <v/>
      </c>
      <c r="T17" s="101"/>
      <c r="U17" s="107"/>
      <c r="V17" s="101"/>
      <c r="W17" s="8" t="str">
        <f t="shared" si="4"/>
        <v/>
      </c>
      <c r="X17" s="101"/>
      <c r="Y17" s="8" t="str">
        <f t="shared" si="5"/>
        <v/>
      </c>
      <c r="Z17" s="101"/>
      <c r="AA17" s="107"/>
      <c r="AB17" s="101"/>
      <c r="AC17" s="8" t="str">
        <f t="shared" si="6"/>
        <v/>
      </c>
      <c r="AD17" s="101"/>
      <c r="AE17" s="8" t="str">
        <f t="shared" si="7"/>
        <v/>
      </c>
      <c r="AF17" s="101"/>
      <c r="AG17" s="107"/>
      <c r="AH17" s="101">
        <v>1</v>
      </c>
      <c r="AI17" s="8">
        <f t="shared" si="8"/>
        <v>15</v>
      </c>
      <c r="AJ17" s="101">
        <v>2</v>
      </c>
      <c r="AK17" s="8">
        <f t="shared" si="9"/>
        <v>30</v>
      </c>
      <c r="AL17" s="101">
        <v>3</v>
      </c>
      <c r="AM17" s="107" t="s">
        <v>361</v>
      </c>
      <c r="AN17" s="101"/>
      <c r="AO17" s="8" t="str">
        <f t="shared" si="10"/>
        <v/>
      </c>
      <c r="AP17" s="101"/>
      <c r="AQ17" s="8" t="str">
        <f t="shared" si="11"/>
        <v/>
      </c>
      <c r="AR17" s="101"/>
      <c r="AS17" s="107"/>
      <c r="AT17" s="101"/>
      <c r="AU17" s="8" t="str">
        <f t="shared" si="12"/>
        <v/>
      </c>
      <c r="AV17" s="101"/>
      <c r="AW17" s="8" t="str">
        <f t="shared" si="13"/>
        <v/>
      </c>
      <c r="AX17" s="101"/>
      <c r="AY17" s="105"/>
      <c r="AZ17" s="10">
        <f t="shared" si="14"/>
        <v>1</v>
      </c>
      <c r="BA17" s="8">
        <f t="shared" si="15"/>
        <v>15</v>
      </c>
      <c r="BB17" s="11">
        <f t="shared" si="16"/>
        <v>2</v>
      </c>
      <c r="BC17" s="8">
        <f t="shared" si="17"/>
        <v>30</v>
      </c>
      <c r="BD17" s="11">
        <f t="shared" si="18"/>
        <v>3</v>
      </c>
      <c r="BE17" s="12">
        <f t="shared" si="19"/>
        <v>3</v>
      </c>
    </row>
    <row r="18" spans="1:57" s="2" customFormat="1" ht="15.75" customHeight="1" x14ac:dyDescent="0.25">
      <c r="A18" s="94" t="s">
        <v>474</v>
      </c>
      <c r="B18" s="93" t="s">
        <v>17</v>
      </c>
      <c r="C18" s="137" t="s">
        <v>151</v>
      </c>
      <c r="D18" s="101"/>
      <c r="E18" s="8" t="str">
        <f t="shared" si="20"/>
        <v/>
      </c>
      <c r="F18" s="101"/>
      <c r="G18" s="8" t="str">
        <f t="shared" si="21"/>
        <v/>
      </c>
      <c r="H18" s="101"/>
      <c r="I18" s="107"/>
      <c r="J18" s="101"/>
      <c r="K18" s="8" t="str">
        <f t="shared" si="22"/>
        <v/>
      </c>
      <c r="L18" s="101"/>
      <c r="M18" s="8" t="str">
        <f t="shared" si="23"/>
        <v/>
      </c>
      <c r="N18" s="101"/>
      <c r="O18" s="107"/>
      <c r="P18" s="101"/>
      <c r="Q18" s="8" t="str">
        <f t="shared" si="2"/>
        <v/>
      </c>
      <c r="R18" s="101"/>
      <c r="S18" s="8" t="str">
        <f t="shared" si="3"/>
        <v/>
      </c>
      <c r="T18" s="101"/>
      <c r="U18" s="107"/>
      <c r="V18" s="101"/>
      <c r="W18" s="8" t="str">
        <f t="shared" si="4"/>
        <v/>
      </c>
      <c r="X18" s="101"/>
      <c r="Y18" s="8" t="str">
        <f t="shared" si="5"/>
        <v/>
      </c>
      <c r="Z18" s="101"/>
      <c r="AA18" s="107"/>
      <c r="AB18" s="101"/>
      <c r="AC18" s="8" t="str">
        <f t="shared" si="6"/>
        <v/>
      </c>
      <c r="AD18" s="101"/>
      <c r="AE18" s="8" t="str">
        <f t="shared" si="7"/>
        <v/>
      </c>
      <c r="AF18" s="101"/>
      <c r="AG18" s="107"/>
      <c r="AH18" s="101"/>
      <c r="AI18" s="8" t="str">
        <f t="shared" si="8"/>
        <v/>
      </c>
      <c r="AJ18" s="101"/>
      <c r="AK18" s="8" t="str">
        <f t="shared" si="9"/>
        <v/>
      </c>
      <c r="AL18" s="101"/>
      <c r="AM18" s="107"/>
      <c r="AN18" s="101">
        <v>1</v>
      </c>
      <c r="AO18" s="8">
        <f t="shared" si="10"/>
        <v>15</v>
      </c>
      <c r="AP18" s="101">
        <v>2</v>
      </c>
      <c r="AQ18" s="8">
        <f t="shared" si="11"/>
        <v>30</v>
      </c>
      <c r="AR18" s="101">
        <v>3</v>
      </c>
      <c r="AS18" s="107" t="s">
        <v>361</v>
      </c>
      <c r="AT18" s="101"/>
      <c r="AU18" s="8" t="str">
        <f t="shared" si="12"/>
        <v/>
      </c>
      <c r="AV18" s="101"/>
      <c r="AW18" s="8" t="str">
        <f t="shared" si="13"/>
        <v/>
      </c>
      <c r="AX18" s="101"/>
      <c r="AY18" s="105"/>
      <c r="AZ18" s="10">
        <f t="shared" si="14"/>
        <v>1</v>
      </c>
      <c r="BA18" s="8">
        <f t="shared" si="15"/>
        <v>15</v>
      </c>
      <c r="BB18" s="11">
        <f t="shared" si="16"/>
        <v>2</v>
      </c>
      <c r="BC18" s="8">
        <f t="shared" si="17"/>
        <v>30</v>
      </c>
      <c r="BD18" s="11">
        <f t="shared" si="18"/>
        <v>3</v>
      </c>
      <c r="BE18" s="12">
        <f t="shared" si="19"/>
        <v>3</v>
      </c>
    </row>
    <row r="19" spans="1:57" s="2" customFormat="1" ht="15.75" customHeight="1" x14ac:dyDescent="0.25">
      <c r="A19" s="94" t="s">
        <v>475</v>
      </c>
      <c r="B19" s="93" t="s">
        <v>17</v>
      </c>
      <c r="C19" s="137" t="s">
        <v>153</v>
      </c>
      <c r="D19" s="101"/>
      <c r="E19" s="8" t="str">
        <f t="shared" si="20"/>
        <v/>
      </c>
      <c r="F19" s="101"/>
      <c r="G19" s="8" t="str">
        <f t="shared" si="21"/>
        <v/>
      </c>
      <c r="H19" s="101"/>
      <c r="I19" s="107"/>
      <c r="J19" s="101"/>
      <c r="K19" s="8" t="str">
        <f t="shared" si="22"/>
        <v/>
      </c>
      <c r="L19" s="101"/>
      <c r="M19" s="8" t="str">
        <f t="shared" si="23"/>
        <v/>
      </c>
      <c r="N19" s="101"/>
      <c r="O19" s="107"/>
      <c r="P19" s="101"/>
      <c r="Q19" s="8" t="str">
        <f t="shared" si="2"/>
        <v/>
      </c>
      <c r="R19" s="101"/>
      <c r="S19" s="8" t="str">
        <f t="shared" si="3"/>
        <v/>
      </c>
      <c r="T19" s="101"/>
      <c r="U19" s="107"/>
      <c r="V19" s="101"/>
      <c r="W19" s="8" t="str">
        <f t="shared" si="4"/>
        <v/>
      </c>
      <c r="X19" s="101"/>
      <c r="Y19" s="8" t="str">
        <f t="shared" si="5"/>
        <v/>
      </c>
      <c r="Z19" s="101"/>
      <c r="AA19" s="107"/>
      <c r="AB19" s="101">
        <v>1</v>
      </c>
      <c r="AC19" s="8">
        <f t="shared" si="6"/>
        <v>15</v>
      </c>
      <c r="AD19" s="101">
        <v>2</v>
      </c>
      <c r="AE19" s="8">
        <f t="shared" si="7"/>
        <v>30</v>
      </c>
      <c r="AF19" s="101">
        <v>3</v>
      </c>
      <c r="AG19" s="107" t="s">
        <v>361</v>
      </c>
      <c r="AH19" s="101"/>
      <c r="AI19" s="8" t="str">
        <f t="shared" si="8"/>
        <v/>
      </c>
      <c r="AJ19" s="101"/>
      <c r="AK19" s="8" t="str">
        <f t="shared" si="9"/>
        <v/>
      </c>
      <c r="AL19" s="101"/>
      <c r="AM19" s="107"/>
      <c r="AN19" s="101"/>
      <c r="AO19" s="8" t="str">
        <f t="shared" si="10"/>
        <v/>
      </c>
      <c r="AP19" s="101"/>
      <c r="AQ19" s="8" t="str">
        <f t="shared" si="11"/>
        <v/>
      </c>
      <c r="AR19" s="101"/>
      <c r="AS19" s="107"/>
      <c r="AT19" s="101"/>
      <c r="AU19" s="8" t="str">
        <f t="shared" si="12"/>
        <v/>
      </c>
      <c r="AV19" s="101"/>
      <c r="AW19" s="8" t="str">
        <f t="shared" si="13"/>
        <v/>
      </c>
      <c r="AX19" s="101"/>
      <c r="AY19" s="105"/>
      <c r="AZ19" s="10">
        <f t="shared" si="14"/>
        <v>1</v>
      </c>
      <c r="BA19" s="8">
        <f t="shared" si="15"/>
        <v>15</v>
      </c>
      <c r="BB19" s="11">
        <f t="shared" si="16"/>
        <v>2</v>
      </c>
      <c r="BC19" s="8">
        <f t="shared" si="17"/>
        <v>30</v>
      </c>
      <c r="BD19" s="11">
        <f t="shared" si="18"/>
        <v>3</v>
      </c>
      <c r="BE19" s="12">
        <f t="shared" si="19"/>
        <v>3</v>
      </c>
    </row>
    <row r="20" spans="1:57" s="2" customFormat="1" ht="15.75" customHeight="1" x14ac:dyDescent="0.25">
      <c r="A20" s="94" t="s">
        <v>476</v>
      </c>
      <c r="B20" s="93" t="s">
        <v>17</v>
      </c>
      <c r="C20" s="137" t="s">
        <v>154</v>
      </c>
      <c r="D20" s="101"/>
      <c r="E20" s="8" t="str">
        <f t="shared" si="20"/>
        <v/>
      </c>
      <c r="F20" s="101"/>
      <c r="G20" s="8" t="str">
        <f t="shared" si="21"/>
        <v/>
      </c>
      <c r="H20" s="101"/>
      <c r="I20" s="107"/>
      <c r="J20" s="101"/>
      <c r="K20" s="8" t="str">
        <f t="shared" si="22"/>
        <v/>
      </c>
      <c r="L20" s="101"/>
      <c r="M20" s="8" t="str">
        <f t="shared" si="23"/>
        <v/>
      </c>
      <c r="N20" s="101"/>
      <c r="O20" s="107"/>
      <c r="P20" s="101"/>
      <c r="Q20" s="8" t="str">
        <f t="shared" si="2"/>
        <v/>
      </c>
      <c r="R20" s="101"/>
      <c r="S20" s="8" t="str">
        <f t="shared" si="3"/>
        <v/>
      </c>
      <c r="T20" s="101"/>
      <c r="U20" s="107"/>
      <c r="V20" s="101"/>
      <c r="W20" s="8" t="str">
        <f t="shared" si="4"/>
        <v/>
      </c>
      <c r="X20" s="101"/>
      <c r="Y20" s="8" t="str">
        <f t="shared" si="5"/>
        <v/>
      </c>
      <c r="Z20" s="101"/>
      <c r="AA20" s="107"/>
      <c r="AB20" s="101"/>
      <c r="AC20" s="8" t="str">
        <f t="shared" si="6"/>
        <v/>
      </c>
      <c r="AD20" s="101"/>
      <c r="AE20" s="8" t="str">
        <f t="shared" si="7"/>
        <v/>
      </c>
      <c r="AF20" s="101"/>
      <c r="AG20" s="107"/>
      <c r="AH20" s="101">
        <v>1</v>
      </c>
      <c r="AI20" s="8">
        <f t="shared" si="8"/>
        <v>15</v>
      </c>
      <c r="AJ20" s="101">
        <v>2</v>
      </c>
      <c r="AK20" s="8">
        <f t="shared" si="9"/>
        <v>30</v>
      </c>
      <c r="AL20" s="101">
        <v>3</v>
      </c>
      <c r="AM20" s="107" t="s">
        <v>361</v>
      </c>
      <c r="AN20" s="101"/>
      <c r="AO20" s="8" t="str">
        <f t="shared" si="10"/>
        <v/>
      </c>
      <c r="AP20" s="101"/>
      <c r="AQ20" s="8" t="str">
        <f t="shared" si="11"/>
        <v/>
      </c>
      <c r="AR20" s="101"/>
      <c r="AS20" s="107"/>
      <c r="AT20" s="101"/>
      <c r="AU20" s="8" t="str">
        <f t="shared" si="12"/>
        <v/>
      </c>
      <c r="AV20" s="101"/>
      <c r="AW20" s="8" t="str">
        <f t="shared" si="13"/>
        <v/>
      </c>
      <c r="AX20" s="101"/>
      <c r="AY20" s="105"/>
      <c r="AZ20" s="10">
        <f t="shared" si="14"/>
        <v>1</v>
      </c>
      <c r="BA20" s="8">
        <f t="shared" si="15"/>
        <v>15</v>
      </c>
      <c r="BB20" s="11">
        <f t="shared" si="16"/>
        <v>2</v>
      </c>
      <c r="BC20" s="8">
        <f t="shared" si="17"/>
        <v>30</v>
      </c>
      <c r="BD20" s="11">
        <f t="shared" si="18"/>
        <v>3</v>
      </c>
      <c r="BE20" s="12">
        <f t="shared" si="19"/>
        <v>3</v>
      </c>
    </row>
    <row r="21" spans="1:57" s="2" customFormat="1" ht="15.75" customHeight="1" x14ac:dyDescent="0.25">
      <c r="A21" s="94" t="s">
        <v>477</v>
      </c>
      <c r="B21" s="93" t="s">
        <v>17</v>
      </c>
      <c r="C21" s="137" t="s">
        <v>155</v>
      </c>
      <c r="D21" s="101"/>
      <c r="E21" s="8" t="str">
        <f t="shared" si="20"/>
        <v/>
      </c>
      <c r="F21" s="101"/>
      <c r="G21" s="8" t="str">
        <f t="shared" si="21"/>
        <v/>
      </c>
      <c r="H21" s="101"/>
      <c r="I21" s="107"/>
      <c r="J21" s="101"/>
      <c r="K21" s="8" t="str">
        <f t="shared" si="22"/>
        <v/>
      </c>
      <c r="L21" s="101"/>
      <c r="M21" s="8" t="str">
        <f t="shared" si="23"/>
        <v/>
      </c>
      <c r="N21" s="101"/>
      <c r="O21" s="107"/>
      <c r="P21" s="101"/>
      <c r="Q21" s="8" t="str">
        <f t="shared" si="2"/>
        <v/>
      </c>
      <c r="R21" s="101"/>
      <c r="S21" s="8" t="str">
        <f t="shared" si="3"/>
        <v/>
      </c>
      <c r="T21" s="101"/>
      <c r="U21" s="107"/>
      <c r="V21" s="101"/>
      <c r="W21" s="8" t="str">
        <f t="shared" si="4"/>
        <v/>
      </c>
      <c r="X21" s="101"/>
      <c r="Y21" s="8" t="str">
        <f t="shared" si="5"/>
        <v/>
      </c>
      <c r="Z21" s="101"/>
      <c r="AA21" s="107"/>
      <c r="AB21" s="101"/>
      <c r="AC21" s="8" t="str">
        <f t="shared" si="6"/>
        <v/>
      </c>
      <c r="AD21" s="101"/>
      <c r="AE21" s="8" t="str">
        <f t="shared" si="7"/>
        <v/>
      </c>
      <c r="AF21" s="101"/>
      <c r="AG21" s="107"/>
      <c r="AH21" s="101"/>
      <c r="AI21" s="8" t="str">
        <f t="shared" si="8"/>
        <v/>
      </c>
      <c r="AJ21" s="101"/>
      <c r="AK21" s="8" t="str">
        <f t="shared" si="9"/>
        <v/>
      </c>
      <c r="AL21" s="101"/>
      <c r="AM21" s="107"/>
      <c r="AN21" s="101">
        <v>1</v>
      </c>
      <c r="AO21" s="8">
        <f t="shared" si="10"/>
        <v>15</v>
      </c>
      <c r="AP21" s="101">
        <v>2</v>
      </c>
      <c r="AQ21" s="8">
        <f t="shared" si="11"/>
        <v>30</v>
      </c>
      <c r="AR21" s="101">
        <v>4</v>
      </c>
      <c r="AS21" s="107" t="s">
        <v>361</v>
      </c>
      <c r="AT21" s="101"/>
      <c r="AU21" s="8" t="str">
        <f t="shared" si="12"/>
        <v/>
      </c>
      <c r="AV21" s="101"/>
      <c r="AW21" s="8" t="str">
        <f t="shared" si="13"/>
        <v/>
      </c>
      <c r="AX21" s="101"/>
      <c r="AY21" s="105"/>
      <c r="AZ21" s="10">
        <f t="shared" si="14"/>
        <v>1</v>
      </c>
      <c r="BA21" s="8">
        <f t="shared" si="15"/>
        <v>15</v>
      </c>
      <c r="BB21" s="11">
        <f t="shared" si="16"/>
        <v>2</v>
      </c>
      <c r="BC21" s="8">
        <f t="shared" si="17"/>
        <v>30</v>
      </c>
      <c r="BD21" s="11">
        <f t="shared" si="18"/>
        <v>4</v>
      </c>
      <c r="BE21" s="12">
        <f t="shared" si="19"/>
        <v>3</v>
      </c>
    </row>
    <row r="22" spans="1:57" s="2" customFormat="1" ht="15.75" customHeight="1" x14ac:dyDescent="0.25">
      <c r="A22" s="94" t="s">
        <v>478</v>
      </c>
      <c r="B22" s="93" t="s">
        <v>17</v>
      </c>
      <c r="C22" s="137" t="s">
        <v>157</v>
      </c>
      <c r="D22" s="101"/>
      <c r="E22" s="8" t="str">
        <f t="shared" si="20"/>
        <v/>
      </c>
      <c r="F22" s="101"/>
      <c r="G22" s="8" t="str">
        <f t="shared" si="21"/>
        <v/>
      </c>
      <c r="H22" s="101"/>
      <c r="I22" s="107"/>
      <c r="J22" s="101"/>
      <c r="K22" s="8" t="str">
        <f t="shared" si="22"/>
        <v/>
      </c>
      <c r="L22" s="101"/>
      <c r="M22" s="8" t="str">
        <f t="shared" si="23"/>
        <v/>
      </c>
      <c r="N22" s="101"/>
      <c r="O22" s="107"/>
      <c r="P22" s="101"/>
      <c r="Q22" s="8" t="str">
        <f t="shared" si="2"/>
        <v/>
      </c>
      <c r="R22" s="101"/>
      <c r="S22" s="8" t="str">
        <f t="shared" si="3"/>
        <v/>
      </c>
      <c r="T22" s="101"/>
      <c r="U22" s="107"/>
      <c r="V22" s="101"/>
      <c r="W22" s="8" t="str">
        <f t="shared" si="4"/>
        <v/>
      </c>
      <c r="X22" s="101"/>
      <c r="Y22" s="8" t="str">
        <f t="shared" si="5"/>
        <v/>
      </c>
      <c r="Z22" s="101"/>
      <c r="AA22" s="107"/>
      <c r="AB22" s="101"/>
      <c r="AC22" s="8" t="str">
        <f t="shared" si="6"/>
        <v/>
      </c>
      <c r="AD22" s="101"/>
      <c r="AE22" s="8" t="str">
        <f t="shared" si="7"/>
        <v/>
      </c>
      <c r="AF22" s="101"/>
      <c r="AG22" s="107"/>
      <c r="AH22" s="101"/>
      <c r="AI22" s="8" t="str">
        <f t="shared" si="8"/>
        <v/>
      </c>
      <c r="AJ22" s="101"/>
      <c r="AK22" s="8" t="str">
        <f t="shared" si="9"/>
        <v/>
      </c>
      <c r="AL22" s="101"/>
      <c r="AM22" s="107"/>
      <c r="AN22" s="101"/>
      <c r="AO22" s="8" t="str">
        <f t="shared" si="10"/>
        <v/>
      </c>
      <c r="AP22" s="101"/>
      <c r="AQ22" s="8" t="str">
        <f t="shared" si="11"/>
        <v/>
      </c>
      <c r="AR22" s="101"/>
      <c r="AS22" s="107"/>
      <c r="AT22" s="101">
        <v>1</v>
      </c>
      <c r="AU22" s="8">
        <f t="shared" si="12"/>
        <v>15</v>
      </c>
      <c r="AV22" s="101">
        <v>2</v>
      </c>
      <c r="AW22" s="8">
        <f t="shared" si="13"/>
        <v>30</v>
      </c>
      <c r="AX22" s="101">
        <v>3</v>
      </c>
      <c r="AY22" s="105" t="s">
        <v>361</v>
      </c>
      <c r="AZ22" s="10">
        <f t="shared" si="14"/>
        <v>1</v>
      </c>
      <c r="BA22" s="8">
        <f t="shared" si="15"/>
        <v>15</v>
      </c>
      <c r="BB22" s="11">
        <f t="shared" si="16"/>
        <v>2</v>
      </c>
      <c r="BC22" s="8">
        <f t="shared" si="17"/>
        <v>30</v>
      </c>
      <c r="BD22" s="11">
        <f t="shared" si="18"/>
        <v>3</v>
      </c>
      <c r="BE22" s="12">
        <f t="shared" si="19"/>
        <v>3</v>
      </c>
    </row>
    <row r="23" spans="1:57" s="325" customFormat="1" ht="15.75" customHeight="1" x14ac:dyDescent="0.25">
      <c r="A23" s="94" t="s">
        <v>479</v>
      </c>
      <c r="B23" s="93" t="s">
        <v>17</v>
      </c>
      <c r="C23" s="91" t="s">
        <v>378</v>
      </c>
      <c r="D23" s="101"/>
      <c r="E23" s="8" t="str">
        <f t="shared" si="20"/>
        <v/>
      </c>
      <c r="F23" s="101"/>
      <c r="G23" s="8" t="str">
        <f t="shared" si="21"/>
        <v/>
      </c>
      <c r="H23" s="101"/>
      <c r="I23" s="107"/>
      <c r="J23" s="101"/>
      <c r="K23" s="8" t="str">
        <f t="shared" si="22"/>
        <v/>
      </c>
      <c r="L23" s="101"/>
      <c r="M23" s="8" t="str">
        <f t="shared" si="23"/>
        <v/>
      </c>
      <c r="N23" s="101"/>
      <c r="O23" s="107"/>
      <c r="P23" s="101"/>
      <c r="Q23" s="8" t="str">
        <f t="shared" si="2"/>
        <v/>
      </c>
      <c r="R23" s="101"/>
      <c r="S23" s="8" t="str">
        <f t="shared" si="3"/>
        <v/>
      </c>
      <c r="T23" s="101"/>
      <c r="U23" s="107"/>
      <c r="V23" s="101"/>
      <c r="W23" s="8" t="str">
        <f t="shared" si="4"/>
        <v/>
      </c>
      <c r="X23" s="101"/>
      <c r="Y23" s="8" t="str">
        <f t="shared" si="5"/>
        <v/>
      </c>
      <c r="Z23" s="101"/>
      <c r="AA23" s="107"/>
      <c r="AB23" s="101"/>
      <c r="AC23" s="8" t="str">
        <f t="shared" si="6"/>
        <v/>
      </c>
      <c r="AD23" s="101"/>
      <c r="AE23" s="8" t="str">
        <f t="shared" si="7"/>
        <v/>
      </c>
      <c r="AF23" s="101"/>
      <c r="AG23" s="107"/>
      <c r="AH23" s="101"/>
      <c r="AI23" s="8" t="str">
        <f t="shared" si="8"/>
        <v/>
      </c>
      <c r="AJ23" s="101"/>
      <c r="AK23" s="8" t="str">
        <f t="shared" si="9"/>
        <v/>
      </c>
      <c r="AL23" s="101"/>
      <c r="AM23" s="107"/>
      <c r="AN23" s="101"/>
      <c r="AO23" s="8" t="str">
        <f t="shared" si="10"/>
        <v/>
      </c>
      <c r="AP23" s="101"/>
      <c r="AQ23" s="8" t="str">
        <f t="shared" si="11"/>
        <v/>
      </c>
      <c r="AR23" s="101"/>
      <c r="AS23" s="107"/>
      <c r="AT23" s="101">
        <v>1</v>
      </c>
      <c r="AU23" s="8">
        <f t="shared" si="12"/>
        <v>15</v>
      </c>
      <c r="AV23" s="101"/>
      <c r="AW23" s="8" t="str">
        <f t="shared" si="13"/>
        <v/>
      </c>
      <c r="AX23" s="101">
        <v>1</v>
      </c>
      <c r="AY23" s="105" t="s">
        <v>53</v>
      </c>
      <c r="AZ23" s="10">
        <f t="shared" si="14"/>
        <v>1</v>
      </c>
      <c r="BA23" s="8">
        <f t="shared" si="15"/>
        <v>15</v>
      </c>
      <c r="BB23" s="11" t="str">
        <f t="shared" si="16"/>
        <v/>
      </c>
      <c r="BC23" s="8" t="str">
        <f t="shared" si="17"/>
        <v/>
      </c>
      <c r="BD23" s="11">
        <f t="shared" si="18"/>
        <v>1</v>
      </c>
      <c r="BE23" s="12">
        <f t="shared" si="19"/>
        <v>1</v>
      </c>
    </row>
    <row r="24" spans="1:57" s="116" customFormat="1" ht="15.75" customHeight="1" x14ac:dyDescent="0.25">
      <c r="A24" s="87" t="s">
        <v>488</v>
      </c>
      <c r="B24" s="93" t="s">
        <v>17</v>
      </c>
      <c r="C24" s="91" t="s">
        <v>398</v>
      </c>
      <c r="D24" s="101"/>
      <c r="E24" s="8" t="str">
        <f t="shared" si="20"/>
        <v/>
      </c>
      <c r="F24" s="101"/>
      <c r="G24" s="8" t="str">
        <f t="shared" si="21"/>
        <v/>
      </c>
      <c r="H24" s="101"/>
      <c r="I24" s="107"/>
      <c r="J24" s="101"/>
      <c r="K24" s="8" t="str">
        <f t="shared" si="22"/>
        <v/>
      </c>
      <c r="L24" s="101"/>
      <c r="M24" s="8" t="str">
        <f t="shared" si="23"/>
        <v/>
      </c>
      <c r="N24" s="101"/>
      <c r="O24" s="107"/>
      <c r="P24" s="101"/>
      <c r="Q24" s="8" t="str">
        <f t="shared" si="2"/>
        <v/>
      </c>
      <c r="R24" s="101"/>
      <c r="S24" s="8" t="str">
        <f t="shared" si="3"/>
        <v/>
      </c>
      <c r="T24" s="101"/>
      <c r="U24" s="107"/>
      <c r="V24" s="101"/>
      <c r="W24" s="8" t="str">
        <f t="shared" si="4"/>
        <v/>
      </c>
      <c r="X24" s="101">
        <v>1</v>
      </c>
      <c r="Y24" s="8">
        <f t="shared" si="5"/>
        <v>15</v>
      </c>
      <c r="Z24" s="101">
        <v>2</v>
      </c>
      <c r="AA24" s="107" t="s">
        <v>52</v>
      </c>
      <c r="AB24" s="101"/>
      <c r="AC24" s="8" t="str">
        <f t="shared" si="6"/>
        <v/>
      </c>
      <c r="AD24" s="101"/>
      <c r="AE24" s="8" t="str">
        <f t="shared" si="7"/>
        <v/>
      </c>
      <c r="AF24" s="101"/>
      <c r="AG24" s="107"/>
      <c r="AH24" s="101"/>
      <c r="AI24" s="8" t="str">
        <f t="shared" si="8"/>
        <v/>
      </c>
      <c r="AJ24" s="101"/>
      <c r="AK24" s="8" t="str">
        <f t="shared" si="9"/>
        <v/>
      </c>
      <c r="AL24" s="101"/>
      <c r="AM24" s="107"/>
      <c r="AN24" s="101"/>
      <c r="AO24" s="8" t="str">
        <f t="shared" si="10"/>
        <v/>
      </c>
      <c r="AP24" s="101"/>
      <c r="AQ24" s="8" t="str">
        <f t="shared" si="11"/>
        <v/>
      </c>
      <c r="AR24" s="101"/>
      <c r="AS24" s="107"/>
      <c r="AT24" s="101"/>
      <c r="AU24" s="8" t="str">
        <f t="shared" si="12"/>
        <v/>
      </c>
      <c r="AV24" s="101"/>
      <c r="AW24" s="8" t="str">
        <f t="shared" si="13"/>
        <v/>
      </c>
      <c r="AX24" s="101"/>
      <c r="AY24" s="105"/>
      <c r="AZ24" s="10" t="str">
        <f t="shared" si="14"/>
        <v/>
      </c>
      <c r="BA24" s="8" t="str">
        <f t="shared" si="15"/>
        <v/>
      </c>
      <c r="BB24" s="11">
        <f t="shared" si="16"/>
        <v>1</v>
      </c>
      <c r="BC24" s="8">
        <f t="shared" si="17"/>
        <v>15</v>
      </c>
      <c r="BD24" s="11">
        <f t="shared" si="18"/>
        <v>2</v>
      </c>
      <c r="BE24" s="12">
        <f t="shared" si="19"/>
        <v>1</v>
      </c>
    </row>
    <row r="25" spans="1:57" ht="15.75" customHeight="1" x14ac:dyDescent="0.25">
      <c r="A25" s="94" t="s">
        <v>179</v>
      </c>
      <c r="B25" s="93" t="s">
        <v>17</v>
      </c>
      <c r="C25" s="97" t="s">
        <v>180</v>
      </c>
      <c r="D25" s="321"/>
      <c r="E25" s="318" t="str">
        <f t="shared" si="20"/>
        <v/>
      </c>
      <c r="F25" s="321"/>
      <c r="G25" s="318" t="str">
        <f t="shared" si="21"/>
        <v/>
      </c>
      <c r="H25" s="321"/>
      <c r="I25" s="322"/>
      <c r="J25" s="321"/>
      <c r="K25" s="318" t="str">
        <f t="shared" si="22"/>
        <v/>
      </c>
      <c r="L25" s="321"/>
      <c r="M25" s="318" t="str">
        <f t="shared" si="23"/>
        <v/>
      </c>
      <c r="N25" s="321"/>
      <c r="O25" s="322"/>
      <c r="P25" s="321"/>
      <c r="Q25" s="318" t="str">
        <f t="shared" si="2"/>
        <v/>
      </c>
      <c r="R25" s="321"/>
      <c r="S25" s="318" t="str">
        <f t="shared" si="3"/>
        <v/>
      </c>
      <c r="T25" s="321"/>
      <c r="U25" s="322"/>
      <c r="V25" s="101"/>
      <c r="W25" s="8" t="str">
        <f t="shared" si="4"/>
        <v/>
      </c>
      <c r="X25" s="101">
        <v>1</v>
      </c>
      <c r="Y25" s="8">
        <f t="shared" si="5"/>
        <v>15</v>
      </c>
      <c r="Z25" s="101">
        <v>1</v>
      </c>
      <c r="AA25" s="107" t="s">
        <v>52</v>
      </c>
      <c r="AB25" s="321"/>
      <c r="AC25" s="318" t="str">
        <f t="shared" si="6"/>
        <v/>
      </c>
      <c r="AD25" s="321"/>
      <c r="AE25" s="318" t="str">
        <f t="shared" si="7"/>
        <v/>
      </c>
      <c r="AF25" s="321"/>
      <c r="AG25" s="322"/>
      <c r="AH25" s="321"/>
      <c r="AI25" s="318" t="str">
        <f t="shared" si="8"/>
        <v/>
      </c>
      <c r="AJ25" s="321"/>
      <c r="AK25" s="318" t="str">
        <f t="shared" si="9"/>
        <v/>
      </c>
      <c r="AL25" s="321"/>
      <c r="AM25" s="322"/>
      <c r="AN25" s="101"/>
      <c r="AO25" s="8" t="str">
        <f t="shared" si="10"/>
        <v/>
      </c>
      <c r="AP25" s="101"/>
      <c r="AQ25" s="8" t="str">
        <f t="shared" si="11"/>
        <v/>
      </c>
      <c r="AR25" s="101"/>
      <c r="AS25" s="107"/>
      <c r="AT25" s="101"/>
      <c r="AU25" s="8" t="str">
        <f t="shared" si="12"/>
        <v/>
      </c>
      <c r="AV25" s="101"/>
      <c r="AW25" s="8" t="str">
        <f t="shared" si="13"/>
        <v/>
      </c>
      <c r="AX25" s="101"/>
      <c r="AY25" s="105"/>
      <c r="AZ25" s="10" t="str">
        <f t="shared" si="14"/>
        <v/>
      </c>
      <c r="BA25" s="8" t="str">
        <f t="shared" si="15"/>
        <v/>
      </c>
      <c r="BB25" s="11">
        <f t="shared" si="16"/>
        <v>1</v>
      </c>
      <c r="BC25" s="8">
        <f t="shared" si="17"/>
        <v>15</v>
      </c>
      <c r="BD25" s="11">
        <f t="shared" si="18"/>
        <v>1</v>
      </c>
      <c r="BE25" s="12">
        <f t="shared" si="19"/>
        <v>1</v>
      </c>
    </row>
    <row r="26" spans="1:57" s="116" customFormat="1" ht="15.75" customHeight="1" x14ac:dyDescent="0.3">
      <c r="A26" s="87" t="s">
        <v>480</v>
      </c>
      <c r="B26" s="93" t="s">
        <v>194</v>
      </c>
      <c r="C26" s="95" t="s">
        <v>389</v>
      </c>
      <c r="D26" s="238"/>
      <c r="E26" s="239" t="str">
        <f t="shared" si="20"/>
        <v/>
      </c>
      <c r="F26" s="240"/>
      <c r="G26" s="239" t="str">
        <f t="shared" si="21"/>
        <v/>
      </c>
      <c r="H26" s="241"/>
      <c r="I26" s="242"/>
      <c r="J26" s="238"/>
      <c r="K26" s="239" t="str">
        <f t="shared" si="22"/>
        <v/>
      </c>
      <c r="L26" s="240"/>
      <c r="M26" s="239" t="str">
        <f t="shared" si="23"/>
        <v/>
      </c>
      <c r="N26" s="241"/>
      <c r="O26" s="242"/>
      <c r="P26" s="238"/>
      <c r="Q26" s="239" t="str">
        <f t="shared" si="2"/>
        <v/>
      </c>
      <c r="R26" s="240"/>
      <c r="S26" s="239" t="str">
        <f t="shared" si="3"/>
        <v/>
      </c>
      <c r="T26" s="241"/>
      <c r="U26" s="242"/>
      <c r="V26" s="238"/>
      <c r="W26" s="239" t="str">
        <f t="shared" si="4"/>
        <v/>
      </c>
      <c r="X26" s="240"/>
      <c r="Y26" s="239" t="str">
        <f t="shared" si="5"/>
        <v/>
      </c>
      <c r="Z26" s="241"/>
      <c r="AA26" s="242"/>
      <c r="AB26" s="238"/>
      <c r="AC26" s="239" t="str">
        <f t="shared" si="6"/>
        <v/>
      </c>
      <c r="AD26" s="240"/>
      <c r="AE26" s="239" t="str">
        <f t="shared" si="7"/>
        <v/>
      </c>
      <c r="AF26" s="241"/>
      <c r="AG26" s="242"/>
      <c r="AH26" s="238"/>
      <c r="AI26" s="239" t="str">
        <f t="shared" si="8"/>
        <v/>
      </c>
      <c r="AJ26" s="240"/>
      <c r="AK26" s="239" t="str">
        <f t="shared" si="9"/>
        <v/>
      </c>
      <c r="AL26" s="241"/>
      <c r="AM26" s="242"/>
      <c r="AN26" s="238"/>
      <c r="AO26" s="239" t="str">
        <f t="shared" si="10"/>
        <v/>
      </c>
      <c r="AP26" s="240">
        <v>1</v>
      </c>
      <c r="AQ26" s="239">
        <f t="shared" si="11"/>
        <v>15</v>
      </c>
      <c r="AR26" s="241">
        <v>1</v>
      </c>
      <c r="AS26" s="242" t="s">
        <v>52</v>
      </c>
      <c r="AT26" s="238"/>
      <c r="AU26" s="239" t="str">
        <f t="shared" si="12"/>
        <v/>
      </c>
      <c r="AV26" s="240"/>
      <c r="AW26" s="239" t="str">
        <f t="shared" si="13"/>
        <v/>
      </c>
      <c r="AX26" s="241"/>
      <c r="AY26" s="242"/>
      <c r="AZ26" s="10" t="str">
        <f t="shared" si="14"/>
        <v/>
      </c>
      <c r="BA26" s="8" t="str">
        <f t="shared" si="15"/>
        <v/>
      </c>
      <c r="BB26" s="11">
        <f t="shared" si="16"/>
        <v>1</v>
      </c>
      <c r="BC26" s="8">
        <f t="shared" si="17"/>
        <v>15</v>
      </c>
      <c r="BD26" s="11">
        <f t="shared" si="18"/>
        <v>1</v>
      </c>
      <c r="BE26" s="12">
        <f t="shared" si="19"/>
        <v>1</v>
      </c>
    </row>
    <row r="27" spans="1:57" s="116" customFormat="1" ht="15.75" customHeight="1" x14ac:dyDescent="0.25">
      <c r="A27" s="94" t="s">
        <v>481</v>
      </c>
      <c r="B27" s="93" t="s">
        <v>17</v>
      </c>
      <c r="C27" s="139" t="s">
        <v>165</v>
      </c>
      <c r="D27" s="321"/>
      <c r="E27" s="318" t="str">
        <f t="shared" si="20"/>
        <v/>
      </c>
      <c r="F27" s="321"/>
      <c r="G27" s="318" t="str">
        <f t="shared" si="21"/>
        <v/>
      </c>
      <c r="H27" s="321"/>
      <c r="I27" s="322"/>
      <c r="J27" s="321"/>
      <c r="K27" s="8">
        <v>4</v>
      </c>
      <c r="L27" s="101">
        <v>2</v>
      </c>
      <c r="M27" s="8">
        <v>26</v>
      </c>
      <c r="N27" s="101">
        <v>3</v>
      </c>
      <c r="O27" s="107" t="s">
        <v>52</v>
      </c>
      <c r="P27" s="321"/>
      <c r="Q27" s="318" t="str">
        <f t="shared" si="2"/>
        <v/>
      </c>
      <c r="R27" s="321"/>
      <c r="S27" s="318" t="str">
        <f t="shared" si="3"/>
        <v/>
      </c>
      <c r="T27" s="321"/>
      <c r="U27" s="322"/>
      <c r="V27" s="321"/>
      <c r="W27" s="318" t="str">
        <f t="shared" si="4"/>
        <v/>
      </c>
      <c r="X27" s="321"/>
      <c r="Y27" s="318" t="str">
        <f t="shared" si="5"/>
        <v/>
      </c>
      <c r="Z27" s="321"/>
      <c r="AA27" s="322"/>
      <c r="AB27" s="321"/>
      <c r="AC27" s="318" t="str">
        <f t="shared" si="6"/>
        <v/>
      </c>
      <c r="AD27" s="321"/>
      <c r="AE27" s="318" t="str">
        <f t="shared" si="7"/>
        <v/>
      </c>
      <c r="AF27" s="321"/>
      <c r="AG27" s="322"/>
      <c r="AH27" s="321"/>
      <c r="AI27" s="318" t="str">
        <f t="shared" si="8"/>
        <v/>
      </c>
      <c r="AJ27" s="321"/>
      <c r="AK27" s="318" t="str">
        <f t="shared" si="9"/>
        <v/>
      </c>
      <c r="AL27" s="321"/>
      <c r="AM27" s="322"/>
      <c r="AN27" s="101"/>
      <c r="AO27" s="8" t="str">
        <f t="shared" si="10"/>
        <v/>
      </c>
      <c r="AP27" s="101"/>
      <c r="AQ27" s="8" t="str">
        <f t="shared" si="11"/>
        <v/>
      </c>
      <c r="AR27" s="101"/>
      <c r="AS27" s="107"/>
      <c r="AT27" s="101"/>
      <c r="AU27" s="8" t="str">
        <f t="shared" si="12"/>
        <v/>
      </c>
      <c r="AV27" s="101"/>
      <c r="AW27" s="8" t="str">
        <f t="shared" si="13"/>
        <v/>
      </c>
      <c r="AX27" s="101"/>
      <c r="AY27" s="105"/>
      <c r="AZ27" s="10" t="str">
        <f t="shared" si="14"/>
        <v/>
      </c>
      <c r="BA27" s="8" t="str">
        <f t="shared" si="15"/>
        <v/>
      </c>
      <c r="BB27" s="11">
        <f t="shared" si="16"/>
        <v>2</v>
      </c>
      <c r="BC27" s="8">
        <f t="shared" si="17"/>
        <v>30</v>
      </c>
      <c r="BD27" s="11">
        <f t="shared" si="18"/>
        <v>3</v>
      </c>
      <c r="BE27" s="12">
        <f t="shared" si="19"/>
        <v>2</v>
      </c>
    </row>
    <row r="28" spans="1:57" s="2" customFormat="1" ht="15.75" customHeight="1" x14ac:dyDescent="0.25">
      <c r="A28" s="94" t="s">
        <v>482</v>
      </c>
      <c r="B28" s="93" t="s">
        <v>17</v>
      </c>
      <c r="C28" s="139" t="s">
        <v>166</v>
      </c>
      <c r="D28" s="321"/>
      <c r="E28" s="318" t="str">
        <f t="shared" si="20"/>
        <v/>
      </c>
      <c r="F28" s="321"/>
      <c r="G28" s="318" t="str">
        <f t="shared" si="21"/>
        <v/>
      </c>
      <c r="H28" s="321"/>
      <c r="I28" s="322"/>
      <c r="J28" s="321"/>
      <c r="K28" s="318" t="str">
        <f t="shared" ref="K28" si="24">IF(J28*15=0,"",J28*15)</f>
        <v/>
      </c>
      <c r="L28" s="321"/>
      <c r="M28" s="318" t="str">
        <f t="shared" ref="M28" si="25">IF(L28*15=0,"",L28*15)</f>
        <v/>
      </c>
      <c r="N28" s="321"/>
      <c r="O28" s="322"/>
      <c r="P28" s="321"/>
      <c r="Q28" s="318" t="str">
        <f t="shared" si="2"/>
        <v/>
      </c>
      <c r="R28" s="321"/>
      <c r="S28" s="318" t="str">
        <f t="shared" si="3"/>
        <v/>
      </c>
      <c r="T28" s="321"/>
      <c r="U28" s="322"/>
      <c r="V28" s="321"/>
      <c r="W28" s="318" t="str">
        <f t="shared" si="4"/>
        <v/>
      </c>
      <c r="X28" s="101">
        <v>1</v>
      </c>
      <c r="Y28" s="8">
        <f t="shared" si="5"/>
        <v>15</v>
      </c>
      <c r="Z28" s="101">
        <v>3</v>
      </c>
      <c r="AA28" s="107" t="s">
        <v>52</v>
      </c>
      <c r="AB28" s="101"/>
      <c r="AC28" s="8" t="str">
        <f t="shared" si="6"/>
        <v/>
      </c>
      <c r="AD28" s="101"/>
      <c r="AE28" s="8" t="str">
        <f t="shared" si="7"/>
        <v/>
      </c>
      <c r="AF28" s="101"/>
      <c r="AG28" s="107"/>
      <c r="AH28" s="321"/>
      <c r="AI28" s="318" t="str">
        <f t="shared" si="8"/>
        <v/>
      </c>
      <c r="AJ28" s="321"/>
      <c r="AK28" s="318" t="str">
        <f t="shared" si="9"/>
        <v/>
      </c>
      <c r="AL28" s="321"/>
      <c r="AM28" s="322"/>
      <c r="AN28" s="101"/>
      <c r="AO28" s="8" t="str">
        <f t="shared" si="10"/>
        <v/>
      </c>
      <c r="AP28" s="101"/>
      <c r="AQ28" s="8" t="str">
        <f t="shared" si="11"/>
        <v/>
      </c>
      <c r="AR28" s="101"/>
      <c r="AS28" s="107"/>
      <c r="AT28" s="101"/>
      <c r="AU28" s="8" t="str">
        <f t="shared" si="12"/>
        <v/>
      </c>
      <c r="AV28" s="101"/>
      <c r="AW28" s="8" t="str">
        <f t="shared" si="13"/>
        <v/>
      </c>
      <c r="AX28" s="101"/>
      <c r="AY28" s="105"/>
      <c r="AZ28" s="10" t="str">
        <f t="shared" si="14"/>
        <v/>
      </c>
      <c r="BA28" s="8" t="str">
        <f t="shared" si="15"/>
        <v/>
      </c>
      <c r="BB28" s="11">
        <f t="shared" si="16"/>
        <v>1</v>
      </c>
      <c r="BC28" s="8">
        <f t="shared" si="17"/>
        <v>15</v>
      </c>
      <c r="BD28" s="11">
        <f t="shared" si="18"/>
        <v>3</v>
      </c>
      <c r="BE28" s="12">
        <f t="shared" si="19"/>
        <v>1</v>
      </c>
    </row>
    <row r="29" spans="1:57" s="2" customFormat="1" ht="15.75" customHeight="1" x14ac:dyDescent="0.25">
      <c r="A29" s="94" t="s">
        <v>483</v>
      </c>
      <c r="B29" s="93" t="s">
        <v>17</v>
      </c>
      <c r="C29" s="139" t="s">
        <v>484</v>
      </c>
      <c r="D29" s="101"/>
      <c r="E29" s="8" t="str">
        <f t="shared" si="20"/>
        <v/>
      </c>
      <c r="F29" s="101"/>
      <c r="G29" s="8" t="str">
        <f t="shared" si="21"/>
        <v/>
      </c>
      <c r="H29" s="101"/>
      <c r="I29" s="107"/>
      <c r="J29" s="101"/>
      <c r="K29" s="8" t="str">
        <f t="shared" si="22"/>
        <v/>
      </c>
      <c r="L29" s="101"/>
      <c r="M29" s="8" t="str">
        <f t="shared" si="23"/>
        <v/>
      </c>
      <c r="N29" s="101"/>
      <c r="O29" s="107"/>
      <c r="P29" s="101"/>
      <c r="Q29" s="8" t="str">
        <f t="shared" si="2"/>
        <v/>
      </c>
      <c r="R29" s="101"/>
      <c r="S29" s="8" t="str">
        <f t="shared" si="3"/>
        <v/>
      </c>
      <c r="T29" s="101"/>
      <c r="U29" s="107"/>
      <c r="V29" s="101"/>
      <c r="W29" s="8" t="str">
        <f t="shared" si="4"/>
        <v/>
      </c>
      <c r="X29" s="101"/>
      <c r="Y29" s="8" t="str">
        <f t="shared" si="5"/>
        <v/>
      </c>
      <c r="Z29" s="101"/>
      <c r="AA29" s="107"/>
      <c r="AB29" s="101"/>
      <c r="AC29" s="8" t="str">
        <f t="shared" si="6"/>
        <v/>
      </c>
      <c r="AD29" s="101">
        <v>1</v>
      </c>
      <c r="AE29" s="8">
        <f t="shared" si="7"/>
        <v>15</v>
      </c>
      <c r="AF29" s="101">
        <v>3</v>
      </c>
      <c r="AG29" s="107" t="s">
        <v>52</v>
      </c>
      <c r="AH29" s="101"/>
      <c r="AI29" s="8" t="str">
        <f t="shared" si="8"/>
        <v/>
      </c>
      <c r="AJ29" s="101"/>
      <c r="AK29" s="8" t="str">
        <f t="shared" si="9"/>
        <v/>
      </c>
      <c r="AL29" s="101"/>
      <c r="AM29" s="107"/>
      <c r="AN29" s="101"/>
      <c r="AO29" s="8" t="str">
        <f t="shared" si="10"/>
        <v/>
      </c>
      <c r="AP29" s="101"/>
      <c r="AQ29" s="8" t="str">
        <f t="shared" si="11"/>
        <v/>
      </c>
      <c r="AR29" s="101"/>
      <c r="AS29" s="107"/>
      <c r="AT29" s="101"/>
      <c r="AU29" s="8" t="str">
        <f t="shared" si="12"/>
        <v/>
      </c>
      <c r="AV29" s="101"/>
      <c r="AW29" s="8" t="str">
        <f t="shared" si="13"/>
        <v/>
      </c>
      <c r="AX29" s="101"/>
      <c r="AY29" s="105"/>
      <c r="AZ29" s="10" t="str">
        <f t="shared" si="14"/>
        <v/>
      </c>
      <c r="BA29" s="8" t="str">
        <f t="shared" si="15"/>
        <v/>
      </c>
      <c r="BB29" s="11">
        <f t="shared" si="16"/>
        <v>1</v>
      </c>
      <c r="BC29" s="8">
        <f t="shared" si="17"/>
        <v>15</v>
      </c>
      <c r="BD29" s="11">
        <f t="shared" si="18"/>
        <v>3</v>
      </c>
      <c r="BE29" s="12">
        <f t="shared" si="19"/>
        <v>1</v>
      </c>
    </row>
    <row r="30" spans="1:57" s="2" customFormat="1" ht="15.75" customHeight="1" x14ac:dyDescent="0.25">
      <c r="A30" s="94" t="s">
        <v>485</v>
      </c>
      <c r="B30" s="93" t="s">
        <v>17</v>
      </c>
      <c r="C30" s="139" t="s">
        <v>377</v>
      </c>
      <c r="D30" s="101"/>
      <c r="E30" s="8" t="str">
        <f t="shared" si="20"/>
        <v/>
      </c>
      <c r="F30" s="101"/>
      <c r="G30" s="8" t="str">
        <f t="shared" si="21"/>
        <v/>
      </c>
      <c r="H30" s="101"/>
      <c r="I30" s="107"/>
      <c r="J30" s="101"/>
      <c r="K30" s="8" t="str">
        <f t="shared" si="22"/>
        <v/>
      </c>
      <c r="L30" s="101"/>
      <c r="M30" s="8" t="str">
        <f t="shared" si="23"/>
        <v/>
      </c>
      <c r="N30" s="101"/>
      <c r="O30" s="107"/>
      <c r="P30" s="101"/>
      <c r="Q30" s="8" t="str">
        <f t="shared" si="2"/>
        <v/>
      </c>
      <c r="R30" s="101"/>
      <c r="S30" s="8" t="str">
        <f t="shared" si="3"/>
        <v/>
      </c>
      <c r="T30" s="101"/>
      <c r="U30" s="107"/>
      <c r="V30" s="101"/>
      <c r="W30" s="8" t="str">
        <f t="shared" si="4"/>
        <v/>
      </c>
      <c r="X30" s="101"/>
      <c r="Y30" s="8" t="str">
        <f t="shared" si="5"/>
        <v/>
      </c>
      <c r="Z30" s="101"/>
      <c r="AA30" s="107"/>
      <c r="AB30" s="101"/>
      <c r="AC30" s="8" t="str">
        <f t="shared" si="6"/>
        <v/>
      </c>
      <c r="AD30" s="101"/>
      <c r="AE30" s="8" t="str">
        <f t="shared" si="7"/>
        <v/>
      </c>
      <c r="AF30" s="101"/>
      <c r="AG30" s="107"/>
      <c r="AH30" s="101"/>
      <c r="AI30" s="8" t="str">
        <f t="shared" si="8"/>
        <v/>
      </c>
      <c r="AJ30" s="101">
        <v>1</v>
      </c>
      <c r="AK30" s="8">
        <f t="shared" si="9"/>
        <v>15</v>
      </c>
      <c r="AL30" s="101">
        <v>2</v>
      </c>
      <c r="AM30" s="107" t="s">
        <v>52</v>
      </c>
      <c r="AN30" s="101"/>
      <c r="AO30" s="8" t="str">
        <f t="shared" si="10"/>
        <v/>
      </c>
      <c r="AP30" s="101"/>
      <c r="AQ30" s="8" t="str">
        <f t="shared" si="11"/>
        <v/>
      </c>
      <c r="AR30" s="101"/>
      <c r="AS30" s="107"/>
      <c r="AT30" s="101"/>
      <c r="AU30" s="8" t="str">
        <f t="shared" si="12"/>
        <v/>
      </c>
      <c r="AV30" s="101"/>
      <c r="AW30" s="8" t="str">
        <f t="shared" si="13"/>
        <v/>
      </c>
      <c r="AX30" s="101"/>
      <c r="AY30" s="105"/>
      <c r="AZ30" s="10" t="str">
        <f t="shared" si="14"/>
        <v/>
      </c>
      <c r="BA30" s="8" t="str">
        <f t="shared" si="15"/>
        <v/>
      </c>
      <c r="BB30" s="11">
        <f t="shared" si="16"/>
        <v>1</v>
      </c>
      <c r="BC30" s="8">
        <f t="shared" si="17"/>
        <v>15</v>
      </c>
      <c r="BD30" s="11">
        <f t="shared" si="18"/>
        <v>2</v>
      </c>
      <c r="BE30" s="12">
        <f t="shared" si="19"/>
        <v>1</v>
      </c>
    </row>
    <row r="31" spans="1:57" ht="15.75" customHeight="1" x14ac:dyDescent="0.25">
      <c r="A31" s="94" t="s">
        <v>486</v>
      </c>
      <c r="B31" s="93" t="s">
        <v>17</v>
      </c>
      <c r="C31" s="139" t="s">
        <v>487</v>
      </c>
      <c r="D31" s="101"/>
      <c r="E31" s="8" t="str">
        <f t="shared" si="20"/>
        <v/>
      </c>
      <c r="F31" s="101"/>
      <c r="G31" s="8" t="str">
        <f t="shared" si="21"/>
        <v/>
      </c>
      <c r="H31" s="101"/>
      <c r="I31" s="107"/>
      <c r="J31" s="101"/>
      <c r="K31" s="8" t="str">
        <f t="shared" si="22"/>
        <v/>
      </c>
      <c r="L31" s="101"/>
      <c r="M31" s="8" t="str">
        <f t="shared" si="23"/>
        <v/>
      </c>
      <c r="N31" s="101"/>
      <c r="O31" s="107"/>
      <c r="P31" s="101"/>
      <c r="Q31" s="8" t="str">
        <f t="shared" si="2"/>
        <v/>
      </c>
      <c r="R31" s="101"/>
      <c r="S31" s="8" t="str">
        <f t="shared" si="3"/>
        <v/>
      </c>
      <c r="T31" s="101"/>
      <c r="U31" s="107"/>
      <c r="V31" s="101"/>
      <c r="W31" s="8" t="str">
        <f t="shared" si="4"/>
        <v/>
      </c>
      <c r="X31" s="101"/>
      <c r="Y31" s="8" t="str">
        <f t="shared" si="5"/>
        <v/>
      </c>
      <c r="Z31" s="101"/>
      <c r="AA31" s="107"/>
      <c r="AB31" s="101"/>
      <c r="AC31" s="8" t="str">
        <f t="shared" si="6"/>
        <v/>
      </c>
      <c r="AD31" s="101"/>
      <c r="AE31" s="8" t="str">
        <f t="shared" si="7"/>
        <v/>
      </c>
      <c r="AF31" s="101"/>
      <c r="AG31" s="107"/>
      <c r="AH31" s="101"/>
      <c r="AI31" s="8" t="str">
        <f t="shared" si="8"/>
        <v/>
      </c>
      <c r="AJ31" s="101"/>
      <c r="AK31" s="8" t="str">
        <f t="shared" si="9"/>
        <v/>
      </c>
      <c r="AL31" s="101"/>
      <c r="AM31" s="107"/>
      <c r="AN31" s="101"/>
      <c r="AO31" s="8" t="str">
        <f t="shared" si="10"/>
        <v/>
      </c>
      <c r="AP31" s="101"/>
      <c r="AQ31" s="8" t="str">
        <f t="shared" si="11"/>
        <v/>
      </c>
      <c r="AR31" s="101"/>
      <c r="AS31" s="107"/>
      <c r="AT31" s="101"/>
      <c r="AU31" s="8" t="str">
        <f t="shared" si="12"/>
        <v/>
      </c>
      <c r="AV31" s="101">
        <v>1</v>
      </c>
      <c r="AW31" s="8">
        <f t="shared" si="13"/>
        <v>15</v>
      </c>
      <c r="AX31" s="101">
        <v>2</v>
      </c>
      <c r="AY31" s="105" t="s">
        <v>52</v>
      </c>
      <c r="AZ31" s="10" t="str">
        <f t="shared" si="14"/>
        <v/>
      </c>
      <c r="BA31" s="8" t="str">
        <f t="shared" si="15"/>
        <v/>
      </c>
      <c r="BB31" s="11">
        <f t="shared" si="16"/>
        <v>1</v>
      </c>
      <c r="BC31" s="8">
        <f t="shared" si="17"/>
        <v>15</v>
      </c>
      <c r="BD31" s="11">
        <f t="shared" si="18"/>
        <v>2</v>
      </c>
      <c r="BE31" s="12">
        <f t="shared" si="19"/>
        <v>1</v>
      </c>
    </row>
    <row r="32" spans="1:57" ht="16.5" x14ac:dyDescent="0.3">
      <c r="A32" s="193" t="s">
        <v>353</v>
      </c>
      <c r="B32" s="93" t="s">
        <v>194</v>
      </c>
      <c r="C32" s="333" t="s">
        <v>354</v>
      </c>
      <c r="D32" s="238"/>
      <c r="E32" s="239" t="str">
        <f t="shared" si="20"/>
        <v/>
      </c>
      <c r="F32" s="240"/>
      <c r="G32" s="239" t="str">
        <f t="shared" si="21"/>
        <v/>
      </c>
      <c r="H32" s="241"/>
      <c r="I32" s="242"/>
      <c r="J32" s="238">
        <v>1</v>
      </c>
      <c r="K32" s="239">
        <f t="shared" si="22"/>
        <v>15</v>
      </c>
      <c r="L32" s="240">
        <v>1</v>
      </c>
      <c r="M32" s="239">
        <f t="shared" si="23"/>
        <v>15</v>
      </c>
      <c r="N32" s="241">
        <v>1</v>
      </c>
      <c r="O32" s="242" t="s">
        <v>18</v>
      </c>
      <c r="P32" s="238"/>
      <c r="Q32" s="239" t="str">
        <f t="shared" si="2"/>
        <v/>
      </c>
      <c r="R32" s="240"/>
      <c r="S32" s="239" t="str">
        <f t="shared" si="3"/>
        <v/>
      </c>
      <c r="T32" s="241"/>
      <c r="U32" s="242"/>
      <c r="V32" s="238"/>
      <c r="W32" s="239" t="str">
        <f t="shared" si="4"/>
        <v/>
      </c>
      <c r="X32" s="240"/>
      <c r="Y32" s="239" t="str">
        <f t="shared" si="5"/>
        <v/>
      </c>
      <c r="Z32" s="241"/>
      <c r="AA32" s="242"/>
      <c r="AB32" s="238"/>
      <c r="AC32" s="239" t="str">
        <f t="shared" si="6"/>
        <v/>
      </c>
      <c r="AD32" s="240"/>
      <c r="AE32" s="239" t="str">
        <f t="shared" si="7"/>
        <v/>
      </c>
      <c r="AF32" s="241"/>
      <c r="AG32" s="242"/>
      <c r="AH32" s="238"/>
      <c r="AI32" s="239" t="str">
        <f t="shared" si="8"/>
        <v/>
      </c>
      <c r="AJ32" s="240"/>
      <c r="AK32" s="239" t="str">
        <f t="shared" si="9"/>
        <v/>
      </c>
      <c r="AL32" s="241"/>
      <c r="AM32" s="242"/>
      <c r="AN32" s="238"/>
      <c r="AO32" s="239" t="str">
        <f t="shared" si="10"/>
        <v/>
      </c>
      <c r="AP32" s="240"/>
      <c r="AQ32" s="239" t="str">
        <f t="shared" si="11"/>
        <v/>
      </c>
      <c r="AR32" s="241"/>
      <c r="AS32" s="242"/>
      <c r="AT32" s="238"/>
      <c r="AU32" s="239" t="str">
        <f t="shared" si="12"/>
        <v/>
      </c>
      <c r="AV32" s="240"/>
      <c r="AW32" s="239" t="str">
        <f t="shared" si="13"/>
        <v/>
      </c>
      <c r="AX32" s="241"/>
      <c r="AY32" s="242"/>
      <c r="AZ32" s="10">
        <f t="shared" si="14"/>
        <v>1</v>
      </c>
      <c r="BA32" s="8">
        <f t="shared" si="15"/>
        <v>15</v>
      </c>
      <c r="BB32" s="11">
        <f t="shared" si="16"/>
        <v>1</v>
      </c>
      <c r="BC32" s="8">
        <f t="shared" si="17"/>
        <v>15</v>
      </c>
      <c r="BD32" s="11">
        <f t="shared" si="18"/>
        <v>1</v>
      </c>
      <c r="BE32" s="12">
        <f t="shared" si="19"/>
        <v>2</v>
      </c>
    </row>
    <row r="33" spans="1:57" s="320" customFormat="1" ht="15.75" customHeight="1" x14ac:dyDescent="0.3">
      <c r="A33" s="94" t="s">
        <v>236</v>
      </c>
      <c r="B33" s="93" t="s">
        <v>194</v>
      </c>
      <c r="C33" s="310" t="s">
        <v>237</v>
      </c>
      <c r="D33" s="238"/>
      <c r="E33" s="239" t="str">
        <f t="shared" si="20"/>
        <v/>
      </c>
      <c r="F33" s="240"/>
      <c r="G33" s="239"/>
      <c r="H33" s="241"/>
      <c r="I33" s="242"/>
      <c r="J33" s="238"/>
      <c r="K33" s="239"/>
      <c r="L33" s="240"/>
      <c r="M33" s="239"/>
      <c r="N33" s="241"/>
      <c r="O33" s="242"/>
      <c r="P33" s="238"/>
      <c r="Q33" s="239"/>
      <c r="R33" s="240"/>
      <c r="S33" s="239"/>
      <c r="T33" s="241"/>
      <c r="U33" s="242"/>
      <c r="V33" s="238"/>
      <c r="W33" s="8" t="str">
        <f t="shared" si="4"/>
        <v/>
      </c>
      <c r="X33" s="240"/>
      <c r="Y33" s="8" t="str">
        <f t="shared" si="5"/>
        <v/>
      </c>
      <c r="Z33" s="241"/>
      <c r="AA33" s="242"/>
      <c r="AB33" s="238"/>
      <c r="AC33" s="239" t="str">
        <f t="shared" si="6"/>
        <v/>
      </c>
      <c r="AD33" s="240"/>
      <c r="AE33" s="239"/>
      <c r="AF33" s="241"/>
      <c r="AG33" s="242"/>
      <c r="AH33" s="238"/>
      <c r="AI33" s="239"/>
      <c r="AJ33" s="240"/>
      <c r="AK33" s="239"/>
      <c r="AL33" s="241"/>
      <c r="AM33" s="242"/>
      <c r="AN33" s="238">
        <v>2</v>
      </c>
      <c r="AO33" s="239">
        <f>IF(AN33*15=0,"",AN33*15)</f>
        <v>30</v>
      </c>
      <c r="AP33" s="240"/>
      <c r="AQ33" s="239" t="str">
        <f t="shared" si="11"/>
        <v/>
      </c>
      <c r="AR33" s="241">
        <v>2</v>
      </c>
      <c r="AS33" s="242" t="s">
        <v>53</v>
      </c>
      <c r="AT33" s="238"/>
      <c r="AU33" s="8" t="str">
        <f t="shared" si="12"/>
        <v/>
      </c>
      <c r="AV33" s="240"/>
      <c r="AW33" s="8" t="str">
        <f t="shared" si="13"/>
        <v/>
      </c>
      <c r="AX33" s="241"/>
      <c r="AY33" s="242"/>
      <c r="AZ33" s="10">
        <f t="shared" si="14"/>
        <v>2</v>
      </c>
      <c r="BA33" s="8">
        <f t="shared" si="15"/>
        <v>30</v>
      </c>
      <c r="BB33" s="11" t="str">
        <f t="shared" si="16"/>
        <v/>
      </c>
      <c r="BC33" s="8" t="str">
        <f t="shared" si="17"/>
        <v/>
      </c>
      <c r="BD33" s="11">
        <f t="shared" si="18"/>
        <v>2</v>
      </c>
      <c r="BE33" s="12">
        <f t="shared" si="19"/>
        <v>2</v>
      </c>
    </row>
    <row r="34" spans="1:57" ht="16.5" x14ac:dyDescent="0.3">
      <c r="A34" s="193" t="s">
        <v>252</v>
      </c>
      <c r="B34" s="93" t="s">
        <v>194</v>
      </c>
      <c r="C34" s="429" t="s">
        <v>253</v>
      </c>
      <c r="D34" s="238"/>
      <c r="E34" s="239"/>
      <c r="F34" s="240"/>
      <c r="G34" s="239"/>
      <c r="H34" s="241"/>
      <c r="I34" s="242"/>
      <c r="J34" s="238">
        <v>2</v>
      </c>
      <c r="K34" s="239">
        <v>30</v>
      </c>
      <c r="L34" s="240">
        <v>2</v>
      </c>
      <c r="M34" s="239">
        <v>30</v>
      </c>
      <c r="N34" s="241">
        <v>3</v>
      </c>
      <c r="O34" s="242" t="s">
        <v>17</v>
      </c>
      <c r="P34" s="238"/>
      <c r="Q34" s="239"/>
      <c r="R34" s="240"/>
      <c r="S34" s="239"/>
      <c r="T34" s="241"/>
      <c r="U34" s="242"/>
      <c r="V34" s="238"/>
      <c r="W34" s="430"/>
      <c r="X34" s="240"/>
      <c r="Y34" s="430"/>
      <c r="Z34" s="241"/>
      <c r="AA34" s="242"/>
      <c r="AB34" s="238"/>
      <c r="AC34" s="239"/>
      <c r="AD34" s="240"/>
      <c r="AE34" s="239"/>
      <c r="AF34" s="241"/>
      <c r="AG34" s="242"/>
      <c r="AH34" s="238"/>
      <c r="AI34" s="239"/>
      <c r="AJ34" s="240"/>
      <c r="AK34" s="239"/>
      <c r="AL34" s="241"/>
      <c r="AM34" s="242"/>
      <c r="AN34" s="238"/>
      <c r="AO34" s="239"/>
      <c r="AP34" s="240"/>
      <c r="AQ34" s="239"/>
      <c r="AR34" s="241"/>
      <c r="AS34" s="242"/>
      <c r="AT34" s="238"/>
      <c r="AU34" s="430"/>
      <c r="AV34" s="240"/>
      <c r="AW34" s="430"/>
      <c r="AX34" s="241"/>
      <c r="AY34" s="242"/>
      <c r="AZ34" s="10">
        <f t="shared" ref="AZ34" si="26">IF(D34+J34+P34+V34+AB34+AH34+AN34+AT34=0,"",D34+J34+P34+V34+AB34+AH34+AN34+AT34)</f>
        <v>2</v>
      </c>
      <c r="BA34" s="8">
        <f t="shared" ref="BA34" si="27">IF((D34+J34+P34+V34+AB34+AH34+AN34+AT34)*15=0,"",(D34+J34+P34+V34+AB34+AH34+AN34+AT34)*15)</f>
        <v>30</v>
      </c>
      <c r="BB34" s="11">
        <f t="shared" ref="BB34" si="28">IF(F34+L34+R34+X34+AD34+AJ34+AP34+AV34=0,"",F34+L34+R34+X34+AD34+AJ34+AP34+AV34)</f>
        <v>2</v>
      </c>
      <c r="BC34" s="8">
        <f t="shared" ref="BC34" si="29">IF((L34+F34+R34+X34+AD34+AJ34+AP34+AV34)*15=0,"",(L34+F34+R34+X34+AD34+AJ34+AP34+AV34)*15)</f>
        <v>30</v>
      </c>
      <c r="BD34" s="11">
        <f t="shared" ref="BD34" si="30">IF(N34+H34+T34+Z34+AF34+AL34+AR34+AX34=0,"",N34+H34+T34+Z34+AF34+AL34+AR34+AX34)</f>
        <v>3</v>
      </c>
      <c r="BE34" s="12">
        <f t="shared" ref="BE34" si="31">IF(D34+F34+L34+J34+P34+R34+V34+X34+AB34+AD34+AH34+AJ34+AN34+AP34+AT34+AV34=0,"",D34+F34+L34+J34+P34+R34+V34+X34+AB34+AD34+AH34+AJ34+AN34+AP34+AT34+AV34)</f>
        <v>4</v>
      </c>
    </row>
    <row r="35" spans="1:57" ht="15.75" customHeight="1" x14ac:dyDescent="0.3">
      <c r="A35" s="94" t="s">
        <v>254</v>
      </c>
      <c r="B35" s="93" t="s">
        <v>194</v>
      </c>
      <c r="C35" s="137" t="s">
        <v>255</v>
      </c>
      <c r="D35" s="238"/>
      <c r="E35" s="239" t="str">
        <f t="shared" ref="E35:E49" si="32">IF(D35*15=0,"",D35*15)</f>
        <v/>
      </c>
      <c r="F35" s="240"/>
      <c r="G35" s="239" t="str">
        <f t="shared" ref="G35:G49" si="33">IF(F35*15=0,"",F35*15)</f>
        <v/>
      </c>
      <c r="H35" s="241"/>
      <c r="I35" s="242"/>
      <c r="J35" s="238"/>
      <c r="K35" s="239" t="str">
        <f t="shared" ref="K35:K49" si="34">IF(J35*15=0,"",J35*15)</f>
        <v/>
      </c>
      <c r="L35" s="240"/>
      <c r="M35" s="239" t="str">
        <f t="shared" ref="M35:M49" si="35">IF(L35*15=0,"",L35*15)</f>
        <v/>
      </c>
      <c r="N35" s="241"/>
      <c r="O35" s="242"/>
      <c r="P35" s="238">
        <v>1</v>
      </c>
      <c r="Q35" s="239">
        <f t="shared" ref="Q35:Q49" si="36">IF(P35*15=0,"",P35*15)</f>
        <v>15</v>
      </c>
      <c r="R35" s="240"/>
      <c r="S35" s="239" t="str">
        <f t="shared" ref="S35:S49" si="37">IF(R35*15=0,"",R35*15)</f>
        <v/>
      </c>
      <c r="T35" s="241">
        <v>2</v>
      </c>
      <c r="U35" s="242" t="s">
        <v>362</v>
      </c>
      <c r="V35" s="238"/>
      <c r="W35" s="239" t="str">
        <f t="shared" ref="W35:W49" si="38">IF(V35*15=0,"",V35*15)</f>
        <v/>
      </c>
      <c r="X35" s="240"/>
      <c r="Y35" s="239" t="str">
        <f t="shared" ref="Y35:Y49" si="39">IF(X35*15=0,"",X35*15)</f>
        <v/>
      </c>
      <c r="Z35" s="241"/>
      <c r="AA35" s="242"/>
      <c r="AB35" s="238"/>
      <c r="AC35" s="239" t="str">
        <f t="shared" ref="AC35:AC49" si="40">IF(AB35*15=0,"",AB35*15)</f>
        <v/>
      </c>
      <c r="AD35" s="240"/>
      <c r="AE35" s="239" t="str">
        <f t="shared" ref="AE35:AE49" si="41">IF(AD35*15=0,"",AD35*15)</f>
        <v/>
      </c>
      <c r="AF35" s="241"/>
      <c r="AG35" s="242"/>
      <c r="AH35" s="238"/>
      <c r="AI35" s="239" t="str">
        <f t="shared" ref="AI35:AI49" si="42">IF(AH35*15=0,"",AH35*15)</f>
        <v/>
      </c>
      <c r="AJ35" s="240"/>
      <c r="AK35" s="239" t="str">
        <f t="shared" ref="AK35:AK49" si="43">IF(AJ35*15=0,"",AJ35*15)</f>
        <v/>
      </c>
      <c r="AL35" s="241"/>
      <c r="AM35" s="242"/>
      <c r="AN35" s="238"/>
      <c r="AO35" s="239" t="str">
        <f t="shared" ref="AO35:AO49" si="44">IF(AN35*15=0,"",AN35*15)</f>
        <v/>
      </c>
      <c r="AP35" s="240"/>
      <c r="AQ35" s="239" t="str">
        <f t="shared" ref="AQ35:AQ49" si="45">IF(AP35*15=0,"",AP35*15)</f>
        <v/>
      </c>
      <c r="AR35" s="241"/>
      <c r="AS35" s="242"/>
      <c r="AT35" s="238"/>
      <c r="AU35" s="239" t="str">
        <f t="shared" ref="AU35:AU49" si="46">IF(AT35*15=0,"",AT35*15)</f>
        <v/>
      </c>
      <c r="AV35" s="240"/>
      <c r="AW35" s="239" t="str">
        <f t="shared" ref="AW35:AW49" si="47">IF(AV35*15=0,"",AV35*15)</f>
        <v/>
      </c>
      <c r="AX35" s="241"/>
      <c r="AY35" s="242"/>
      <c r="AZ35" s="10">
        <f t="shared" ref="AZ35:AZ44" si="48">IF(D35+J35+P35+V35+AB35+AH35+AN35+AT35=0,"",D35+J35+P35+V35+AB35+AH35+AN35+AT35)</f>
        <v>1</v>
      </c>
      <c r="BA35" s="8">
        <f t="shared" ref="BA35:BA44" si="49">IF((D35+J35+P35+V35+AB35+AH35+AN35+AT35)*15=0,"",(D35+J35+P35+V35+AB35+AH35+AN35+AT35)*15)</f>
        <v>15</v>
      </c>
      <c r="BB35" s="11" t="str">
        <f t="shared" ref="BB35:BB44" si="50">IF(F35+L35+R35+X35+AD35+AJ35+AP35+AV35=0,"",F35+L35+R35+X35+AD35+AJ35+AP35+AV35)</f>
        <v/>
      </c>
      <c r="BC35" s="8" t="str">
        <f t="shared" ref="BC35:BC44" si="51">IF((L35+F35+R35+X35+AD35+AJ35+AP35+AV35)*15=0,"",(L35+F35+R35+X35+AD35+AJ35+AP35+AV35)*15)</f>
        <v/>
      </c>
      <c r="BD35" s="11">
        <f t="shared" ref="BD35:BD49" si="52">IF(N35+H35+T35+Z35+AF35+AL35+AR35+AX35=0,"",N35+H35+T35+Z35+AF35+AL35+AR35+AX35)</f>
        <v>2</v>
      </c>
      <c r="BE35" s="12">
        <f t="shared" ref="BE35:BE49" si="53">IF(D35+F35+L35+J35+P35+R35+V35+X35+AB35+AD35+AH35+AJ35+AN35+AP35+AT35+AV35=0,"",D35+F35+L35+J35+P35+R35+V35+X35+AB35+AD35+AH35+AJ35+AN35+AP35+AT35+AV35)</f>
        <v>1</v>
      </c>
    </row>
    <row r="36" spans="1:57" ht="16.5" x14ac:dyDescent="0.3">
      <c r="A36" s="94" t="s">
        <v>256</v>
      </c>
      <c r="B36" s="93" t="s">
        <v>194</v>
      </c>
      <c r="C36" s="137" t="s">
        <v>257</v>
      </c>
      <c r="D36" s="238"/>
      <c r="E36" s="239" t="str">
        <f t="shared" si="32"/>
        <v/>
      </c>
      <c r="F36" s="240"/>
      <c r="G36" s="239" t="str">
        <f t="shared" si="33"/>
        <v/>
      </c>
      <c r="H36" s="241"/>
      <c r="I36" s="242"/>
      <c r="J36" s="238"/>
      <c r="K36" s="239" t="str">
        <f t="shared" si="34"/>
        <v/>
      </c>
      <c r="L36" s="240"/>
      <c r="M36" s="239" t="str">
        <f t="shared" si="35"/>
        <v/>
      </c>
      <c r="N36" s="241"/>
      <c r="O36" s="242"/>
      <c r="P36" s="238"/>
      <c r="Q36" s="239" t="str">
        <f t="shared" si="36"/>
        <v/>
      </c>
      <c r="R36" s="240"/>
      <c r="S36" s="239" t="str">
        <f t="shared" si="37"/>
        <v/>
      </c>
      <c r="T36" s="241"/>
      <c r="U36" s="242"/>
      <c r="V36" s="238">
        <v>1</v>
      </c>
      <c r="W36" s="239">
        <f t="shared" si="38"/>
        <v>15</v>
      </c>
      <c r="X36" s="240">
        <v>1</v>
      </c>
      <c r="Y36" s="239">
        <f t="shared" si="39"/>
        <v>15</v>
      </c>
      <c r="Z36" s="241">
        <v>1</v>
      </c>
      <c r="AA36" s="242" t="s">
        <v>444</v>
      </c>
      <c r="AB36" s="238"/>
      <c r="AC36" s="239" t="str">
        <f t="shared" si="40"/>
        <v/>
      </c>
      <c r="AD36" s="240"/>
      <c r="AE36" s="239" t="str">
        <f t="shared" si="41"/>
        <v/>
      </c>
      <c r="AF36" s="241"/>
      <c r="AG36" s="242"/>
      <c r="AH36" s="238"/>
      <c r="AI36" s="239" t="str">
        <f t="shared" si="42"/>
        <v/>
      </c>
      <c r="AJ36" s="240"/>
      <c r="AK36" s="239" t="str">
        <f t="shared" si="43"/>
        <v/>
      </c>
      <c r="AL36" s="241"/>
      <c r="AM36" s="242"/>
      <c r="AN36" s="238"/>
      <c r="AO36" s="239" t="str">
        <f t="shared" si="44"/>
        <v/>
      </c>
      <c r="AP36" s="240"/>
      <c r="AQ36" s="239" t="str">
        <f t="shared" si="45"/>
        <v/>
      </c>
      <c r="AR36" s="241"/>
      <c r="AS36" s="242"/>
      <c r="AT36" s="238"/>
      <c r="AU36" s="239" t="str">
        <f t="shared" si="46"/>
        <v/>
      </c>
      <c r="AV36" s="240"/>
      <c r="AW36" s="239" t="str">
        <f t="shared" si="47"/>
        <v/>
      </c>
      <c r="AX36" s="241"/>
      <c r="AY36" s="242"/>
      <c r="AZ36" s="10">
        <f t="shared" si="48"/>
        <v>1</v>
      </c>
      <c r="BA36" s="8">
        <f t="shared" si="49"/>
        <v>15</v>
      </c>
      <c r="BB36" s="11">
        <f t="shared" si="50"/>
        <v>1</v>
      </c>
      <c r="BC36" s="8">
        <f t="shared" si="51"/>
        <v>15</v>
      </c>
      <c r="BD36" s="11">
        <f t="shared" si="52"/>
        <v>1</v>
      </c>
      <c r="BE36" s="12">
        <f t="shared" si="53"/>
        <v>2</v>
      </c>
    </row>
    <row r="37" spans="1:57" ht="16.5" x14ac:dyDescent="0.3">
      <c r="A37" s="94" t="s">
        <v>258</v>
      </c>
      <c r="B37" s="93" t="s">
        <v>194</v>
      </c>
      <c r="C37" s="137" t="s">
        <v>259</v>
      </c>
      <c r="D37" s="238"/>
      <c r="E37" s="239" t="str">
        <f t="shared" si="32"/>
        <v/>
      </c>
      <c r="F37" s="240"/>
      <c r="G37" s="239" t="str">
        <f t="shared" si="33"/>
        <v/>
      </c>
      <c r="H37" s="241"/>
      <c r="I37" s="242"/>
      <c r="J37" s="238"/>
      <c r="K37" s="239" t="str">
        <f t="shared" si="34"/>
        <v/>
      </c>
      <c r="L37" s="240"/>
      <c r="M37" s="239" t="str">
        <f t="shared" si="35"/>
        <v/>
      </c>
      <c r="N37" s="241"/>
      <c r="O37" s="242"/>
      <c r="P37" s="238"/>
      <c r="Q37" s="239" t="str">
        <f t="shared" si="36"/>
        <v/>
      </c>
      <c r="R37" s="240"/>
      <c r="S37" s="239" t="str">
        <f t="shared" si="37"/>
        <v/>
      </c>
      <c r="T37" s="241"/>
      <c r="U37" s="242"/>
      <c r="V37" s="238"/>
      <c r="W37" s="239" t="str">
        <f t="shared" si="38"/>
        <v/>
      </c>
      <c r="X37" s="240"/>
      <c r="Y37" s="239" t="str">
        <f t="shared" si="39"/>
        <v/>
      </c>
      <c r="Z37" s="241"/>
      <c r="AA37" s="242"/>
      <c r="AB37" s="238"/>
      <c r="AC37" s="239" t="str">
        <f t="shared" si="40"/>
        <v/>
      </c>
      <c r="AD37" s="240"/>
      <c r="AE37" s="239" t="str">
        <f t="shared" si="41"/>
        <v/>
      </c>
      <c r="AF37" s="241"/>
      <c r="AG37" s="242"/>
      <c r="AH37" s="238">
        <v>2</v>
      </c>
      <c r="AI37" s="239">
        <f t="shared" si="42"/>
        <v>30</v>
      </c>
      <c r="AJ37" s="240">
        <v>2</v>
      </c>
      <c r="AK37" s="239">
        <f t="shared" si="43"/>
        <v>30</v>
      </c>
      <c r="AL37" s="241">
        <v>3</v>
      </c>
      <c r="AM37" s="242" t="s">
        <v>361</v>
      </c>
      <c r="AN37" s="238"/>
      <c r="AO37" s="239" t="str">
        <f t="shared" si="44"/>
        <v/>
      </c>
      <c r="AP37" s="240"/>
      <c r="AQ37" s="239" t="str">
        <f t="shared" si="45"/>
        <v/>
      </c>
      <c r="AR37" s="241"/>
      <c r="AS37" s="242"/>
      <c r="AT37" s="238"/>
      <c r="AU37" s="239" t="str">
        <f t="shared" si="46"/>
        <v/>
      </c>
      <c r="AV37" s="240"/>
      <c r="AW37" s="239" t="str">
        <f t="shared" si="47"/>
        <v/>
      </c>
      <c r="AX37" s="241"/>
      <c r="AY37" s="242"/>
      <c r="AZ37" s="10">
        <f t="shared" si="48"/>
        <v>2</v>
      </c>
      <c r="BA37" s="8">
        <f t="shared" si="49"/>
        <v>30</v>
      </c>
      <c r="BB37" s="11">
        <f t="shared" si="50"/>
        <v>2</v>
      </c>
      <c r="BC37" s="8">
        <f t="shared" si="51"/>
        <v>30</v>
      </c>
      <c r="BD37" s="11">
        <f t="shared" si="52"/>
        <v>3</v>
      </c>
      <c r="BE37" s="12">
        <f t="shared" si="53"/>
        <v>4</v>
      </c>
    </row>
    <row r="38" spans="1:57" ht="15.75" customHeight="1" x14ac:dyDescent="0.3">
      <c r="A38" s="94" t="s">
        <v>260</v>
      </c>
      <c r="B38" s="93" t="s">
        <v>194</v>
      </c>
      <c r="C38" s="137" t="s">
        <v>261</v>
      </c>
      <c r="D38" s="238"/>
      <c r="E38" s="239" t="str">
        <f t="shared" si="32"/>
        <v/>
      </c>
      <c r="F38" s="240"/>
      <c r="G38" s="239" t="str">
        <f t="shared" si="33"/>
        <v/>
      </c>
      <c r="H38" s="241"/>
      <c r="I38" s="242"/>
      <c r="J38" s="238"/>
      <c r="K38" s="239" t="str">
        <f t="shared" si="34"/>
        <v/>
      </c>
      <c r="L38" s="240"/>
      <c r="M38" s="239" t="str">
        <f t="shared" si="35"/>
        <v/>
      </c>
      <c r="N38" s="241"/>
      <c r="O38" s="242"/>
      <c r="P38" s="238"/>
      <c r="Q38" s="239" t="str">
        <f t="shared" si="36"/>
        <v/>
      </c>
      <c r="R38" s="240"/>
      <c r="S38" s="239" t="str">
        <f t="shared" si="37"/>
        <v/>
      </c>
      <c r="T38" s="241"/>
      <c r="U38" s="242"/>
      <c r="V38" s="238"/>
      <c r="W38" s="239" t="str">
        <f t="shared" si="38"/>
        <v/>
      </c>
      <c r="X38" s="240"/>
      <c r="Y38" s="239" t="str">
        <f t="shared" si="39"/>
        <v/>
      </c>
      <c r="Z38" s="241"/>
      <c r="AA38" s="242"/>
      <c r="AB38" s="238">
        <v>1</v>
      </c>
      <c r="AC38" s="239">
        <f t="shared" si="40"/>
        <v>15</v>
      </c>
      <c r="AD38" s="240">
        <v>2</v>
      </c>
      <c r="AE38" s="239">
        <f t="shared" si="41"/>
        <v>30</v>
      </c>
      <c r="AF38" s="241">
        <v>2</v>
      </c>
      <c r="AG38" s="242" t="s">
        <v>361</v>
      </c>
      <c r="AH38" s="238"/>
      <c r="AI38" s="239" t="str">
        <f t="shared" si="42"/>
        <v/>
      </c>
      <c r="AJ38" s="240"/>
      <c r="AK38" s="239" t="str">
        <f t="shared" si="43"/>
        <v/>
      </c>
      <c r="AL38" s="241"/>
      <c r="AM38" s="242"/>
      <c r="AN38" s="238"/>
      <c r="AO38" s="239" t="str">
        <f t="shared" si="44"/>
        <v/>
      </c>
      <c r="AP38" s="240"/>
      <c r="AQ38" s="239" t="str">
        <f t="shared" si="45"/>
        <v/>
      </c>
      <c r="AR38" s="241"/>
      <c r="AS38" s="242"/>
      <c r="AT38" s="238"/>
      <c r="AU38" s="239" t="str">
        <f t="shared" si="46"/>
        <v/>
      </c>
      <c r="AV38" s="240"/>
      <c r="AW38" s="239" t="str">
        <f t="shared" si="47"/>
        <v/>
      </c>
      <c r="AX38" s="241"/>
      <c r="AY38" s="242"/>
      <c r="AZ38" s="10">
        <f t="shared" si="48"/>
        <v>1</v>
      </c>
      <c r="BA38" s="8">
        <f t="shared" si="49"/>
        <v>15</v>
      </c>
      <c r="BB38" s="11">
        <f t="shared" si="50"/>
        <v>2</v>
      </c>
      <c r="BC38" s="8">
        <f t="shared" si="51"/>
        <v>30</v>
      </c>
      <c r="BD38" s="11">
        <f t="shared" si="52"/>
        <v>2</v>
      </c>
      <c r="BE38" s="12">
        <f t="shared" si="53"/>
        <v>3</v>
      </c>
    </row>
    <row r="39" spans="1:57" ht="15.75" customHeight="1" x14ac:dyDescent="0.3">
      <c r="A39" s="94" t="s">
        <v>262</v>
      </c>
      <c r="B39" s="93" t="s">
        <v>194</v>
      </c>
      <c r="C39" s="137" t="s">
        <v>263</v>
      </c>
      <c r="D39" s="238"/>
      <c r="E39" s="239" t="str">
        <f t="shared" si="32"/>
        <v/>
      </c>
      <c r="F39" s="240"/>
      <c r="G39" s="239" t="str">
        <f t="shared" si="33"/>
        <v/>
      </c>
      <c r="H39" s="241"/>
      <c r="I39" s="242"/>
      <c r="J39" s="238"/>
      <c r="K39" s="239" t="str">
        <f t="shared" si="34"/>
        <v/>
      </c>
      <c r="L39" s="240"/>
      <c r="M39" s="239" t="str">
        <f t="shared" si="35"/>
        <v/>
      </c>
      <c r="N39" s="241"/>
      <c r="O39" s="242"/>
      <c r="P39" s="238"/>
      <c r="Q39" s="239" t="str">
        <f t="shared" si="36"/>
        <v/>
      </c>
      <c r="R39" s="240"/>
      <c r="S39" s="239" t="str">
        <f t="shared" si="37"/>
        <v/>
      </c>
      <c r="T39" s="241"/>
      <c r="U39" s="242"/>
      <c r="V39" s="238"/>
      <c r="W39" s="239" t="str">
        <f t="shared" si="38"/>
        <v/>
      </c>
      <c r="X39" s="240"/>
      <c r="Y39" s="239" t="str">
        <f t="shared" si="39"/>
        <v/>
      </c>
      <c r="Z39" s="241"/>
      <c r="AA39" s="242"/>
      <c r="AB39" s="238"/>
      <c r="AC39" s="239" t="str">
        <f t="shared" si="40"/>
        <v/>
      </c>
      <c r="AD39" s="240"/>
      <c r="AE39" s="239" t="str">
        <f t="shared" si="41"/>
        <v/>
      </c>
      <c r="AF39" s="241"/>
      <c r="AG39" s="242"/>
      <c r="AH39" s="238"/>
      <c r="AI39" s="239" t="str">
        <f t="shared" si="42"/>
        <v/>
      </c>
      <c r="AJ39" s="240"/>
      <c r="AK39" s="239" t="str">
        <f t="shared" si="43"/>
        <v/>
      </c>
      <c r="AL39" s="241"/>
      <c r="AM39" s="242"/>
      <c r="AN39" s="238">
        <v>2</v>
      </c>
      <c r="AO39" s="239">
        <f t="shared" si="44"/>
        <v>30</v>
      </c>
      <c r="AP39" s="240">
        <v>1</v>
      </c>
      <c r="AQ39" s="239">
        <f t="shared" si="45"/>
        <v>15</v>
      </c>
      <c r="AR39" s="241">
        <v>2</v>
      </c>
      <c r="AS39" s="242" t="s">
        <v>361</v>
      </c>
      <c r="AT39" s="238"/>
      <c r="AU39" s="239" t="str">
        <f t="shared" si="46"/>
        <v/>
      </c>
      <c r="AV39" s="240"/>
      <c r="AW39" s="239" t="str">
        <f t="shared" si="47"/>
        <v/>
      </c>
      <c r="AX39" s="241"/>
      <c r="AY39" s="242"/>
      <c r="AZ39" s="10">
        <f t="shared" si="48"/>
        <v>2</v>
      </c>
      <c r="BA39" s="8">
        <f t="shared" si="49"/>
        <v>30</v>
      </c>
      <c r="BB39" s="11">
        <f t="shared" si="50"/>
        <v>1</v>
      </c>
      <c r="BC39" s="8">
        <f t="shared" si="51"/>
        <v>15</v>
      </c>
      <c r="BD39" s="11">
        <f t="shared" si="52"/>
        <v>2</v>
      </c>
      <c r="BE39" s="12">
        <f t="shared" si="53"/>
        <v>3</v>
      </c>
    </row>
    <row r="40" spans="1:57" ht="15.75" customHeight="1" x14ac:dyDescent="0.3">
      <c r="A40" s="94" t="s">
        <v>264</v>
      </c>
      <c r="B40" s="93" t="s">
        <v>194</v>
      </c>
      <c r="C40" s="137" t="s">
        <v>265</v>
      </c>
      <c r="D40" s="238"/>
      <c r="E40" s="239" t="str">
        <f t="shared" si="32"/>
        <v/>
      </c>
      <c r="F40" s="240"/>
      <c r="G40" s="239" t="str">
        <f t="shared" si="33"/>
        <v/>
      </c>
      <c r="H40" s="241"/>
      <c r="I40" s="242"/>
      <c r="J40" s="238"/>
      <c r="K40" s="239" t="str">
        <f t="shared" si="34"/>
        <v/>
      </c>
      <c r="L40" s="240"/>
      <c r="M40" s="239" t="str">
        <f t="shared" si="35"/>
        <v/>
      </c>
      <c r="N40" s="241"/>
      <c r="O40" s="242"/>
      <c r="P40" s="238"/>
      <c r="Q40" s="239" t="str">
        <f t="shared" si="36"/>
        <v/>
      </c>
      <c r="R40" s="240"/>
      <c r="S40" s="239" t="str">
        <f t="shared" si="37"/>
        <v/>
      </c>
      <c r="T40" s="241"/>
      <c r="U40" s="242"/>
      <c r="V40" s="238"/>
      <c r="W40" s="239" t="str">
        <f t="shared" si="38"/>
        <v/>
      </c>
      <c r="X40" s="240"/>
      <c r="Y40" s="239" t="str">
        <f t="shared" si="39"/>
        <v/>
      </c>
      <c r="Z40" s="241"/>
      <c r="AA40" s="242"/>
      <c r="AB40" s="238"/>
      <c r="AC40" s="239" t="str">
        <f t="shared" si="40"/>
        <v/>
      </c>
      <c r="AD40" s="240"/>
      <c r="AE40" s="239" t="str">
        <f t="shared" si="41"/>
        <v/>
      </c>
      <c r="AF40" s="241"/>
      <c r="AG40" s="242"/>
      <c r="AH40" s="238"/>
      <c r="AI40" s="239" t="str">
        <f t="shared" si="42"/>
        <v/>
      </c>
      <c r="AJ40" s="240"/>
      <c r="AK40" s="239" t="str">
        <f t="shared" si="43"/>
        <v/>
      </c>
      <c r="AL40" s="241"/>
      <c r="AM40" s="242"/>
      <c r="AN40" s="238"/>
      <c r="AO40" s="239" t="str">
        <f t="shared" si="44"/>
        <v/>
      </c>
      <c r="AP40" s="240"/>
      <c r="AQ40" s="239" t="str">
        <f t="shared" si="45"/>
        <v/>
      </c>
      <c r="AR40" s="241"/>
      <c r="AS40" s="242"/>
      <c r="AT40" s="238">
        <v>2</v>
      </c>
      <c r="AU40" s="239">
        <f t="shared" si="46"/>
        <v>30</v>
      </c>
      <c r="AV40" s="240">
        <v>2</v>
      </c>
      <c r="AW40" s="239">
        <f t="shared" si="47"/>
        <v>30</v>
      </c>
      <c r="AX40" s="241">
        <v>3</v>
      </c>
      <c r="AY40" s="242" t="s">
        <v>361</v>
      </c>
      <c r="AZ40" s="10">
        <f t="shared" si="48"/>
        <v>2</v>
      </c>
      <c r="BA40" s="8">
        <f t="shared" si="49"/>
        <v>30</v>
      </c>
      <c r="BB40" s="11">
        <f t="shared" si="50"/>
        <v>2</v>
      </c>
      <c r="BC40" s="8">
        <f t="shared" si="51"/>
        <v>30</v>
      </c>
      <c r="BD40" s="11">
        <f t="shared" si="52"/>
        <v>3</v>
      </c>
      <c r="BE40" s="12">
        <f t="shared" si="53"/>
        <v>4</v>
      </c>
    </row>
    <row r="41" spans="1:57" ht="15.75" customHeight="1" x14ac:dyDescent="0.3">
      <c r="A41" s="94" t="s">
        <v>266</v>
      </c>
      <c r="B41" s="93" t="s">
        <v>194</v>
      </c>
      <c r="C41" s="137" t="s">
        <v>267</v>
      </c>
      <c r="D41" s="238"/>
      <c r="E41" s="239" t="str">
        <f t="shared" si="32"/>
        <v/>
      </c>
      <c r="F41" s="240"/>
      <c r="G41" s="239" t="str">
        <f t="shared" si="33"/>
        <v/>
      </c>
      <c r="H41" s="241"/>
      <c r="I41" s="242"/>
      <c r="J41" s="238"/>
      <c r="K41" s="239" t="str">
        <f t="shared" si="34"/>
        <v/>
      </c>
      <c r="L41" s="240"/>
      <c r="M41" s="239" t="str">
        <f t="shared" si="35"/>
        <v/>
      </c>
      <c r="N41" s="241"/>
      <c r="O41" s="242"/>
      <c r="P41" s="238"/>
      <c r="Q41" s="239" t="str">
        <f t="shared" si="36"/>
        <v/>
      </c>
      <c r="R41" s="240"/>
      <c r="S41" s="239" t="str">
        <f t="shared" si="37"/>
        <v/>
      </c>
      <c r="T41" s="241"/>
      <c r="U41" s="242"/>
      <c r="V41" s="238"/>
      <c r="W41" s="239" t="str">
        <f t="shared" si="38"/>
        <v/>
      </c>
      <c r="X41" s="240"/>
      <c r="Y41" s="239" t="str">
        <f t="shared" si="39"/>
        <v/>
      </c>
      <c r="Z41" s="241"/>
      <c r="AA41" s="242"/>
      <c r="AB41" s="238"/>
      <c r="AC41" s="239" t="str">
        <f t="shared" si="40"/>
        <v/>
      </c>
      <c r="AD41" s="240"/>
      <c r="AE41" s="239" t="str">
        <f t="shared" si="41"/>
        <v/>
      </c>
      <c r="AF41" s="241"/>
      <c r="AG41" s="242"/>
      <c r="AH41" s="238"/>
      <c r="AI41" s="239" t="str">
        <f t="shared" si="42"/>
        <v/>
      </c>
      <c r="AJ41" s="240"/>
      <c r="AK41" s="239" t="str">
        <f t="shared" si="43"/>
        <v/>
      </c>
      <c r="AL41" s="241"/>
      <c r="AM41" s="242"/>
      <c r="AN41" s="238"/>
      <c r="AO41" s="239" t="str">
        <f t="shared" si="44"/>
        <v/>
      </c>
      <c r="AP41" s="240"/>
      <c r="AQ41" s="239" t="str">
        <f t="shared" si="45"/>
        <v/>
      </c>
      <c r="AR41" s="241"/>
      <c r="AS41" s="242"/>
      <c r="AT41" s="238">
        <v>1</v>
      </c>
      <c r="AU41" s="239">
        <f t="shared" si="46"/>
        <v>15</v>
      </c>
      <c r="AV41" s="240"/>
      <c r="AW41" s="239" t="str">
        <f t="shared" si="47"/>
        <v/>
      </c>
      <c r="AX41" s="241">
        <v>1</v>
      </c>
      <c r="AY41" s="242" t="s">
        <v>362</v>
      </c>
      <c r="AZ41" s="10">
        <f t="shared" si="48"/>
        <v>1</v>
      </c>
      <c r="BA41" s="8">
        <f t="shared" si="49"/>
        <v>15</v>
      </c>
      <c r="BB41" s="11" t="str">
        <f t="shared" si="50"/>
        <v/>
      </c>
      <c r="BC41" s="8" t="str">
        <f t="shared" si="51"/>
        <v/>
      </c>
      <c r="BD41" s="11">
        <f t="shared" si="52"/>
        <v>1</v>
      </c>
      <c r="BE41" s="12">
        <f t="shared" si="53"/>
        <v>1</v>
      </c>
    </row>
    <row r="42" spans="1:57" ht="16.5" x14ac:dyDescent="0.3">
      <c r="A42" s="94" t="s">
        <v>294</v>
      </c>
      <c r="B42" s="93" t="s">
        <v>194</v>
      </c>
      <c r="C42" s="137" t="s">
        <v>295</v>
      </c>
      <c r="D42" s="238"/>
      <c r="E42" s="239" t="str">
        <f t="shared" si="32"/>
        <v/>
      </c>
      <c r="F42" s="240"/>
      <c r="G42" s="239" t="str">
        <f t="shared" si="33"/>
        <v/>
      </c>
      <c r="H42" s="241"/>
      <c r="I42" s="242"/>
      <c r="J42" s="238"/>
      <c r="K42" s="239" t="str">
        <f t="shared" si="34"/>
        <v/>
      </c>
      <c r="L42" s="240"/>
      <c r="M42" s="239" t="str">
        <f t="shared" si="35"/>
        <v/>
      </c>
      <c r="N42" s="241"/>
      <c r="O42" s="242"/>
      <c r="P42" s="238"/>
      <c r="Q42" s="239" t="str">
        <f t="shared" si="36"/>
        <v/>
      </c>
      <c r="R42" s="240"/>
      <c r="S42" s="239" t="str">
        <f t="shared" si="37"/>
        <v/>
      </c>
      <c r="T42" s="241"/>
      <c r="U42" s="242"/>
      <c r="V42" s="238"/>
      <c r="W42" s="239" t="str">
        <f t="shared" si="38"/>
        <v/>
      </c>
      <c r="X42" s="240"/>
      <c r="Y42" s="239" t="str">
        <f t="shared" si="39"/>
        <v/>
      </c>
      <c r="Z42" s="241"/>
      <c r="AA42" s="242"/>
      <c r="AB42" s="238"/>
      <c r="AC42" s="239" t="str">
        <f t="shared" si="40"/>
        <v/>
      </c>
      <c r="AD42" s="240"/>
      <c r="AE42" s="239" t="str">
        <f t="shared" si="41"/>
        <v/>
      </c>
      <c r="AF42" s="241"/>
      <c r="AG42" s="242"/>
      <c r="AH42" s="238"/>
      <c r="AI42" s="239" t="str">
        <f t="shared" si="42"/>
        <v/>
      </c>
      <c r="AJ42" s="240"/>
      <c r="AK42" s="239" t="str">
        <f t="shared" si="43"/>
        <v/>
      </c>
      <c r="AL42" s="241"/>
      <c r="AM42" s="242"/>
      <c r="AN42" s="238">
        <v>1</v>
      </c>
      <c r="AO42" s="239">
        <f t="shared" si="44"/>
        <v>15</v>
      </c>
      <c r="AP42" s="240">
        <v>1</v>
      </c>
      <c r="AQ42" s="239">
        <f t="shared" si="45"/>
        <v>15</v>
      </c>
      <c r="AR42" s="241">
        <v>2</v>
      </c>
      <c r="AS42" s="242" t="s">
        <v>362</v>
      </c>
      <c r="AT42" s="238"/>
      <c r="AU42" s="239" t="str">
        <f t="shared" si="46"/>
        <v/>
      </c>
      <c r="AV42" s="240"/>
      <c r="AW42" s="239" t="str">
        <f t="shared" si="47"/>
        <v/>
      </c>
      <c r="AX42" s="241"/>
      <c r="AY42" s="242"/>
      <c r="AZ42" s="10">
        <f t="shared" si="48"/>
        <v>1</v>
      </c>
      <c r="BA42" s="8">
        <f t="shared" si="49"/>
        <v>15</v>
      </c>
      <c r="BB42" s="11">
        <f t="shared" si="50"/>
        <v>1</v>
      </c>
      <c r="BC42" s="8">
        <f t="shared" si="51"/>
        <v>15</v>
      </c>
      <c r="BD42" s="11">
        <f t="shared" si="52"/>
        <v>2</v>
      </c>
      <c r="BE42" s="12">
        <f t="shared" si="53"/>
        <v>2</v>
      </c>
    </row>
    <row r="43" spans="1:57" ht="16.5" x14ac:dyDescent="0.3">
      <c r="A43" s="94" t="s">
        <v>269</v>
      </c>
      <c r="B43" s="93" t="s">
        <v>194</v>
      </c>
      <c r="C43" s="137" t="s">
        <v>296</v>
      </c>
      <c r="D43" s="238"/>
      <c r="E43" s="239" t="str">
        <f t="shared" si="32"/>
        <v/>
      </c>
      <c r="F43" s="240"/>
      <c r="G43" s="239" t="str">
        <f t="shared" si="33"/>
        <v/>
      </c>
      <c r="H43" s="241"/>
      <c r="I43" s="242"/>
      <c r="J43" s="238"/>
      <c r="K43" s="239" t="str">
        <f t="shared" si="34"/>
        <v/>
      </c>
      <c r="L43" s="240"/>
      <c r="M43" s="239" t="str">
        <f t="shared" si="35"/>
        <v/>
      </c>
      <c r="N43" s="241"/>
      <c r="O43" s="242"/>
      <c r="P43" s="238"/>
      <c r="Q43" s="239" t="str">
        <f t="shared" si="36"/>
        <v/>
      </c>
      <c r="R43" s="240"/>
      <c r="S43" s="239" t="str">
        <f t="shared" si="37"/>
        <v/>
      </c>
      <c r="T43" s="241"/>
      <c r="U43" s="242"/>
      <c r="V43" s="238"/>
      <c r="W43" s="239" t="str">
        <f t="shared" si="38"/>
        <v/>
      </c>
      <c r="X43" s="240"/>
      <c r="Y43" s="239" t="str">
        <f t="shared" si="39"/>
        <v/>
      </c>
      <c r="Z43" s="241"/>
      <c r="AA43" s="242"/>
      <c r="AB43" s="238"/>
      <c r="AC43" s="239" t="str">
        <f t="shared" si="40"/>
        <v/>
      </c>
      <c r="AD43" s="240"/>
      <c r="AE43" s="239" t="str">
        <f t="shared" si="41"/>
        <v/>
      </c>
      <c r="AF43" s="241"/>
      <c r="AG43" s="242"/>
      <c r="AH43" s="238"/>
      <c r="AI43" s="239" t="str">
        <f t="shared" si="42"/>
        <v/>
      </c>
      <c r="AJ43" s="240"/>
      <c r="AK43" s="239" t="str">
        <f t="shared" si="43"/>
        <v/>
      </c>
      <c r="AL43" s="241"/>
      <c r="AM43" s="242"/>
      <c r="AN43" s="238"/>
      <c r="AO43" s="239" t="str">
        <f t="shared" si="44"/>
        <v/>
      </c>
      <c r="AP43" s="240"/>
      <c r="AQ43" s="239" t="str">
        <f t="shared" si="45"/>
        <v/>
      </c>
      <c r="AR43" s="241"/>
      <c r="AS43" s="242"/>
      <c r="AT43" s="238">
        <v>1</v>
      </c>
      <c r="AU43" s="239">
        <f t="shared" si="46"/>
        <v>15</v>
      </c>
      <c r="AV43" s="240">
        <v>1</v>
      </c>
      <c r="AW43" s="239">
        <f t="shared" si="47"/>
        <v>15</v>
      </c>
      <c r="AX43" s="241">
        <v>2</v>
      </c>
      <c r="AY43" s="242" t="s">
        <v>361</v>
      </c>
      <c r="AZ43" s="10">
        <f t="shared" si="48"/>
        <v>1</v>
      </c>
      <c r="BA43" s="8">
        <f t="shared" si="49"/>
        <v>15</v>
      </c>
      <c r="BB43" s="11">
        <f t="shared" si="50"/>
        <v>1</v>
      </c>
      <c r="BC43" s="8">
        <f t="shared" si="51"/>
        <v>15</v>
      </c>
      <c r="BD43" s="11">
        <f t="shared" si="52"/>
        <v>2</v>
      </c>
      <c r="BE43" s="12">
        <f t="shared" si="53"/>
        <v>2</v>
      </c>
    </row>
    <row r="44" spans="1:57" ht="15.75" customHeight="1" x14ac:dyDescent="0.3">
      <c r="A44" s="94" t="s">
        <v>270</v>
      </c>
      <c r="B44" s="93" t="s">
        <v>194</v>
      </c>
      <c r="C44" s="137" t="s">
        <v>271</v>
      </c>
      <c r="D44" s="238"/>
      <c r="E44" s="239" t="str">
        <f t="shared" si="32"/>
        <v/>
      </c>
      <c r="F44" s="240"/>
      <c r="G44" s="239" t="str">
        <f t="shared" si="33"/>
        <v/>
      </c>
      <c r="H44" s="241"/>
      <c r="I44" s="242"/>
      <c r="J44" s="238"/>
      <c r="K44" s="239" t="str">
        <f t="shared" si="34"/>
        <v/>
      </c>
      <c r="L44" s="240"/>
      <c r="M44" s="239" t="str">
        <f t="shared" si="35"/>
        <v/>
      </c>
      <c r="N44" s="241"/>
      <c r="O44" s="242"/>
      <c r="P44" s="238"/>
      <c r="Q44" s="239" t="str">
        <f t="shared" si="36"/>
        <v/>
      </c>
      <c r="R44" s="240"/>
      <c r="S44" s="239" t="str">
        <f t="shared" si="37"/>
        <v/>
      </c>
      <c r="T44" s="241"/>
      <c r="U44" s="242"/>
      <c r="V44" s="238"/>
      <c r="W44" s="239" t="str">
        <f t="shared" si="38"/>
        <v/>
      </c>
      <c r="X44" s="240"/>
      <c r="Y44" s="239" t="str">
        <f t="shared" si="39"/>
        <v/>
      </c>
      <c r="Z44" s="241"/>
      <c r="AA44" s="242"/>
      <c r="AB44" s="238"/>
      <c r="AC44" s="239" t="str">
        <f t="shared" si="40"/>
        <v/>
      </c>
      <c r="AD44" s="240"/>
      <c r="AE44" s="239" t="str">
        <f t="shared" si="41"/>
        <v/>
      </c>
      <c r="AF44" s="241"/>
      <c r="AG44" s="242"/>
      <c r="AH44" s="238"/>
      <c r="AI44" s="239" t="str">
        <f t="shared" si="42"/>
        <v/>
      </c>
      <c r="AJ44" s="240"/>
      <c r="AK44" s="239" t="str">
        <f t="shared" si="43"/>
        <v/>
      </c>
      <c r="AL44" s="241"/>
      <c r="AM44" s="242"/>
      <c r="AN44" s="238">
        <v>1</v>
      </c>
      <c r="AO44" s="239">
        <f t="shared" si="44"/>
        <v>15</v>
      </c>
      <c r="AP44" s="240">
        <v>1</v>
      </c>
      <c r="AQ44" s="239">
        <f t="shared" si="45"/>
        <v>15</v>
      </c>
      <c r="AR44" s="241">
        <v>2</v>
      </c>
      <c r="AS44" s="242" t="s">
        <v>361</v>
      </c>
      <c r="AT44" s="238"/>
      <c r="AU44" s="239" t="str">
        <f t="shared" si="46"/>
        <v/>
      </c>
      <c r="AV44" s="240"/>
      <c r="AW44" s="239" t="str">
        <f t="shared" si="47"/>
        <v/>
      </c>
      <c r="AX44" s="241"/>
      <c r="AY44" s="242"/>
      <c r="AZ44" s="10">
        <f t="shared" si="48"/>
        <v>1</v>
      </c>
      <c r="BA44" s="8">
        <f t="shared" si="49"/>
        <v>15</v>
      </c>
      <c r="BB44" s="11">
        <f t="shared" si="50"/>
        <v>1</v>
      </c>
      <c r="BC44" s="8">
        <f t="shared" si="51"/>
        <v>15</v>
      </c>
      <c r="BD44" s="11">
        <f t="shared" si="52"/>
        <v>2</v>
      </c>
      <c r="BE44" s="12">
        <f t="shared" si="53"/>
        <v>2</v>
      </c>
    </row>
    <row r="45" spans="1:57" ht="15.75" customHeight="1" x14ac:dyDescent="0.3">
      <c r="A45" s="94" t="s">
        <v>272</v>
      </c>
      <c r="B45" s="93" t="s">
        <v>194</v>
      </c>
      <c r="C45" s="137" t="s">
        <v>273</v>
      </c>
      <c r="D45" s="238"/>
      <c r="E45" s="239" t="str">
        <f t="shared" si="32"/>
        <v/>
      </c>
      <c r="F45" s="240"/>
      <c r="G45" s="239" t="str">
        <f t="shared" si="33"/>
        <v/>
      </c>
      <c r="H45" s="241"/>
      <c r="I45" s="242"/>
      <c r="J45" s="238"/>
      <c r="K45" s="239" t="str">
        <f t="shared" si="34"/>
        <v/>
      </c>
      <c r="L45" s="240"/>
      <c r="M45" s="239" t="str">
        <f t="shared" si="35"/>
        <v/>
      </c>
      <c r="N45" s="241"/>
      <c r="O45" s="242"/>
      <c r="P45" s="238"/>
      <c r="Q45" s="239" t="str">
        <f t="shared" si="36"/>
        <v/>
      </c>
      <c r="R45" s="240"/>
      <c r="S45" s="239" t="str">
        <f t="shared" si="37"/>
        <v/>
      </c>
      <c r="T45" s="241"/>
      <c r="U45" s="242"/>
      <c r="V45" s="238"/>
      <c r="W45" s="239" t="str">
        <f t="shared" si="38"/>
        <v/>
      </c>
      <c r="X45" s="240"/>
      <c r="Y45" s="239" t="str">
        <f t="shared" si="39"/>
        <v/>
      </c>
      <c r="Z45" s="241"/>
      <c r="AA45" s="242"/>
      <c r="AB45" s="238"/>
      <c r="AC45" s="239" t="str">
        <f t="shared" si="40"/>
        <v/>
      </c>
      <c r="AD45" s="240"/>
      <c r="AE45" s="239" t="str">
        <f t="shared" si="41"/>
        <v/>
      </c>
      <c r="AF45" s="241"/>
      <c r="AG45" s="242"/>
      <c r="AH45" s="238"/>
      <c r="AI45" s="239" t="str">
        <f t="shared" si="42"/>
        <v/>
      </c>
      <c r="AJ45" s="240"/>
      <c r="AK45" s="239" t="str">
        <f t="shared" si="43"/>
        <v/>
      </c>
      <c r="AL45" s="241"/>
      <c r="AM45" s="242"/>
      <c r="AN45" s="238"/>
      <c r="AO45" s="239" t="str">
        <f t="shared" si="44"/>
        <v/>
      </c>
      <c r="AP45" s="240"/>
      <c r="AQ45" s="239" t="str">
        <f t="shared" si="45"/>
        <v/>
      </c>
      <c r="AR45" s="241"/>
      <c r="AS45" s="242"/>
      <c r="AT45" s="238">
        <v>1</v>
      </c>
      <c r="AU45" s="239">
        <f t="shared" si="46"/>
        <v>15</v>
      </c>
      <c r="AV45" s="240">
        <v>1</v>
      </c>
      <c r="AW45" s="239">
        <f t="shared" si="47"/>
        <v>15</v>
      </c>
      <c r="AX45" s="241">
        <v>1</v>
      </c>
      <c r="AY45" s="242" t="s">
        <v>362</v>
      </c>
      <c r="AZ45" s="10">
        <f t="shared" ref="AZ45:AZ49" si="54">IF(D45+J45+P45+V45+AB45+AH45+AN45+AT45=0,"",D45+J45+P45+V45+AB45+AH45+AN45+AT45)</f>
        <v>1</v>
      </c>
      <c r="BA45" s="8">
        <f t="shared" ref="BA45:BA49" si="55">IF((D45+J45+P45+V45+AB45+AH45+AN45+AT45)*15=0,"",(D45+J45+P45+V45+AB45+AH45+AN45+AT45)*15)</f>
        <v>15</v>
      </c>
      <c r="BB45" s="11">
        <f t="shared" ref="BB45:BB49" si="56">IF(F45+L45+R45+X45+AD45+AJ45+AP45+AV45=0,"",F45+L45+R45+X45+AD45+AJ45+AP45+AV45)</f>
        <v>1</v>
      </c>
      <c r="BC45" s="8">
        <f t="shared" ref="BC45:BC49" si="57">IF((L45+F45+R45+X45+AD45+AJ45+AP45+AV45)*15=0,"",(L45+F45+R45+X45+AD45+AJ45+AP45+AV45)*15)</f>
        <v>15</v>
      </c>
      <c r="BD45" s="11">
        <f t="shared" si="52"/>
        <v>1</v>
      </c>
      <c r="BE45" s="12">
        <f t="shared" si="53"/>
        <v>2</v>
      </c>
    </row>
    <row r="46" spans="1:57" ht="15.75" customHeight="1" x14ac:dyDescent="0.3">
      <c r="A46" s="94" t="s">
        <v>274</v>
      </c>
      <c r="B46" s="93" t="s">
        <v>194</v>
      </c>
      <c r="C46" s="310" t="s">
        <v>275</v>
      </c>
      <c r="D46" s="238"/>
      <c r="E46" s="239" t="str">
        <f t="shared" si="32"/>
        <v/>
      </c>
      <c r="F46" s="240"/>
      <c r="G46" s="239" t="str">
        <f t="shared" si="33"/>
        <v/>
      </c>
      <c r="H46" s="241"/>
      <c r="I46" s="242"/>
      <c r="J46" s="238"/>
      <c r="K46" s="239" t="str">
        <f t="shared" si="34"/>
        <v/>
      </c>
      <c r="L46" s="240"/>
      <c r="M46" s="239" t="str">
        <f t="shared" si="35"/>
        <v/>
      </c>
      <c r="N46" s="241"/>
      <c r="O46" s="242"/>
      <c r="P46" s="238"/>
      <c r="Q46" s="239" t="str">
        <f t="shared" si="36"/>
        <v/>
      </c>
      <c r="R46" s="240"/>
      <c r="S46" s="239" t="str">
        <f t="shared" si="37"/>
        <v/>
      </c>
      <c r="T46" s="241"/>
      <c r="U46" s="242"/>
      <c r="V46" s="238"/>
      <c r="W46" s="239" t="str">
        <f t="shared" si="38"/>
        <v/>
      </c>
      <c r="X46" s="240"/>
      <c r="Y46" s="239" t="str">
        <f t="shared" si="39"/>
        <v/>
      </c>
      <c r="Z46" s="241"/>
      <c r="AA46" s="242"/>
      <c r="AB46" s="238"/>
      <c r="AC46" s="239" t="str">
        <f t="shared" si="40"/>
        <v/>
      </c>
      <c r="AD46" s="240"/>
      <c r="AE46" s="239" t="str">
        <f t="shared" si="41"/>
        <v/>
      </c>
      <c r="AF46" s="241"/>
      <c r="AG46" s="242"/>
      <c r="AH46" s="238"/>
      <c r="AI46" s="239" t="str">
        <f t="shared" si="42"/>
        <v/>
      </c>
      <c r="AJ46" s="240"/>
      <c r="AK46" s="239" t="str">
        <f t="shared" si="43"/>
        <v/>
      </c>
      <c r="AL46" s="241"/>
      <c r="AM46" s="242"/>
      <c r="AN46" s="238"/>
      <c r="AO46" s="239" t="str">
        <f t="shared" si="44"/>
        <v/>
      </c>
      <c r="AP46" s="240"/>
      <c r="AQ46" s="239" t="str">
        <f t="shared" si="45"/>
        <v/>
      </c>
      <c r="AR46" s="241"/>
      <c r="AS46" s="242"/>
      <c r="AT46" s="238">
        <v>1</v>
      </c>
      <c r="AU46" s="239">
        <f t="shared" si="46"/>
        <v>15</v>
      </c>
      <c r="AV46" s="240"/>
      <c r="AW46" s="239" t="str">
        <f t="shared" si="47"/>
        <v/>
      </c>
      <c r="AX46" s="241">
        <v>1</v>
      </c>
      <c r="AY46" s="242" t="s">
        <v>53</v>
      </c>
      <c r="AZ46" s="10">
        <f t="shared" si="54"/>
        <v>1</v>
      </c>
      <c r="BA46" s="8">
        <f t="shared" si="55"/>
        <v>15</v>
      </c>
      <c r="BB46" s="11" t="str">
        <f t="shared" si="56"/>
        <v/>
      </c>
      <c r="BC46" s="8" t="str">
        <f t="shared" si="57"/>
        <v/>
      </c>
      <c r="BD46" s="11">
        <f t="shared" si="52"/>
        <v>1</v>
      </c>
      <c r="BE46" s="12">
        <f t="shared" si="53"/>
        <v>1</v>
      </c>
    </row>
    <row r="47" spans="1:57" ht="15.75" customHeight="1" x14ac:dyDescent="0.3">
      <c r="A47" s="87" t="s">
        <v>393</v>
      </c>
      <c r="B47" s="93" t="s">
        <v>194</v>
      </c>
      <c r="C47" s="95" t="s">
        <v>395</v>
      </c>
      <c r="D47" s="238"/>
      <c r="E47" s="239" t="str">
        <f t="shared" si="32"/>
        <v/>
      </c>
      <c r="F47" s="240"/>
      <c r="G47" s="239" t="str">
        <f t="shared" si="33"/>
        <v/>
      </c>
      <c r="H47" s="241"/>
      <c r="I47" s="242"/>
      <c r="J47" s="238"/>
      <c r="K47" s="239" t="str">
        <f t="shared" si="34"/>
        <v/>
      </c>
      <c r="L47" s="240"/>
      <c r="M47" s="239" t="str">
        <f t="shared" si="35"/>
        <v/>
      </c>
      <c r="N47" s="241"/>
      <c r="O47" s="242"/>
      <c r="P47" s="238"/>
      <c r="Q47" s="239" t="str">
        <f t="shared" si="36"/>
        <v/>
      </c>
      <c r="R47" s="240"/>
      <c r="S47" s="239" t="str">
        <f t="shared" si="37"/>
        <v/>
      </c>
      <c r="T47" s="241"/>
      <c r="U47" s="242"/>
      <c r="V47" s="238"/>
      <c r="W47" s="239" t="str">
        <f t="shared" si="38"/>
        <v/>
      </c>
      <c r="X47" s="240"/>
      <c r="Y47" s="239" t="str">
        <f t="shared" si="39"/>
        <v/>
      </c>
      <c r="Z47" s="241"/>
      <c r="AA47" s="242"/>
      <c r="AB47" s="238"/>
      <c r="AC47" s="239" t="str">
        <f t="shared" si="40"/>
        <v/>
      </c>
      <c r="AD47" s="240">
        <v>2</v>
      </c>
      <c r="AE47" s="239">
        <f t="shared" si="41"/>
        <v>30</v>
      </c>
      <c r="AF47" s="241">
        <v>3</v>
      </c>
      <c r="AG47" s="242" t="s">
        <v>53</v>
      </c>
      <c r="AH47" s="238"/>
      <c r="AI47" s="239" t="str">
        <f t="shared" si="42"/>
        <v/>
      </c>
      <c r="AJ47" s="240"/>
      <c r="AK47" s="239" t="str">
        <f t="shared" si="43"/>
        <v/>
      </c>
      <c r="AL47" s="241"/>
      <c r="AM47" s="242"/>
      <c r="AN47" s="238"/>
      <c r="AO47" s="239" t="str">
        <f t="shared" si="44"/>
        <v/>
      </c>
      <c r="AP47" s="240"/>
      <c r="AQ47" s="239" t="str">
        <f t="shared" si="45"/>
        <v/>
      </c>
      <c r="AR47" s="241"/>
      <c r="AS47" s="242"/>
      <c r="AT47" s="238"/>
      <c r="AU47" s="239" t="str">
        <f t="shared" si="46"/>
        <v/>
      </c>
      <c r="AV47" s="240"/>
      <c r="AW47" s="239" t="str">
        <f t="shared" si="47"/>
        <v/>
      </c>
      <c r="AX47" s="241"/>
      <c r="AY47" s="242"/>
      <c r="AZ47" s="10" t="str">
        <f t="shared" si="54"/>
        <v/>
      </c>
      <c r="BA47" s="8" t="str">
        <f t="shared" si="55"/>
        <v/>
      </c>
      <c r="BB47" s="11">
        <f t="shared" si="56"/>
        <v>2</v>
      </c>
      <c r="BC47" s="8">
        <f t="shared" si="57"/>
        <v>30</v>
      </c>
      <c r="BD47" s="11">
        <f t="shared" si="52"/>
        <v>3</v>
      </c>
      <c r="BE47" s="12">
        <f t="shared" si="53"/>
        <v>2</v>
      </c>
    </row>
    <row r="48" spans="1:57" ht="15.75" customHeight="1" x14ac:dyDescent="0.3">
      <c r="A48" s="87" t="s">
        <v>394</v>
      </c>
      <c r="B48" s="93" t="s">
        <v>194</v>
      </c>
      <c r="C48" s="95" t="s">
        <v>396</v>
      </c>
      <c r="D48" s="238"/>
      <c r="E48" s="239" t="str">
        <f t="shared" si="32"/>
        <v/>
      </c>
      <c r="F48" s="240"/>
      <c r="G48" s="239" t="str">
        <f t="shared" si="33"/>
        <v/>
      </c>
      <c r="H48" s="241"/>
      <c r="I48" s="242"/>
      <c r="J48" s="238"/>
      <c r="K48" s="239" t="str">
        <f t="shared" si="34"/>
        <v/>
      </c>
      <c r="L48" s="240"/>
      <c r="M48" s="239" t="str">
        <f t="shared" si="35"/>
        <v/>
      </c>
      <c r="N48" s="241"/>
      <c r="O48" s="242"/>
      <c r="P48" s="238"/>
      <c r="Q48" s="239" t="str">
        <f t="shared" si="36"/>
        <v/>
      </c>
      <c r="R48" s="240"/>
      <c r="S48" s="239" t="str">
        <f t="shared" si="37"/>
        <v/>
      </c>
      <c r="T48" s="241"/>
      <c r="U48" s="242"/>
      <c r="V48" s="238"/>
      <c r="W48" s="239" t="str">
        <f t="shared" si="38"/>
        <v/>
      </c>
      <c r="X48" s="240">
        <v>2</v>
      </c>
      <c r="Y48" s="239">
        <f t="shared" si="39"/>
        <v>30</v>
      </c>
      <c r="Z48" s="241">
        <v>3</v>
      </c>
      <c r="AA48" s="242" t="s">
        <v>53</v>
      </c>
      <c r="AB48" s="238"/>
      <c r="AC48" s="239" t="str">
        <f t="shared" si="40"/>
        <v/>
      </c>
      <c r="AD48" s="240"/>
      <c r="AE48" s="239" t="str">
        <f t="shared" si="41"/>
        <v/>
      </c>
      <c r="AF48" s="241"/>
      <c r="AG48" s="242"/>
      <c r="AH48" s="238"/>
      <c r="AI48" s="239" t="str">
        <f t="shared" si="42"/>
        <v/>
      </c>
      <c r="AJ48" s="240"/>
      <c r="AK48" s="239" t="str">
        <f t="shared" si="43"/>
        <v/>
      </c>
      <c r="AL48" s="241"/>
      <c r="AM48" s="242"/>
      <c r="AN48" s="238"/>
      <c r="AO48" s="239" t="str">
        <f t="shared" si="44"/>
        <v/>
      </c>
      <c r="AP48" s="240"/>
      <c r="AQ48" s="239" t="str">
        <f t="shared" si="45"/>
        <v/>
      </c>
      <c r="AR48" s="241"/>
      <c r="AS48" s="242"/>
      <c r="AT48" s="238"/>
      <c r="AU48" s="239" t="str">
        <f t="shared" si="46"/>
        <v/>
      </c>
      <c r="AV48" s="240"/>
      <c r="AW48" s="239" t="str">
        <f t="shared" si="47"/>
        <v/>
      </c>
      <c r="AX48" s="241"/>
      <c r="AY48" s="242"/>
      <c r="AZ48" s="10" t="str">
        <f t="shared" si="54"/>
        <v/>
      </c>
      <c r="BA48" s="8" t="str">
        <f t="shared" si="55"/>
        <v/>
      </c>
      <c r="BB48" s="11">
        <f t="shared" si="56"/>
        <v>2</v>
      </c>
      <c r="BC48" s="8">
        <f t="shared" si="57"/>
        <v>30</v>
      </c>
      <c r="BD48" s="11">
        <f t="shared" si="52"/>
        <v>3</v>
      </c>
      <c r="BE48" s="12">
        <f t="shared" si="53"/>
        <v>2</v>
      </c>
    </row>
    <row r="49" spans="1:57" ht="15.75" customHeight="1" x14ac:dyDescent="0.3">
      <c r="A49" s="87" t="s">
        <v>517</v>
      </c>
      <c r="B49" s="93" t="s">
        <v>194</v>
      </c>
      <c r="C49" s="95" t="s">
        <v>397</v>
      </c>
      <c r="D49" s="238"/>
      <c r="E49" s="239" t="str">
        <f t="shared" si="32"/>
        <v/>
      </c>
      <c r="F49" s="240"/>
      <c r="G49" s="239" t="str">
        <f t="shared" si="33"/>
        <v/>
      </c>
      <c r="H49" s="241"/>
      <c r="I49" s="242"/>
      <c r="J49" s="238"/>
      <c r="K49" s="239" t="str">
        <f t="shared" si="34"/>
        <v/>
      </c>
      <c r="L49" s="240"/>
      <c r="M49" s="239" t="str">
        <f t="shared" si="35"/>
        <v/>
      </c>
      <c r="N49" s="241"/>
      <c r="O49" s="242"/>
      <c r="P49" s="238"/>
      <c r="Q49" s="239" t="str">
        <f t="shared" si="36"/>
        <v/>
      </c>
      <c r="R49" s="240"/>
      <c r="S49" s="239" t="str">
        <f t="shared" si="37"/>
        <v/>
      </c>
      <c r="T49" s="241"/>
      <c r="U49" s="242"/>
      <c r="V49" s="238"/>
      <c r="W49" s="239" t="str">
        <f t="shared" si="38"/>
        <v/>
      </c>
      <c r="X49" s="240"/>
      <c r="Y49" s="239" t="str">
        <f t="shared" si="39"/>
        <v/>
      </c>
      <c r="Z49" s="241"/>
      <c r="AA49" s="242"/>
      <c r="AB49" s="238"/>
      <c r="AC49" s="239" t="str">
        <f t="shared" si="40"/>
        <v/>
      </c>
      <c r="AD49" s="240"/>
      <c r="AE49" s="239" t="str">
        <f t="shared" si="41"/>
        <v/>
      </c>
      <c r="AF49" s="241"/>
      <c r="AG49" s="242"/>
      <c r="AH49" s="238"/>
      <c r="AI49" s="239" t="str">
        <f t="shared" si="42"/>
        <v/>
      </c>
      <c r="AJ49" s="240"/>
      <c r="AK49" s="239" t="str">
        <f t="shared" si="43"/>
        <v/>
      </c>
      <c r="AL49" s="241"/>
      <c r="AM49" s="242"/>
      <c r="AN49" s="238"/>
      <c r="AO49" s="239" t="str">
        <f t="shared" si="44"/>
        <v/>
      </c>
      <c r="AP49" s="240"/>
      <c r="AQ49" s="239" t="str">
        <f t="shared" si="45"/>
        <v/>
      </c>
      <c r="AR49" s="241"/>
      <c r="AS49" s="242"/>
      <c r="AT49" s="238"/>
      <c r="AU49" s="239" t="str">
        <f t="shared" si="46"/>
        <v/>
      </c>
      <c r="AV49" s="240">
        <v>2</v>
      </c>
      <c r="AW49" s="239">
        <f t="shared" si="47"/>
        <v>30</v>
      </c>
      <c r="AX49" s="241">
        <v>3</v>
      </c>
      <c r="AY49" s="242" t="s">
        <v>53</v>
      </c>
      <c r="AZ49" s="10" t="str">
        <f t="shared" si="54"/>
        <v/>
      </c>
      <c r="BA49" s="8" t="str">
        <f t="shared" si="55"/>
        <v/>
      </c>
      <c r="BB49" s="11">
        <f t="shared" si="56"/>
        <v>2</v>
      </c>
      <c r="BC49" s="8">
        <f t="shared" si="57"/>
        <v>30</v>
      </c>
      <c r="BD49" s="11">
        <f t="shared" si="52"/>
        <v>3</v>
      </c>
      <c r="BE49" s="12">
        <f t="shared" si="53"/>
        <v>2</v>
      </c>
    </row>
    <row r="50" spans="1:57" s="226" customFormat="1" ht="15.75" customHeight="1" thickBot="1" x14ac:dyDescent="0.35">
      <c r="A50" s="15"/>
      <c r="B50" s="16"/>
      <c r="C50" s="309" t="s">
        <v>229</v>
      </c>
      <c r="D50" s="246">
        <f>SUM(D12:D49)</f>
        <v>5</v>
      </c>
      <c r="E50" s="246">
        <f>SUM(E12:E49)</f>
        <v>74</v>
      </c>
      <c r="F50" s="246">
        <f>SUM(F12:F49)</f>
        <v>2</v>
      </c>
      <c r="G50" s="246">
        <f>SUM(G12:G49)</f>
        <v>30</v>
      </c>
      <c r="H50" s="246">
        <f>SUM(H12:H49)</f>
        <v>6</v>
      </c>
      <c r="I50" s="247" t="s">
        <v>25</v>
      </c>
      <c r="J50" s="246">
        <f>SUM(J12:J49)</f>
        <v>5</v>
      </c>
      <c r="K50" s="246">
        <f>SUM(K12:K49)</f>
        <v>79</v>
      </c>
      <c r="L50" s="246">
        <f>SUM(L12:L49)</f>
        <v>6</v>
      </c>
      <c r="M50" s="246">
        <f>SUM(M12:M49)</f>
        <v>86</v>
      </c>
      <c r="N50" s="246">
        <f>SUM(N12:N49)</f>
        <v>9</v>
      </c>
      <c r="O50" s="247" t="s">
        <v>25</v>
      </c>
      <c r="P50" s="246">
        <f>SUM(P12:P49)</f>
        <v>2</v>
      </c>
      <c r="Q50" s="246">
        <f>SUM(Q12:Q49)</f>
        <v>30</v>
      </c>
      <c r="R50" s="246">
        <f>SUM(R12:R49)</f>
        <v>1</v>
      </c>
      <c r="S50" s="246">
        <f>SUM(S12:S49)</f>
        <v>15</v>
      </c>
      <c r="T50" s="246">
        <f>SUM(T12:T49)</f>
        <v>3</v>
      </c>
      <c r="U50" s="247" t="s">
        <v>25</v>
      </c>
      <c r="V50" s="246">
        <f>SUM(V12:V49)</f>
        <v>1</v>
      </c>
      <c r="W50" s="246">
        <f>SUM(W12:W49)</f>
        <v>15</v>
      </c>
      <c r="X50" s="246">
        <f>SUM(X12:X49)</f>
        <v>6</v>
      </c>
      <c r="Y50" s="246">
        <f>SUM(Y12:Y49)</f>
        <v>90</v>
      </c>
      <c r="Z50" s="246">
        <f>SUM(Z12:Z49)</f>
        <v>10</v>
      </c>
      <c r="AA50" s="247" t="s">
        <v>25</v>
      </c>
      <c r="AB50" s="246">
        <f>SUM(AB12:AB49)</f>
        <v>2</v>
      </c>
      <c r="AC50" s="246">
        <f>SUM(AC12:AC49)</f>
        <v>30</v>
      </c>
      <c r="AD50" s="246">
        <f>SUM(AD12:AD49)</f>
        <v>7</v>
      </c>
      <c r="AE50" s="246">
        <f>SUM(AE12:AE49)</f>
        <v>105</v>
      </c>
      <c r="AF50" s="246">
        <f>SUM(AF12:AF49)</f>
        <v>11</v>
      </c>
      <c r="AG50" s="247" t="s">
        <v>25</v>
      </c>
      <c r="AH50" s="246">
        <f>SUM(AH12:AH49)</f>
        <v>4</v>
      </c>
      <c r="AI50" s="246">
        <f>SUM(AI12:AI49)</f>
        <v>60</v>
      </c>
      <c r="AJ50" s="246">
        <f>SUM(AJ12:AJ49)</f>
        <v>7</v>
      </c>
      <c r="AK50" s="246">
        <f>SUM(AK12:AK49)</f>
        <v>105</v>
      </c>
      <c r="AL50" s="246">
        <f>SUM(AL12:AL49)</f>
        <v>11</v>
      </c>
      <c r="AM50" s="247" t="s">
        <v>25</v>
      </c>
      <c r="AN50" s="246">
        <f>SUM(AN12:AN49)</f>
        <v>8</v>
      </c>
      <c r="AO50" s="246">
        <f>SUM(AO12:AO49)</f>
        <v>120</v>
      </c>
      <c r="AP50" s="246">
        <f>SUM(AP12:AP49)</f>
        <v>8</v>
      </c>
      <c r="AQ50" s="246">
        <f>SUM(AQ12:AQ49)</f>
        <v>120</v>
      </c>
      <c r="AR50" s="246">
        <f>SUM(AR12:AR49)</f>
        <v>16</v>
      </c>
      <c r="AS50" s="247" t="s">
        <v>25</v>
      </c>
      <c r="AT50" s="246">
        <f>SUM(AT12:AT49)</f>
        <v>8</v>
      </c>
      <c r="AU50" s="246">
        <f>SUM(AU12:AU49)</f>
        <v>120</v>
      </c>
      <c r="AV50" s="246">
        <f>SUM(AV12:AV49)</f>
        <v>9</v>
      </c>
      <c r="AW50" s="246">
        <f>SUM(AW12:AW49)</f>
        <v>135</v>
      </c>
      <c r="AX50" s="246">
        <f>SUM(AX12:AX49)</f>
        <v>17</v>
      </c>
      <c r="AY50" s="247" t="s">
        <v>25</v>
      </c>
      <c r="AZ50" s="246">
        <f t="shared" ref="AZ50:BE50" si="58">SUM(AZ12:AZ49)</f>
        <v>35</v>
      </c>
      <c r="BA50" s="246">
        <f t="shared" si="58"/>
        <v>525</v>
      </c>
      <c r="BB50" s="246">
        <f t="shared" si="58"/>
        <v>46</v>
      </c>
      <c r="BC50" s="246">
        <f t="shared" si="58"/>
        <v>690</v>
      </c>
      <c r="BD50" s="246">
        <f t="shared" si="58"/>
        <v>83</v>
      </c>
      <c r="BE50" s="246">
        <f t="shared" si="58"/>
        <v>81</v>
      </c>
    </row>
    <row r="51" spans="1:57" s="226" customFormat="1" ht="15.75" customHeight="1" thickBot="1" x14ac:dyDescent="0.35">
      <c r="A51" s="307"/>
      <c r="B51" s="308"/>
      <c r="C51" s="223" t="s">
        <v>225</v>
      </c>
      <c r="D51" s="224">
        <f>D10+D50</f>
        <v>14</v>
      </c>
      <c r="E51" s="225">
        <f>E10+E50</f>
        <v>210</v>
      </c>
      <c r="F51" s="225">
        <f>F10+F50</f>
        <v>22</v>
      </c>
      <c r="G51" s="225">
        <f>G10+G50</f>
        <v>321</v>
      </c>
      <c r="H51" s="225">
        <f>H10+H50</f>
        <v>28</v>
      </c>
      <c r="I51" s="248" t="s">
        <v>25</v>
      </c>
      <c r="J51" s="225">
        <f>J10+J50</f>
        <v>16</v>
      </c>
      <c r="K51" s="225">
        <f>K10+K50</f>
        <v>248</v>
      </c>
      <c r="L51" s="225">
        <f>L10+L50</f>
        <v>14</v>
      </c>
      <c r="M51" s="225">
        <f>M10+M50</f>
        <v>202</v>
      </c>
      <c r="N51" s="225">
        <f>N10+N50</f>
        <v>29</v>
      </c>
      <c r="O51" s="248" t="s">
        <v>25</v>
      </c>
      <c r="P51" s="225">
        <f>P10+P50</f>
        <v>13</v>
      </c>
      <c r="Q51" s="225">
        <f>Q10+Q50</f>
        <v>191</v>
      </c>
      <c r="R51" s="225">
        <f>R10+R50</f>
        <v>17</v>
      </c>
      <c r="S51" s="225">
        <f>S10+S50</f>
        <v>244</v>
      </c>
      <c r="T51" s="225">
        <f>T10+T50</f>
        <v>27</v>
      </c>
      <c r="U51" s="248" t="s">
        <v>25</v>
      </c>
      <c r="V51" s="225">
        <f>V10+V50</f>
        <v>8</v>
      </c>
      <c r="W51" s="225">
        <f>W10+W50</f>
        <v>125</v>
      </c>
      <c r="X51" s="225">
        <f>X10+X50</f>
        <v>18</v>
      </c>
      <c r="Y51" s="225">
        <f>Y10+Y50</f>
        <v>280</v>
      </c>
      <c r="Z51" s="225">
        <f>Z10+Z50</f>
        <v>30</v>
      </c>
      <c r="AA51" s="248" t="s">
        <v>25</v>
      </c>
      <c r="AB51" s="225">
        <f>AB10+AB50</f>
        <v>8</v>
      </c>
      <c r="AC51" s="225">
        <f>AC10+AC50</f>
        <v>124</v>
      </c>
      <c r="AD51" s="225">
        <f>AD10+AD50</f>
        <v>17</v>
      </c>
      <c r="AE51" s="225">
        <f>AE10+AE50</f>
        <v>251</v>
      </c>
      <c r="AF51" s="225">
        <f>AF10+AF50</f>
        <v>32</v>
      </c>
      <c r="AG51" s="248" t="s">
        <v>25</v>
      </c>
      <c r="AH51" s="225">
        <f>AH10+AH50</f>
        <v>12</v>
      </c>
      <c r="AI51" s="225">
        <f>AI10+AI50</f>
        <v>187</v>
      </c>
      <c r="AJ51" s="225">
        <f>AJ10+AJ50</f>
        <v>17</v>
      </c>
      <c r="AK51" s="225">
        <f>AK10+AK50</f>
        <v>248</v>
      </c>
      <c r="AL51" s="225">
        <f>AL10+AL50</f>
        <v>30</v>
      </c>
      <c r="AM51" s="248" t="s">
        <v>25</v>
      </c>
      <c r="AN51" s="225">
        <f>AN10+AN50</f>
        <v>11</v>
      </c>
      <c r="AO51" s="225">
        <f>AO10+AO50</f>
        <v>165</v>
      </c>
      <c r="AP51" s="225">
        <f>AP10+AP50</f>
        <v>15</v>
      </c>
      <c r="AQ51" s="225">
        <f>AQ10+AQ50</f>
        <v>225</v>
      </c>
      <c r="AR51" s="225">
        <f>AR10+AR50</f>
        <v>31</v>
      </c>
      <c r="AS51" s="248" t="s">
        <v>25</v>
      </c>
      <c r="AT51" s="225">
        <f>AT10+AT50</f>
        <v>9</v>
      </c>
      <c r="AU51" s="225">
        <f>AU10+AU50</f>
        <v>135</v>
      </c>
      <c r="AV51" s="225">
        <f>AV10+AV50</f>
        <v>17</v>
      </c>
      <c r="AW51" s="225">
        <f>AW10+AW50</f>
        <v>255</v>
      </c>
      <c r="AX51" s="225">
        <f>AX10+AX50</f>
        <v>33</v>
      </c>
      <c r="AY51" s="248" t="s">
        <v>25</v>
      </c>
      <c r="AZ51" s="249">
        <f t="shared" ref="AZ51:BE51" si="59">AZ10+AZ50</f>
        <v>90</v>
      </c>
      <c r="BA51" s="249">
        <f t="shared" si="59"/>
        <v>1367</v>
      </c>
      <c r="BB51" s="249">
        <f t="shared" si="59"/>
        <v>139</v>
      </c>
      <c r="BC51" s="249">
        <f t="shared" si="59"/>
        <v>2093</v>
      </c>
      <c r="BD51" s="249">
        <f t="shared" si="59"/>
        <v>240</v>
      </c>
      <c r="BE51" s="249">
        <f t="shared" si="59"/>
        <v>230</v>
      </c>
    </row>
    <row r="52" spans="1:57" ht="15.75" customHeight="1" x14ac:dyDescent="0.3">
      <c r="A52" s="251"/>
      <c r="B52" s="252"/>
      <c r="C52" s="253" t="s">
        <v>24</v>
      </c>
      <c r="D52" s="546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2"/>
      <c r="P52" s="562"/>
      <c r="Q52" s="562"/>
      <c r="R52" s="562"/>
      <c r="S52" s="562"/>
      <c r="T52" s="562"/>
      <c r="U52" s="562"/>
      <c r="V52" s="562"/>
      <c r="W52" s="562"/>
      <c r="X52" s="562"/>
      <c r="Y52" s="562"/>
      <c r="Z52" s="562"/>
      <c r="AA52" s="562"/>
      <c r="AB52" s="546"/>
      <c r="AC52" s="562"/>
      <c r="AD52" s="562"/>
      <c r="AE52" s="562"/>
      <c r="AF52" s="562"/>
      <c r="AG52" s="562"/>
      <c r="AH52" s="562"/>
      <c r="AI52" s="562"/>
      <c r="AJ52" s="562"/>
      <c r="AK52" s="562"/>
      <c r="AL52" s="562"/>
      <c r="AM52" s="562"/>
      <c r="AN52" s="562"/>
      <c r="AO52" s="562"/>
      <c r="AP52" s="562"/>
      <c r="AQ52" s="562"/>
      <c r="AR52" s="562"/>
      <c r="AS52" s="562"/>
      <c r="AT52" s="562"/>
      <c r="AU52" s="562"/>
      <c r="AV52" s="562"/>
      <c r="AW52" s="562"/>
      <c r="AX52" s="562"/>
      <c r="AY52" s="562"/>
      <c r="AZ52" s="548"/>
      <c r="BA52" s="563"/>
      <c r="BB52" s="563"/>
      <c r="BC52" s="563"/>
      <c r="BD52" s="563"/>
      <c r="BE52" s="564"/>
    </row>
    <row r="53" spans="1:57" s="192" customFormat="1" ht="15.75" customHeight="1" x14ac:dyDescent="0.25">
      <c r="A53" s="87" t="s">
        <v>192</v>
      </c>
      <c r="B53" s="93" t="s">
        <v>17</v>
      </c>
      <c r="C53" s="91" t="s">
        <v>195</v>
      </c>
      <c r="D53" s="22"/>
      <c r="E53" s="8" t="str">
        <f t="shared" ref="E53:E57" si="60">IF(D53*15=0,"",D53*15)</f>
        <v/>
      </c>
      <c r="F53" s="21"/>
      <c r="G53" s="8" t="str">
        <f t="shared" ref="G53:G57" si="61">IF(F53*15=0,"",F53*15)</f>
        <v/>
      </c>
      <c r="H53" s="115" t="s">
        <v>25</v>
      </c>
      <c r="I53" s="48"/>
      <c r="J53" s="22"/>
      <c r="K53" s="8" t="str">
        <f t="shared" ref="K53:K57" si="62">IF(J53*15=0,"",J53*15)</f>
        <v/>
      </c>
      <c r="L53" s="21"/>
      <c r="M53" s="8" t="str">
        <f t="shared" ref="M53:M57" si="63">IF(L53*15=0,"",L53*15)</f>
        <v/>
      </c>
      <c r="N53" s="115" t="s">
        <v>25</v>
      </c>
      <c r="O53" s="48"/>
      <c r="P53" s="22"/>
      <c r="Q53" s="8" t="str">
        <f t="shared" ref="Q53:Q57" si="64">IF(P53*15=0,"",P53*15)</f>
        <v/>
      </c>
      <c r="R53" s="21"/>
      <c r="S53" s="8" t="str">
        <f t="shared" ref="S53:S57" si="65">IF(R53*15=0,"",R53*15)</f>
        <v/>
      </c>
      <c r="T53" s="115" t="s">
        <v>25</v>
      </c>
      <c r="U53" s="48"/>
      <c r="V53" s="22"/>
      <c r="W53" s="8" t="str">
        <f t="shared" ref="W53:W57" si="66">IF(V53*15=0,"",V53*15)</f>
        <v/>
      </c>
      <c r="X53" s="21"/>
      <c r="Y53" s="8" t="str">
        <f t="shared" ref="Y53:Y57" si="67">IF(X53*15=0,"",X53*15)</f>
        <v/>
      </c>
      <c r="Z53" s="115" t="s">
        <v>25</v>
      </c>
      <c r="AA53" s="48"/>
      <c r="AB53" s="22"/>
      <c r="AC53" s="8" t="str">
        <f t="shared" ref="AC53:AC57" si="68">IF(AB53*15=0,"",AB53*15)</f>
        <v/>
      </c>
      <c r="AD53" s="21"/>
      <c r="AE53" s="8" t="str">
        <f t="shared" ref="AE53:AE57" si="69">IF(AD53*15=0,"",AD53*15)</f>
        <v/>
      </c>
      <c r="AF53" s="115" t="s">
        <v>25</v>
      </c>
      <c r="AG53" s="48"/>
      <c r="AH53" s="22"/>
      <c r="AI53" s="8" t="str">
        <f t="shared" ref="AI53:AI57" si="70">IF(AH53*15=0,"",AH53*15)</f>
        <v/>
      </c>
      <c r="AJ53" s="21"/>
      <c r="AK53" s="8" t="str">
        <f t="shared" ref="AK53:AK57" si="71">IF(AJ53*15=0,"",AJ53*15)</f>
        <v/>
      </c>
      <c r="AL53" s="115" t="s">
        <v>25</v>
      </c>
      <c r="AM53" s="48"/>
      <c r="AN53" s="22"/>
      <c r="AO53" s="8" t="str">
        <f t="shared" ref="AO53:AO57" si="72">IF(AN53*15=0,"",AN53*15)</f>
        <v/>
      </c>
      <c r="AP53" s="21"/>
      <c r="AQ53" s="8" t="str">
        <f t="shared" ref="AQ53:AQ57" si="73">IF(AP53*15=0,"",AP53*15)</f>
        <v/>
      </c>
      <c r="AR53" s="115" t="s">
        <v>25</v>
      </c>
      <c r="AS53" s="48"/>
      <c r="AT53" s="22"/>
      <c r="AU53" s="8" t="str">
        <f t="shared" ref="AU53:AU57" si="74">IF(AT53*15=0,"",AT53*15)</f>
        <v/>
      </c>
      <c r="AV53" s="21"/>
      <c r="AW53" s="8" t="str">
        <f t="shared" ref="AW53:AW57" si="75">IF(AV53*15=0,"",AV53*15)</f>
        <v/>
      </c>
      <c r="AX53" s="115" t="s">
        <v>25</v>
      </c>
      <c r="AY53" s="101" t="s">
        <v>199</v>
      </c>
      <c r="AZ53" s="10" t="str">
        <f>IF(D53+J53+P53+V53+AB53+AH53+AN53+AT53=0,"",D53+J53+P53+V53+AB53+AH53+AN53+AT53)</f>
        <v/>
      </c>
      <c r="BA53" s="27" t="str">
        <f>IF((P53+V53+AB53+AH53+AN53+AT53)*15=0,"",(P53+V53+AB53+AH53+AN53+AT53)*15)</f>
        <v/>
      </c>
      <c r="BB53" s="11" t="str">
        <f>IF(F53+L53+R53+X53+AD53+AJ53+AP53+AV53=0,"",F53+L53+R53+X53+AD53+AJ53+AP53+AV53)</f>
        <v/>
      </c>
      <c r="BC53" s="27" t="str">
        <f>IF((R53+X53+AD53+AJ53+AP53+AV53)*15=0,"",(R53+X53+AD53+AJ53+AP53+AV53)*15)</f>
        <v/>
      </c>
      <c r="BD53" s="115" t="s">
        <v>25</v>
      </c>
      <c r="BE53" s="12" t="str">
        <f>IF(D53+F53+L53+J53+P53+R53+V53+X53+AB53+AD53+AH53+AJ53+AN53+AP53+AT53+AV53=0,"",D53+F53+L53+J53+P53+R53+V53+X53+AB53+AD53+AH53+AJ53+AN53+AP53+AT53+AV53)</f>
        <v/>
      </c>
    </row>
    <row r="54" spans="1:57" s="192" customFormat="1" ht="15.75" customHeight="1" x14ac:dyDescent="0.25">
      <c r="A54" s="94" t="s">
        <v>193</v>
      </c>
      <c r="B54" s="93" t="s">
        <v>17</v>
      </c>
      <c r="C54" s="137" t="s">
        <v>196</v>
      </c>
      <c r="D54" s="22"/>
      <c r="E54" s="8" t="str">
        <f t="shared" si="60"/>
        <v/>
      </c>
      <c r="F54" s="21"/>
      <c r="G54" s="8" t="str">
        <f t="shared" si="61"/>
        <v/>
      </c>
      <c r="H54" s="115" t="s">
        <v>25</v>
      </c>
      <c r="I54" s="48"/>
      <c r="J54" s="22"/>
      <c r="K54" s="8" t="str">
        <f t="shared" si="62"/>
        <v/>
      </c>
      <c r="L54" s="21"/>
      <c r="M54" s="8" t="str">
        <f t="shared" si="63"/>
        <v/>
      </c>
      <c r="N54" s="115" t="s">
        <v>25</v>
      </c>
      <c r="O54" s="48"/>
      <c r="P54" s="22"/>
      <c r="Q54" s="8" t="str">
        <f t="shared" si="64"/>
        <v/>
      </c>
      <c r="R54" s="21"/>
      <c r="S54" s="8" t="str">
        <f t="shared" si="65"/>
        <v/>
      </c>
      <c r="T54" s="115" t="s">
        <v>25</v>
      </c>
      <c r="U54" s="48"/>
      <c r="V54" s="22"/>
      <c r="W54" s="8" t="str">
        <f t="shared" si="66"/>
        <v/>
      </c>
      <c r="X54" s="21"/>
      <c r="Y54" s="8" t="str">
        <f t="shared" si="67"/>
        <v/>
      </c>
      <c r="Z54" s="115" t="s">
        <v>25</v>
      </c>
      <c r="AA54" s="48"/>
      <c r="AB54" s="22"/>
      <c r="AC54" s="8" t="str">
        <f t="shared" si="68"/>
        <v/>
      </c>
      <c r="AD54" s="21"/>
      <c r="AE54" s="8" t="str">
        <f t="shared" si="69"/>
        <v/>
      </c>
      <c r="AF54" s="115" t="s">
        <v>25</v>
      </c>
      <c r="AG54" s="48"/>
      <c r="AH54" s="22"/>
      <c r="AI54" s="8" t="str">
        <f t="shared" si="70"/>
        <v/>
      </c>
      <c r="AJ54" s="21"/>
      <c r="AK54" s="8" t="str">
        <f t="shared" si="71"/>
        <v/>
      </c>
      <c r="AL54" s="115" t="s">
        <v>25</v>
      </c>
      <c r="AM54" s="48"/>
      <c r="AN54" s="22"/>
      <c r="AO54" s="8" t="str">
        <f t="shared" si="72"/>
        <v/>
      </c>
      <c r="AP54" s="21"/>
      <c r="AQ54" s="8" t="str">
        <f t="shared" si="73"/>
        <v/>
      </c>
      <c r="AR54" s="115" t="s">
        <v>25</v>
      </c>
      <c r="AS54" s="48"/>
      <c r="AT54" s="22"/>
      <c r="AU54" s="8" t="str">
        <f t="shared" si="74"/>
        <v/>
      </c>
      <c r="AV54" s="21"/>
      <c r="AW54" s="8" t="str">
        <f t="shared" si="75"/>
        <v/>
      </c>
      <c r="AX54" s="115" t="s">
        <v>25</v>
      </c>
      <c r="AY54" s="101" t="s">
        <v>199</v>
      </c>
      <c r="AZ54" s="10" t="str">
        <f>IF(D54+J54+P54+V54+AB54+AH54+AN54+AT54=0,"",D54+J54+P54+V54+AB54+AH54+AN54+AT54)</f>
        <v/>
      </c>
      <c r="BA54" s="27" t="str">
        <f>IF((P54+V54+AB54+AH54+AN54+AT54)*15=0,"",(P54+V54+AB54+AH54+AN54+AT54)*15)</f>
        <v/>
      </c>
      <c r="BB54" s="11" t="str">
        <f>IF(F54+L54+R54+X54+AD54+AJ54+AP54+AV54=0,"",F54+L54+R54+X54+AD54+AJ54+AP54+AV54)</f>
        <v/>
      </c>
      <c r="BC54" s="8" t="str">
        <f>IF((L54+F54+R54+X54+AD54+AJ54+AP54+AV54)*15=0,"",(L54+F54+R54+X54+AD54+AJ54+AP54+AV54)*15)</f>
        <v/>
      </c>
      <c r="BD54" s="115" t="s">
        <v>25</v>
      </c>
      <c r="BE54" s="12" t="str">
        <f>IF(D54+F54+L54+J54+P54+R54+V54+X54+AB54+AD54+AH54+AJ54+AN54+AP54+AT54+AV54=0,"",D54+F54+L54+J54+P54+R54+V54+X54+AB54+AD54+AH54+AJ54+AN54+AP54+AT54+AV54)</f>
        <v/>
      </c>
    </row>
    <row r="55" spans="1:57" s="192" customFormat="1" ht="15.75" customHeight="1" thickBot="1" x14ac:dyDescent="0.3">
      <c r="A55" s="7" t="s">
        <v>250</v>
      </c>
      <c r="B55" s="93" t="s">
        <v>17</v>
      </c>
      <c r="C55" s="198" t="s">
        <v>251</v>
      </c>
      <c r="D55" s="22"/>
      <c r="E55" s="8" t="str">
        <f t="shared" si="60"/>
        <v/>
      </c>
      <c r="F55" s="21"/>
      <c r="G55" s="8" t="str">
        <f t="shared" si="61"/>
        <v/>
      </c>
      <c r="H55" s="115" t="s">
        <v>25</v>
      </c>
      <c r="I55" s="48"/>
      <c r="J55" s="22"/>
      <c r="K55" s="8" t="str">
        <f t="shared" si="62"/>
        <v/>
      </c>
      <c r="L55" s="21"/>
      <c r="M55" s="8" t="str">
        <f t="shared" si="63"/>
        <v/>
      </c>
      <c r="N55" s="115" t="s">
        <v>25</v>
      </c>
      <c r="O55" s="48"/>
      <c r="P55" s="22"/>
      <c r="Q55" s="8" t="str">
        <f t="shared" si="64"/>
        <v/>
      </c>
      <c r="R55" s="21"/>
      <c r="S55" s="8" t="str">
        <f t="shared" si="65"/>
        <v/>
      </c>
      <c r="T55" s="115" t="s">
        <v>25</v>
      </c>
      <c r="U55" s="48"/>
      <c r="V55" s="22"/>
      <c r="W55" s="8" t="str">
        <f t="shared" si="66"/>
        <v/>
      </c>
      <c r="X55" s="21"/>
      <c r="Y55" s="8" t="str">
        <f t="shared" si="67"/>
        <v/>
      </c>
      <c r="Z55" s="115" t="s">
        <v>25</v>
      </c>
      <c r="AA55" s="48"/>
      <c r="AB55" s="22"/>
      <c r="AC55" s="8" t="str">
        <f t="shared" si="68"/>
        <v/>
      </c>
      <c r="AD55" s="21"/>
      <c r="AE55" s="8" t="str">
        <f t="shared" si="69"/>
        <v/>
      </c>
      <c r="AF55" s="115" t="s">
        <v>25</v>
      </c>
      <c r="AG55" s="48"/>
      <c r="AH55" s="22"/>
      <c r="AI55" s="8" t="str">
        <f t="shared" si="70"/>
        <v/>
      </c>
      <c r="AJ55" s="21"/>
      <c r="AK55" s="8" t="str">
        <f t="shared" si="71"/>
        <v/>
      </c>
      <c r="AL55" s="115" t="s">
        <v>25</v>
      </c>
      <c r="AM55" s="48"/>
      <c r="AN55" s="22"/>
      <c r="AO55" s="8" t="str">
        <f t="shared" si="72"/>
        <v/>
      </c>
      <c r="AP55" s="21"/>
      <c r="AQ55" s="8" t="str">
        <f t="shared" si="73"/>
        <v/>
      </c>
      <c r="AR55" s="115" t="s">
        <v>25</v>
      </c>
      <c r="AS55" s="48"/>
      <c r="AT55" s="22"/>
      <c r="AU55" s="8" t="str">
        <f t="shared" si="74"/>
        <v/>
      </c>
      <c r="AV55" s="21"/>
      <c r="AW55" s="8" t="str">
        <f t="shared" si="75"/>
        <v/>
      </c>
      <c r="AX55" s="115" t="s">
        <v>25</v>
      </c>
      <c r="AY55" s="101" t="s">
        <v>199</v>
      </c>
      <c r="AZ55" s="10" t="str">
        <f>IF(D55+J55+P55+V55+AB55+AH55+AN55+AT55=0,"",D55+J55+P55+V55+AB55+AH55+AN55+AT55)</f>
        <v/>
      </c>
      <c r="BA55" s="27" t="str">
        <f>IF((P55+V55+AB55+AH55+AN55+AT55)*15=0,"",(P55+V55+AB55+AH55+AN55+AT55)*15)</f>
        <v/>
      </c>
      <c r="BB55" s="11" t="str">
        <f>IF(F55+L55+R55+X55+AD55+AJ55+AP55+AV55=0,"",F55+L55+R55+X55+AD55+AJ55+AP55+AV55)</f>
        <v/>
      </c>
      <c r="BC55" s="8" t="str">
        <f>IF((L55+F55+R55+X55+AD55+AJ55+AP55+AV55)*15=0,"",(L55+F55+R55+X55+AD55+AJ55+AP55+AV55)*15)</f>
        <v/>
      </c>
      <c r="BD55" s="115" t="s">
        <v>25</v>
      </c>
      <c r="BE55" s="12" t="str">
        <f>IF(D55+F55+L55+J55+P55+R55+V55+X55+AB55+AD55+AH55+AJ55+AN55+AP55+AT55+AV55=0,"",D55+F55+L55+J55+P55+R55+V55+X55+AB55+AD55+AH55+AJ55+AN55+AP55+AT55+AV55)</f>
        <v/>
      </c>
    </row>
    <row r="56" spans="1:57" ht="15.75" customHeight="1" thickBot="1" x14ac:dyDescent="0.35">
      <c r="A56" s="254"/>
      <c r="B56" s="255"/>
      <c r="C56" s="256" t="s">
        <v>26</v>
      </c>
      <c r="D56" s="257">
        <f>SUM(D53:D55)</f>
        <v>0</v>
      </c>
      <c r="E56" s="258" t="str">
        <f t="shared" si="60"/>
        <v/>
      </c>
      <c r="F56" s="259">
        <f>SUM(F53:F55)</f>
        <v>0</v>
      </c>
      <c r="G56" s="258" t="str">
        <f t="shared" si="61"/>
        <v/>
      </c>
      <c r="H56" s="260" t="s">
        <v>25</v>
      </c>
      <c r="I56" s="261" t="s">
        <v>25</v>
      </c>
      <c r="J56" s="262">
        <f>SUM(J53:J55)</f>
        <v>0</v>
      </c>
      <c r="K56" s="258" t="str">
        <f t="shared" si="62"/>
        <v/>
      </c>
      <c r="L56" s="259">
        <f>SUM(L53:L55)</f>
        <v>0</v>
      </c>
      <c r="M56" s="258" t="str">
        <f t="shared" si="63"/>
        <v/>
      </c>
      <c r="N56" s="260" t="s">
        <v>25</v>
      </c>
      <c r="O56" s="261" t="s">
        <v>25</v>
      </c>
      <c r="P56" s="257">
        <f>SUM(P53:P55)</f>
        <v>0</v>
      </c>
      <c r="Q56" s="258" t="str">
        <f t="shared" si="64"/>
        <v/>
      </c>
      <c r="R56" s="259">
        <f>SUM(R53:R55)</f>
        <v>0</v>
      </c>
      <c r="S56" s="258" t="str">
        <f t="shared" si="65"/>
        <v/>
      </c>
      <c r="T56" s="263"/>
      <c r="U56" s="261"/>
      <c r="V56" s="262">
        <f>SUM(V53:V55)</f>
        <v>0</v>
      </c>
      <c r="W56" s="258" t="str">
        <f t="shared" si="66"/>
        <v/>
      </c>
      <c r="X56" s="259">
        <f>SUM(X53:X55)</f>
        <v>0</v>
      </c>
      <c r="Y56" s="258" t="str">
        <f t="shared" si="67"/>
        <v/>
      </c>
      <c r="Z56" s="260" t="s">
        <v>25</v>
      </c>
      <c r="AA56" s="261" t="s">
        <v>25</v>
      </c>
      <c r="AB56" s="257">
        <f>SUM(AB53:AB55)</f>
        <v>0</v>
      </c>
      <c r="AC56" s="258" t="str">
        <f t="shared" si="68"/>
        <v/>
      </c>
      <c r="AD56" s="259">
        <f>SUM(AD53:AD55)</f>
        <v>0</v>
      </c>
      <c r="AE56" s="258" t="str">
        <f t="shared" si="69"/>
        <v/>
      </c>
      <c r="AF56" s="260" t="s">
        <v>25</v>
      </c>
      <c r="AG56" s="261" t="s">
        <v>25</v>
      </c>
      <c r="AH56" s="262">
        <f>SUM(AH53:AH55)</f>
        <v>0</v>
      </c>
      <c r="AI56" s="258" t="str">
        <f t="shared" si="70"/>
        <v/>
      </c>
      <c r="AJ56" s="259">
        <f>SUM(AJ53:AJ55)</f>
        <v>0</v>
      </c>
      <c r="AK56" s="258" t="str">
        <f t="shared" si="71"/>
        <v/>
      </c>
      <c r="AL56" s="260" t="s">
        <v>25</v>
      </c>
      <c r="AM56" s="261" t="s">
        <v>25</v>
      </c>
      <c r="AN56" s="257">
        <f>SUM(AN53:AN55)</f>
        <v>0</v>
      </c>
      <c r="AO56" s="258" t="str">
        <f t="shared" si="72"/>
        <v/>
      </c>
      <c r="AP56" s="259">
        <f>SUM(AP53:AP55)</f>
        <v>0</v>
      </c>
      <c r="AQ56" s="258" t="str">
        <f t="shared" si="73"/>
        <v/>
      </c>
      <c r="AR56" s="263"/>
      <c r="AS56" s="261"/>
      <c r="AT56" s="262">
        <f>SUM(AT53:AT55)</f>
        <v>0</v>
      </c>
      <c r="AU56" s="258" t="str">
        <f t="shared" si="74"/>
        <v/>
      </c>
      <c r="AV56" s="259">
        <f>SUM(AV53:AV55)</f>
        <v>0</v>
      </c>
      <c r="AW56" s="258" t="str">
        <f t="shared" si="75"/>
        <v/>
      </c>
      <c r="AX56" s="260" t="s">
        <v>25</v>
      </c>
      <c r="AY56" s="261" t="s">
        <v>25</v>
      </c>
      <c r="AZ56" s="264" t="str">
        <f>IF(D56+J56+P56+V56=0,"",D56+J56+P56+V56)</f>
        <v/>
      </c>
      <c r="BA56" s="265" t="str">
        <f>IF((D56+J56+P56+V56)*15=0,"",(D56+J56+P56+V56)*15)</f>
        <v/>
      </c>
      <c r="BB56" s="266" t="str">
        <f>IF(F56+L56+R56+X56=0,"",F56+L56+R56+X56)</f>
        <v/>
      </c>
      <c r="BC56" s="265" t="str">
        <f>IF((F56+L56+R56+X56)*15=0,"",(F56+L56+R56+X56)*15)</f>
        <v/>
      </c>
      <c r="BD56" s="260" t="s">
        <v>25</v>
      </c>
      <c r="BE56" s="267" t="s">
        <v>224</v>
      </c>
    </row>
    <row r="57" spans="1:57" ht="15.75" customHeight="1" thickBot="1" x14ac:dyDescent="0.35">
      <c r="A57" s="268"/>
      <c r="B57" s="269"/>
      <c r="C57" s="270" t="s">
        <v>226</v>
      </c>
      <c r="D57" s="271">
        <f>D51+D56</f>
        <v>14</v>
      </c>
      <c r="E57" s="272">
        <f t="shared" si="60"/>
        <v>210</v>
      </c>
      <c r="F57" s="273">
        <f>F51+F56</f>
        <v>22</v>
      </c>
      <c r="G57" s="272">
        <f t="shared" si="61"/>
        <v>330</v>
      </c>
      <c r="H57" s="274" t="s">
        <v>25</v>
      </c>
      <c r="I57" s="275" t="s">
        <v>25</v>
      </c>
      <c r="J57" s="276">
        <f>J51+J56</f>
        <v>16</v>
      </c>
      <c r="K57" s="272">
        <f t="shared" si="62"/>
        <v>240</v>
      </c>
      <c r="L57" s="273">
        <f>L51+L56</f>
        <v>14</v>
      </c>
      <c r="M57" s="272">
        <f t="shared" si="63"/>
        <v>210</v>
      </c>
      <c r="N57" s="274" t="s">
        <v>25</v>
      </c>
      <c r="O57" s="275" t="s">
        <v>25</v>
      </c>
      <c r="P57" s="271">
        <f>P51+P56</f>
        <v>13</v>
      </c>
      <c r="Q57" s="272">
        <f t="shared" si="64"/>
        <v>195</v>
      </c>
      <c r="R57" s="273">
        <f>R51+R56</f>
        <v>17</v>
      </c>
      <c r="S57" s="272">
        <f t="shared" si="65"/>
        <v>255</v>
      </c>
      <c r="T57" s="277"/>
      <c r="U57" s="275"/>
      <c r="V57" s="276">
        <f>V51+V56</f>
        <v>8</v>
      </c>
      <c r="W57" s="272">
        <f t="shared" si="66"/>
        <v>120</v>
      </c>
      <c r="X57" s="273">
        <f>X51+X56</f>
        <v>18</v>
      </c>
      <c r="Y57" s="272">
        <f t="shared" si="67"/>
        <v>270</v>
      </c>
      <c r="Z57" s="274" t="s">
        <v>25</v>
      </c>
      <c r="AA57" s="275" t="s">
        <v>25</v>
      </c>
      <c r="AB57" s="271">
        <f>AB51+AB56</f>
        <v>8</v>
      </c>
      <c r="AC57" s="272">
        <f t="shared" si="68"/>
        <v>120</v>
      </c>
      <c r="AD57" s="273">
        <f>AD51+AD56</f>
        <v>17</v>
      </c>
      <c r="AE57" s="272">
        <f t="shared" si="69"/>
        <v>255</v>
      </c>
      <c r="AF57" s="274" t="s">
        <v>25</v>
      </c>
      <c r="AG57" s="275" t="s">
        <v>25</v>
      </c>
      <c r="AH57" s="276">
        <f>AH51+AH56</f>
        <v>12</v>
      </c>
      <c r="AI57" s="272">
        <f t="shared" si="70"/>
        <v>180</v>
      </c>
      <c r="AJ57" s="273">
        <f>AJ51+AJ56</f>
        <v>17</v>
      </c>
      <c r="AK57" s="272">
        <f t="shared" si="71"/>
        <v>255</v>
      </c>
      <c r="AL57" s="274" t="s">
        <v>25</v>
      </c>
      <c r="AM57" s="275" t="s">
        <v>25</v>
      </c>
      <c r="AN57" s="271">
        <f>AN51+AN56</f>
        <v>11</v>
      </c>
      <c r="AO57" s="272">
        <f t="shared" si="72"/>
        <v>165</v>
      </c>
      <c r="AP57" s="273">
        <f>AP51+AP56</f>
        <v>15</v>
      </c>
      <c r="AQ57" s="272">
        <f t="shared" si="73"/>
        <v>225</v>
      </c>
      <c r="AR57" s="277"/>
      <c r="AS57" s="275"/>
      <c r="AT57" s="276">
        <f>AT51+AT56</f>
        <v>9</v>
      </c>
      <c r="AU57" s="272">
        <f t="shared" si="74"/>
        <v>135</v>
      </c>
      <c r="AV57" s="273">
        <f>AV51+AV56</f>
        <v>17</v>
      </c>
      <c r="AW57" s="272">
        <f t="shared" si="75"/>
        <v>255</v>
      </c>
      <c r="AX57" s="274" t="s">
        <v>25</v>
      </c>
      <c r="AY57" s="275" t="s">
        <v>25</v>
      </c>
      <c r="AZ57" s="278">
        <f>IF(D57+J57+P57+V57=0,"",D57+J57+P57+V57)</f>
        <v>51</v>
      </c>
      <c r="BA57" s="279">
        <f>IF((D57+J57+P57+V57)*15=0,"",(D57+J57+P57+V57)*15)</f>
        <v>765</v>
      </c>
      <c r="BB57" s="280">
        <f>IF(F57+L57+R57+X57=0,"",F57+L57+R57+X57)</f>
        <v>71</v>
      </c>
      <c r="BC57" s="279">
        <f>IF((F57+L57+R57+X57)*15=0,"",(F57+L57+R57+X57)*15)</f>
        <v>1065</v>
      </c>
      <c r="BD57" s="274" t="s">
        <v>25</v>
      </c>
      <c r="BE57" s="281" t="s">
        <v>224</v>
      </c>
    </row>
    <row r="58" spans="1:57" ht="15.75" customHeight="1" thickTop="1" thickBot="1" x14ac:dyDescent="0.35">
      <c r="A58" s="282"/>
      <c r="B58" s="283"/>
      <c r="C58" s="284" t="s">
        <v>27</v>
      </c>
      <c r="D58" s="546"/>
      <c r="E58" s="562"/>
      <c r="F58" s="562"/>
      <c r="G58" s="562"/>
      <c r="H58" s="562"/>
      <c r="I58" s="562"/>
      <c r="J58" s="562"/>
      <c r="K58" s="562"/>
      <c r="L58" s="562"/>
      <c r="M58" s="562"/>
      <c r="N58" s="562"/>
      <c r="O58" s="562"/>
      <c r="P58" s="562"/>
      <c r="Q58" s="562"/>
      <c r="R58" s="562"/>
      <c r="S58" s="562"/>
      <c r="T58" s="562"/>
      <c r="U58" s="562"/>
      <c r="V58" s="562"/>
      <c r="W58" s="562"/>
      <c r="X58" s="562"/>
      <c r="Y58" s="562"/>
      <c r="Z58" s="562"/>
      <c r="AA58" s="562"/>
      <c r="AB58" s="546"/>
      <c r="AC58" s="562"/>
      <c r="AD58" s="562"/>
      <c r="AE58" s="562"/>
      <c r="AF58" s="562"/>
      <c r="AG58" s="562"/>
      <c r="AH58" s="562"/>
      <c r="AI58" s="562"/>
      <c r="AJ58" s="562"/>
      <c r="AK58" s="562"/>
      <c r="AL58" s="562"/>
      <c r="AM58" s="562"/>
      <c r="AN58" s="562"/>
      <c r="AO58" s="562"/>
      <c r="AP58" s="562"/>
      <c r="AQ58" s="562"/>
      <c r="AR58" s="562"/>
      <c r="AS58" s="562"/>
      <c r="AT58" s="562"/>
      <c r="AU58" s="562"/>
      <c r="AV58" s="562"/>
      <c r="AW58" s="562"/>
      <c r="AX58" s="562"/>
      <c r="AY58" s="562"/>
      <c r="AZ58" s="548"/>
      <c r="BA58" s="563"/>
      <c r="BB58" s="563"/>
      <c r="BC58" s="563"/>
      <c r="BD58" s="563"/>
      <c r="BE58" s="564"/>
    </row>
    <row r="59" spans="1:57" s="216" customFormat="1" ht="15.75" customHeight="1" x14ac:dyDescent="0.3">
      <c r="A59" s="237"/>
      <c r="B59" s="195"/>
      <c r="C59" s="196"/>
      <c r="D59" s="285"/>
      <c r="E59" s="286" t="str">
        <f>IF(D59*15=0,"",D59*15)</f>
        <v/>
      </c>
      <c r="F59" s="287"/>
      <c r="G59" s="286" t="str">
        <f>IF(F59*15=0,"",F59*15)</f>
        <v/>
      </c>
      <c r="H59" s="287"/>
      <c r="I59" s="288"/>
      <c r="J59" s="289"/>
      <c r="K59" s="286" t="str">
        <f>IF(J59*15=0,"",J59*15)</f>
        <v/>
      </c>
      <c r="L59" s="287"/>
      <c r="M59" s="286" t="str">
        <f>IF(L59*15=0,"",L59*15)</f>
        <v/>
      </c>
      <c r="N59" s="287"/>
      <c r="O59" s="290"/>
      <c r="P59" s="285"/>
      <c r="Q59" s="286" t="str">
        <f>IF(P59*15=0,"",P59*15)</f>
        <v/>
      </c>
      <c r="R59" s="287"/>
      <c r="S59" s="286" t="str">
        <f>IF(R59*15=0,"",R59*15)</f>
        <v/>
      </c>
      <c r="T59" s="287"/>
      <c r="U59" s="288"/>
      <c r="V59" s="289"/>
      <c r="W59" s="286" t="str">
        <f>IF(V59*15=0,"",V59*15)</f>
        <v/>
      </c>
      <c r="X59" s="287"/>
      <c r="Y59" s="286" t="str">
        <f>IF(X59*15=0,"",X59*15)</f>
        <v/>
      </c>
      <c r="Z59" s="287"/>
      <c r="AA59" s="290"/>
      <c r="AB59" s="285"/>
      <c r="AC59" s="286" t="str">
        <f>IF(AB59*15=0,"",AB59*15)</f>
        <v/>
      </c>
      <c r="AD59" s="287"/>
      <c r="AE59" s="286" t="str">
        <f>IF(AD59*15=0,"",AD59*15)</f>
        <v/>
      </c>
      <c r="AF59" s="287"/>
      <c r="AG59" s="288"/>
      <c r="AH59" s="289"/>
      <c r="AI59" s="286" t="str">
        <f>IF(AH59*15=0,"",AH59*15)</f>
        <v/>
      </c>
      <c r="AJ59" s="287"/>
      <c r="AK59" s="286" t="str">
        <f>IF(AJ59*15=0,"",AJ59*15)</f>
        <v/>
      </c>
      <c r="AL59" s="287"/>
      <c r="AM59" s="290"/>
      <c r="AN59" s="285"/>
      <c r="AO59" s="286" t="str">
        <f>IF(AN59*15=0,"",AN59*15)</f>
        <v/>
      </c>
      <c r="AP59" s="287"/>
      <c r="AQ59" s="286" t="str">
        <f>IF(AP59*15=0,"",AP59*15)</f>
        <v/>
      </c>
      <c r="AR59" s="287"/>
      <c r="AS59" s="288"/>
      <c r="AT59" s="289"/>
      <c r="AU59" s="286" t="str">
        <f>IF(AT59*15=0,"",AT59*15)</f>
        <v/>
      </c>
      <c r="AV59" s="287"/>
      <c r="AW59" s="286" t="str">
        <f>IF(AV59*15=0,"",AV59*15)</f>
        <v/>
      </c>
      <c r="AX59" s="287"/>
      <c r="AY59" s="290"/>
      <c r="AZ59" s="243" t="str">
        <f>IF(D59+J59+P59+V59=0,"",D59+J59+P59+V59)</f>
        <v/>
      </c>
      <c r="BA59" s="239" t="str">
        <f>IF((D59+J59+P59+V59)*15=0,"",(D59+J59+P59+V59)*15)</f>
        <v/>
      </c>
      <c r="BB59" s="244" t="str">
        <f>IF(F59+L59+R59+X59=0,"",F59+L59+R59+X59)</f>
        <v/>
      </c>
      <c r="BC59" s="239" t="str">
        <f>IF((F59+L59+R59+X59)*15=0,"",(F59+L59+R59+X59)*15)</f>
        <v/>
      </c>
      <c r="BD59" s="244" t="str">
        <f>IF(H59+N59+T59+Z59=0,"",H59+N59+T59+Z59)</f>
        <v/>
      </c>
      <c r="BE59" s="245" t="s">
        <v>224</v>
      </c>
    </row>
    <row r="60" spans="1:57" s="216" customFormat="1" ht="9.9499999999999993" customHeight="1" x14ac:dyDescent="0.2">
      <c r="A60" s="553"/>
      <c r="B60" s="565"/>
      <c r="C60" s="565"/>
      <c r="D60" s="565"/>
      <c r="E60" s="565"/>
      <c r="F60" s="565"/>
      <c r="G60" s="565"/>
      <c r="H60" s="565"/>
      <c r="I60" s="565"/>
      <c r="J60" s="565"/>
      <c r="K60" s="565"/>
      <c r="L60" s="565"/>
      <c r="M60" s="565"/>
      <c r="N60" s="565"/>
      <c r="O60" s="565"/>
      <c r="P60" s="565"/>
      <c r="Q60" s="565"/>
      <c r="R60" s="565"/>
      <c r="S60" s="565"/>
      <c r="T60" s="565"/>
      <c r="U60" s="565"/>
      <c r="V60" s="565"/>
      <c r="W60" s="565"/>
      <c r="X60" s="565"/>
      <c r="Y60" s="565"/>
      <c r="Z60" s="565"/>
      <c r="AA60" s="565"/>
      <c r="AB60" s="347"/>
      <c r="AC60" s="347"/>
      <c r="AD60" s="347"/>
      <c r="AE60" s="347"/>
      <c r="AF60" s="347"/>
      <c r="AG60" s="347"/>
      <c r="AH60" s="347"/>
      <c r="AI60" s="347"/>
      <c r="AJ60" s="347"/>
      <c r="AK60" s="347"/>
      <c r="AL60" s="347"/>
      <c r="AM60" s="347"/>
      <c r="AN60" s="347"/>
      <c r="AO60" s="347"/>
      <c r="AP60" s="347"/>
      <c r="AQ60" s="347"/>
      <c r="AR60" s="347"/>
      <c r="AS60" s="347"/>
      <c r="AT60" s="347"/>
      <c r="AU60" s="347"/>
      <c r="AV60" s="347"/>
      <c r="AW60" s="347"/>
      <c r="AX60" s="347"/>
      <c r="AY60" s="347"/>
      <c r="AZ60" s="341"/>
      <c r="BA60" s="342"/>
      <c r="BB60" s="342"/>
      <c r="BC60" s="342"/>
      <c r="BD60" s="342"/>
      <c r="BE60" s="343"/>
    </row>
    <row r="61" spans="1:57" s="216" customFormat="1" ht="15.75" customHeight="1" x14ac:dyDescent="0.25">
      <c r="A61" s="197" t="s">
        <v>133</v>
      </c>
      <c r="B61" s="211" t="s">
        <v>17</v>
      </c>
      <c r="C61" s="368" t="s">
        <v>31</v>
      </c>
      <c r="D61" s="352"/>
      <c r="E61" s="124"/>
      <c r="F61" s="124"/>
      <c r="G61" s="124"/>
      <c r="H61" s="125"/>
      <c r="I61" s="353"/>
      <c r="J61" s="354"/>
      <c r="K61" s="124"/>
      <c r="L61" s="124"/>
      <c r="M61" s="124">
        <v>160</v>
      </c>
      <c r="N61" s="125">
        <v>0</v>
      </c>
      <c r="O61" s="353" t="s">
        <v>51</v>
      </c>
      <c r="P61" s="355"/>
      <c r="Q61" s="124"/>
      <c r="R61" s="124"/>
      <c r="S61" s="124"/>
      <c r="T61" s="125"/>
      <c r="U61" s="125"/>
      <c r="V61" s="125"/>
      <c r="W61" s="124"/>
      <c r="X61" s="124"/>
      <c r="Y61" s="124"/>
      <c r="Z61" s="125"/>
      <c r="AA61" s="353"/>
      <c r="AB61" s="354"/>
      <c r="AC61" s="124"/>
      <c r="AD61" s="124"/>
      <c r="AE61" s="124"/>
      <c r="AF61" s="125"/>
      <c r="AG61" s="125"/>
      <c r="AH61" s="125"/>
      <c r="AI61" s="124"/>
      <c r="AJ61" s="124"/>
      <c r="AK61" s="120"/>
      <c r="AL61" s="179"/>
      <c r="AM61" s="349"/>
      <c r="AN61" s="354"/>
      <c r="AO61" s="124"/>
      <c r="AP61" s="124"/>
      <c r="AQ61" s="124"/>
      <c r="AR61" s="125"/>
      <c r="AS61" s="353"/>
      <c r="AT61" s="354"/>
      <c r="AU61" s="124"/>
      <c r="AV61" s="124"/>
      <c r="AW61" s="21"/>
      <c r="AX61" s="9"/>
      <c r="AY61" s="126"/>
      <c r="AZ61" s="291"/>
      <c r="BA61" s="292"/>
      <c r="BB61" s="292"/>
      <c r="BC61" s="292"/>
      <c r="BD61" s="292"/>
      <c r="BE61" s="293"/>
    </row>
    <row r="62" spans="1:57" s="216" customFormat="1" ht="15.75" customHeight="1" x14ac:dyDescent="0.25">
      <c r="A62" s="350" t="s">
        <v>407</v>
      </c>
      <c r="B62" s="131" t="s">
        <v>17</v>
      </c>
      <c r="C62" s="351" t="s">
        <v>32</v>
      </c>
      <c r="D62" s="356"/>
      <c r="E62" s="124"/>
      <c r="F62" s="124"/>
      <c r="G62" s="124"/>
      <c r="H62" s="125"/>
      <c r="I62" s="75"/>
      <c r="J62" s="354"/>
      <c r="K62" s="124"/>
      <c r="L62" s="124"/>
      <c r="M62" s="124"/>
      <c r="N62" s="125"/>
      <c r="O62" s="75"/>
      <c r="P62" s="355"/>
      <c r="Q62" s="124"/>
      <c r="R62" s="124"/>
      <c r="S62" s="124"/>
      <c r="T62" s="125"/>
      <c r="U62" s="125"/>
      <c r="V62" s="125"/>
      <c r="W62" s="124"/>
      <c r="X62" s="124"/>
      <c r="Y62" s="124">
        <v>160</v>
      </c>
      <c r="Z62" s="125">
        <v>0</v>
      </c>
      <c r="AA62" s="75" t="s">
        <v>51</v>
      </c>
      <c r="AB62" s="354"/>
      <c r="AC62" s="124"/>
      <c r="AD62" s="124"/>
      <c r="AE62" s="124"/>
      <c r="AF62" s="125"/>
      <c r="AG62" s="125"/>
      <c r="AH62" s="125"/>
      <c r="AI62" s="124"/>
      <c r="AJ62" s="124"/>
      <c r="AK62" s="120"/>
      <c r="AL62" s="179"/>
      <c r="AM62" s="357"/>
      <c r="AN62" s="354"/>
      <c r="AO62" s="124"/>
      <c r="AP62" s="124"/>
      <c r="AQ62" s="124"/>
      <c r="AR62" s="125"/>
      <c r="AS62" s="75"/>
      <c r="AT62" s="354"/>
      <c r="AU62" s="124"/>
      <c r="AV62" s="124"/>
      <c r="AW62" s="21"/>
      <c r="AX62" s="9"/>
      <c r="AY62" s="126"/>
      <c r="AZ62" s="291"/>
      <c r="BA62" s="292"/>
      <c r="BB62" s="292"/>
      <c r="BC62" s="292"/>
      <c r="BD62" s="292"/>
      <c r="BE62" s="293"/>
    </row>
    <row r="63" spans="1:57" s="216" customFormat="1" ht="15.75" customHeight="1" x14ac:dyDescent="0.25">
      <c r="A63" s="350" t="s">
        <v>489</v>
      </c>
      <c r="B63" s="131" t="s">
        <v>17</v>
      </c>
      <c r="C63" s="351" t="s">
        <v>132</v>
      </c>
      <c r="D63" s="356"/>
      <c r="E63" s="124"/>
      <c r="F63" s="124"/>
      <c r="G63" s="124"/>
      <c r="H63" s="125"/>
      <c r="I63" s="75"/>
      <c r="J63" s="354"/>
      <c r="K63" s="124"/>
      <c r="L63" s="124"/>
      <c r="M63" s="124"/>
      <c r="N63" s="125"/>
      <c r="O63" s="75"/>
      <c r="P63" s="355"/>
      <c r="Q63" s="124"/>
      <c r="R63" s="124"/>
      <c r="S63" s="124"/>
      <c r="T63" s="125"/>
      <c r="U63" s="125"/>
      <c r="V63" s="125"/>
      <c r="W63" s="124"/>
      <c r="X63" s="124"/>
      <c r="Y63" s="124"/>
      <c r="Z63" s="125"/>
      <c r="AA63" s="75"/>
      <c r="AB63" s="354"/>
      <c r="AC63" s="124"/>
      <c r="AD63" s="124"/>
      <c r="AE63" s="124"/>
      <c r="AF63" s="125"/>
      <c r="AG63" s="125"/>
      <c r="AH63" s="125"/>
      <c r="AI63" s="124"/>
      <c r="AJ63" s="124"/>
      <c r="AK63" s="120">
        <v>160</v>
      </c>
      <c r="AL63" s="179">
        <v>0</v>
      </c>
      <c r="AM63" s="357" t="s">
        <v>51</v>
      </c>
      <c r="AN63" s="354"/>
      <c r="AO63" s="124"/>
      <c r="AP63" s="124"/>
      <c r="AQ63" s="124"/>
      <c r="AR63" s="125"/>
      <c r="AS63" s="75"/>
      <c r="AT63" s="354"/>
      <c r="AU63" s="124"/>
      <c r="AV63" s="124"/>
      <c r="AW63" s="21"/>
      <c r="AX63" s="9"/>
      <c r="AY63" s="126"/>
      <c r="AZ63" s="291"/>
      <c r="BA63" s="292"/>
      <c r="BB63" s="292"/>
      <c r="BC63" s="292"/>
      <c r="BD63" s="292"/>
      <c r="BE63" s="293"/>
    </row>
    <row r="64" spans="1:57" s="216" customFormat="1" ht="15.75" customHeight="1" thickBot="1" x14ac:dyDescent="0.3">
      <c r="A64" s="358" t="s">
        <v>490</v>
      </c>
      <c r="B64" s="132" t="s">
        <v>17</v>
      </c>
      <c r="C64" s="359" t="s">
        <v>218</v>
      </c>
      <c r="D64" s="360"/>
      <c r="E64" s="51"/>
      <c r="F64" s="51"/>
      <c r="G64" s="51"/>
      <c r="H64" s="127"/>
      <c r="I64" s="361"/>
      <c r="J64" s="362"/>
      <c r="K64" s="51"/>
      <c r="L64" s="51"/>
      <c r="M64" s="51"/>
      <c r="N64" s="127"/>
      <c r="O64" s="361"/>
      <c r="P64" s="363"/>
      <c r="Q64" s="51"/>
      <c r="R64" s="51"/>
      <c r="S64" s="51"/>
      <c r="T64" s="127"/>
      <c r="U64" s="127"/>
      <c r="V64" s="127"/>
      <c r="W64" s="51"/>
      <c r="X64" s="51"/>
      <c r="Y64" s="51"/>
      <c r="Z64" s="127"/>
      <c r="AA64" s="361"/>
      <c r="AB64" s="362"/>
      <c r="AC64" s="51"/>
      <c r="AD64" s="51"/>
      <c r="AE64" s="51"/>
      <c r="AF64" s="127"/>
      <c r="AG64" s="127"/>
      <c r="AH64" s="127"/>
      <c r="AI64" s="51"/>
      <c r="AJ64" s="51"/>
      <c r="AK64" s="51"/>
      <c r="AL64" s="127"/>
      <c r="AM64" s="364"/>
      <c r="AN64" s="362"/>
      <c r="AO64" s="51"/>
      <c r="AP64" s="51"/>
      <c r="AQ64" s="51"/>
      <c r="AR64" s="127"/>
      <c r="AS64" s="361"/>
      <c r="AT64" s="362"/>
      <c r="AU64" s="51"/>
      <c r="AV64" s="51"/>
      <c r="AW64" s="365">
        <v>80</v>
      </c>
      <c r="AX64" s="366">
        <v>0</v>
      </c>
      <c r="AY64" s="367" t="s">
        <v>51</v>
      </c>
      <c r="AZ64" s="291"/>
      <c r="BA64" s="292"/>
      <c r="BB64" s="292"/>
      <c r="BC64" s="292"/>
      <c r="BD64" s="292"/>
      <c r="BE64" s="293"/>
    </row>
    <row r="65" spans="1:57" s="216" customFormat="1" ht="9.9499999999999993" customHeight="1" thickTop="1" x14ac:dyDescent="0.2">
      <c r="A65" s="553"/>
      <c r="B65" s="565"/>
      <c r="C65" s="565"/>
      <c r="D65" s="565"/>
      <c r="E65" s="565"/>
      <c r="F65" s="565"/>
      <c r="G65" s="565"/>
      <c r="H65" s="565"/>
      <c r="I65" s="565"/>
      <c r="J65" s="565"/>
      <c r="K65" s="565"/>
      <c r="L65" s="565"/>
      <c r="M65" s="565"/>
      <c r="N65" s="565"/>
      <c r="O65" s="565"/>
      <c r="P65" s="565"/>
      <c r="Q65" s="565"/>
      <c r="R65" s="565"/>
      <c r="S65" s="565"/>
      <c r="T65" s="565"/>
      <c r="U65" s="565"/>
      <c r="V65" s="565"/>
      <c r="W65" s="565"/>
      <c r="X65" s="565"/>
      <c r="Y65" s="565"/>
      <c r="Z65" s="565"/>
      <c r="AA65" s="565"/>
      <c r="AB65" s="347"/>
      <c r="AC65" s="347"/>
      <c r="AD65" s="347"/>
      <c r="AE65" s="347"/>
      <c r="AF65" s="347"/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/>
      <c r="AS65" s="347"/>
      <c r="AT65" s="347"/>
      <c r="AU65" s="347"/>
      <c r="AV65" s="347"/>
      <c r="AW65" s="347"/>
      <c r="AX65" s="347"/>
      <c r="AY65" s="347"/>
      <c r="AZ65" s="341"/>
      <c r="BA65" s="342"/>
      <c r="BB65" s="342"/>
      <c r="BC65" s="342"/>
      <c r="BD65" s="342"/>
      <c r="BE65" s="343"/>
    </row>
    <row r="66" spans="1:57" s="216" customFormat="1" ht="15.75" customHeight="1" x14ac:dyDescent="0.2">
      <c r="A66" s="555" t="s">
        <v>33</v>
      </c>
      <c r="B66" s="556"/>
      <c r="C66" s="556"/>
      <c r="D66" s="556"/>
      <c r="E66" s="556"/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56"/>
      <c r="U66" s="556"/>
      <c r="V66" s="556"/>
      <c r="W66" s="556"/>
      <c r="X66" s="556"/>
      <c r="Y66" s="556"/>
      <c r="Z66" s="556"/>
      <c r="AA66" s="556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41"/>
      <c r="BA66" s="342"/>
      <c r="BB66" s="342"/>
      <c r="BC66" s="342"/>
      <c r="BD66" s="342"/>
      <c r="BE66" s="343"/>
    </row>
    <row r="67" spans="1:57" s="216" customFormat="1" ht="15.75" customHeight="1" x14ac:dyDescent="0.3">
      <c r="A67" s="294"/>
      <c r="B67" s="195"/>
      <c r="C67" s="295" t="s">
        <v>34</v>
      </c>
      <c r="D67" s="296"/>
      <c r="E67" s="297"/>
      <c r="F67" s="297"/>
      <c r="G67" s="297"/>
      <c r="H67" s="244"/>
      <c r="I67" s="298">
        <f>COUNTIF(I12:I55,"A")</f>
        <v>0</v>
      </c>
      <c r="J67" s="296"/>
      <c r="K67" s="297"/>
      <c r="L67" s="297"/>
      <c r="M67" s="297"/>
      <c r="N67" s="244"/>
      <c r="O67" s="298">
        <f>COUNTIF(O12:O55,"A")</f>
        <v>0</v>
      </c>
      <c r="P67" s="296"/>
      <c r="Q67" s="297"/>
      <c r="R67" s="297"/>
      <c r="S67" s="297"/>
      <c r="T67" s="244"/>
      <c r="U67" s="298">
        <f>COUNTIF(U12:U55,"A")</f>
        <v>0</v>
      </c>
      <c r="V67" s="296"/>
      <c r="W67" s="297"/>
      <c r="X67" s="297"/>
      <c r="Y67" s="297"/>
      <c r="Z67" s="244"/>
      <c r="AA67" s="298">
        <f>COUNTIF(AA12:AA55,"A")</f>
        <v>0</v>
      </c>
      <c r="AB67" s="296"/>
      <c r="AC67" s="297"/>
      <c r="AD67" s="297"/>
      <c r="AE67" s="297"/>
      <c r="AF67" s="244"/>
      <c r="AG67" s="298">
        <f>COUNTIF(AG12:AG55,"A")</f>
        <v>0</v>
      </c>
      <c r="AH67" s="296"/>
      <c r="AI67" s="297"/>
      <c r="AJ67" s="297"/>
      <c r="AK67" s="297"/>
      <c r="AL67" s="244"/>
      <c r="AM67" s="298">
        <f>COUNTIF(AM12:AM55,"A")</f>
        <v>0</v>
      </c>
      <c r="AN67" s="296"/>
      <c r="AO67" s="297"/>
      <c r="AP67" s="297"/>
      <c r="AQ67" s="297"/>
      <c r="AR67" s="244"/>
      <c r="AS67" s="298">
        <f>COUNTIF(AS12:AS55,"A")</f>
        <v>0</v>
      </c>
      <c r="AT67" s="296"/>
      <c r="AU67" s="297"/>
      <c r="AV67" s="297"/>
      <c r="AW67" s="297"/>
      <c r="AX67" s="244"/>
      <c r="AY67" s="298">
        <f>COUNTIF(AY12:AY55,"A")</f>
        <v>0</v>
      </c>
      <c r="AZ67" s="299"/>
      <c r="BA67" s="297"/>
      <c r="BB67" s="297"/>
      <c r="BC67" s="297"/>
      <c r="BD67" s="244"/>
      <c r="BE67" s="344">
        <f t="shared" ref="BE67:BE78" si="76">SUM(D67:AY67)</f>
        <v>0</v>
      </c>
    </row>
    <row r="68" spans="1:57" s="216" customFormat="1" ht="15.75" customHeight="1" x14ac:dyDescent="0.3">
      <c r="A68" s="294"/>
      <c r="B68" s="195"/>
      <c r="C68" s="295" t="s">
        <v>35</v>
      </c>
      <c r="D68" s="296"/>
      <c r="E68" s="297"/>
      <c r="F68" s="297"/>
      <c r="G68" s="297"/>
      <c r="H68" s="244"/>
      <c r="I68" s="298">
        <f>COUNTIF(I12:I55,"B")</f>
        <v>0</v>
      </c>
      <c r="J68" s="296"/>
      <c r="K68" s="297"/>
      <c r="L68" s="297"/>
      <c r="M68" s="297"/>
      <c r="N68" s="244"/>
      <c r="O68" s="298">
        <f>COUNTIF(O12:O55,"B")</f>
        <v>1</v>
      </c>
      <c r="P68" s="296"/>
      <c r="Q68" s="297"/>
      <c r="R68" s="297"/>
      <c r="S68" s="297"/>
      <c r="T68" s="244"/>
      <c r="U68" s="298">
        <f>COUNTIF(U12:U55,"B")</f>
        <v>0</v>
      </c>
      <c r="V68" s="296"/>
      <c r="W68" s="297"/>
      <c r="X68" s="297"/>
      <c r="Y68" s="297"/>
      <c r="Z68" s="244"/>
      <c r="AA68" s="298">
        <f>COUNTIF(AA12:AA55,"B")</f>
        <v>1</v>
      </c>
      <c r="AB68" s="296"/>
      <c r="AC68" s="297"/>
      <c r="AD68" s="297"/>
      <c r="AE68" s="297"/>
      <c r="AF68" s="244"/>
      <c r="AG68" s="298">
        <f>COUNTIF(AG12:AG55,"B")</f>
        <v>1</v>
      </c>
      <c r="AH68" s="296"/>
      <c r="AI68" s="297"/>
      <c r="AJ68" s="297"/>
      <c r="AK68" s="297"/>
      <c r="AL68" s="244"/>
      <c r="AM68" s="298">
        <f>COUNTIF(AM12:AM55,"B")</f>
        <v>0</v>
      </c>
      <c r="AN68" s="296"/>
      <c r="AO68" s="297"/>
      <c r="AP68" s="297"/>
      <c r="AQ68" s="297"/>
      <c r="AR68" s="244"/>
      <c r="AS68" s="298">
        <f>COUNTIF(AS12:AS55,"B")</f>
        <v>1</v>
      </c>
      <c r="AT68" s="296"/>
      <c r="AU68" s="297"/>
      <c r="AV68" s="297"/>
      <c r="AW68" s="297"/>
      <c r="AX68" s="244"/>
      <c r="AY68" s="298">
        <f>COUNTIF(AY12:AY55,"B")</f>
        <v>3</v>
      </c>
      <c r="AZ68" s="299"/>
      <c r="BA68" s="297"/>
      <c r="BB68" s="297"/>
      <c r="BC68" s="297"/>
      <c r="BD68" s="244"/>
      <c r="BE68" s="344">
        <f t="shared" si="76"/>
        <v>7</v>
      </c>
    </row>
    <row r="69" spans="1:57" s="216" customFormat="1" ht="15.75" customHeight="1" x14ac:dyDescent="0.3">
      <c r="A69" s="294"/>
      <c r="B69" s="195"/>
      <c r="C69" s="295" t="s">
        <v>36</v>
      </c>
      <c r="D69" s="296"/>
      <c r="E69" s="297"/>
      <c r="F69" s="297"/>
      <c r="G69" s="297"/>
      <c r="H69" s="244"/>
      <c r="I69" s="298">
        <f>COUNTIF(I12:I55,"F")</f>
        <v>2</v>
      </c>
      <c r="J69" s="296"/>
      <c r="K69" s="297"/>
      <c r="L69" s="297"/>
      <c r="M69" s="297"/>
      <c r="N69" s="244"/>
      <c r="O69" s="298">
        <f>COUNTIF(O12:O55,"F")</f>
        <v>1</v>
      </c>
      <c r="P69" s="296"/>
      <c r="Q69" s="297"/>
      <c r="R69" s="297"/>
      <c r="S69" s="297"/>
      <c r="T69" s="244"/>
      <c r="U69" s="298">
        <f>COUNTIF(U12:U55,"F")</f>
        <v>0</v>
      </c>
      <c r="V69" s="296"/>
      <c r="W69" s="297"/>
      <c r="X69" s="297"/>
      <c r="Y69" s="297"/>
      <c r="Z69" s="244"/>
      <c r="AA69" s="298">
        <f>COUNTIF(AA12:AA55,"F")</f>
        <v>0</v>
      </c>
      <c r="AB69" s="296"/>
      <c r="AC69" s="297"/>
      <c r="AD69" s="297"/>
      <c r="AE69" s="297"/>
      <c r="AF69" s="244"/>
      <c r="AG69" s="298">
        <f>COUNTIF(AG12:AG55,"F")</f>
        <v>0</v>
      </c>
      <c r="AH69" s="296"/>
      <c r="AI69" s="297"/>
      <c r="AJ69" s="297"/>
      <c r="AK69" s="297"/>
      <c r="AL69" s="244"/>
      <c r="AM69" s="298">
        <f>COUNTIF(AM12:AM55,"F")</f>
        <v>0</v>
      </c>
      <c r="AN69" s="296"/>
      <c r="AO69" s="297"/>
      <c r="AP69" s="297"/>
      <c r="AQ69" s="297"/>
      <c r="AR69" s="244"/>
      <c r="AS69" s="298">
        <f>COUNTIF(AS12:AS55,"F")</f>
        <v>0</v>
      </c>
      <c r="AT69" s="296"/>
      <c r="AU69" s="297"/>
      <c r="AV69" s="297"/>
      <c r="AW69" s="297"/>
      <c r="AX69" s="244"/>
      <c r="AY69" s="298">
        <f>COUNTIF(AY12:AY55,"F")</f>
        <v>0</v>
      </c>
      <c r="AZ69" s="299"/>
      <c r="BA69" s="297"/>
      <c r="BB69" s="297"/>
      <c r="BC69" s="297"/>
      <c r="BD69" s="244"/>
      <c r="BE69" s="344">
        <f t="shared" si="76"/>
        <v>3</v>
      </c>
    </row>
    <row r="70" spans="1:57" s="216" customFormat="1" ht="15.75" customHeight="1" x14ac:dyDescent="0.3">
      <c r="A70" s="294"/>
      <c r="B70" s="195"/>
      <c r="C70" s="295" t="s">
        <v>37</v>
      </c>
      <c r="D70" s="296"/>
      <c r="E70" s="297"/>
      <c r="F70" s="297"/>
      <c r="G70" s="297"/>
      <c r="H70" s="244"/>
      <c r="I70" s="298">
        <f>COUNTIF(I12:I55,"F(Z)")</f>
        <v>0</v>
      </c>
      <c r="J70" s="296"/>
      <c r="K70" s="297"/>
      <c r="L70" s="297"/>
      <c r="M70" s="297"/>
      <c r="N70" s="244"/>
      <c r="O70" s="298">
        <f>COUNTIF(O12:O55,"F(Z)")</f>
        <v>0</v>
      </c>
      <c r="P70" s="296"/>
      <c r="Q70" s="297"/>
      <c r="R70" s="297"/>
      <c r="S70" s="297"/>
      <c r="T70" s="244"/>
      <c r="U70" s="298">
        <f>COUNTIF(U12:U55,"F(Z)")</f>
        <v>0</v>
      </c>
      <c r="V70" s="296"/>
      <c r="W70" s="297"/>
      <c r="X70" s="297"/>
      <c r="Y70" s="297"/>
      <c r="Z70" s="244"/>
      <c r="AA70" s="298">
        <f>COUNTIF(AA12:AA55,"F(Z)")</f>
        <v>0</v>
      </c>
      <c r="AB70" s="296"/>
      <c r="AC70" s="297"/>
      <c r="AD70" s="297"/>
      <c r="AE70" s="297"/>
      <c r="AF70" s="244"/>
      <c r="AG70" s="298">
        <f>COUNTIF(AG12:AG55,"F(Z)")</f>
        <v>0</v>
      </c>
      <c r="AH70" s="296"/>
      <c r="AI70" s="297"/>
      <c r="AJ70" s="297"/>
      <c r="AK70" s="297"/>
      <c r="AL70" s="244"/>
      <c r="AM70" s="298">
        <f>COUNTIF(AM12:AM55,"F(Z)")</f>
        <v>0</v>
      </c>
      <c r="AN70" s="296"/>
      <c r="AO70" s="297"/>
      <c r="AP70" s="297"/>
      <c r="AQ70" s="297"/>
      <c r="AR70" s="244"/>
      <c r="AS70" s="298">
        <f>COUNTIF(AS12:AS55,"F(Z)")</f>
        <v>0</v>
      </c>
      <c r="AT70" s="296"/>
      <c r="AU70" s="297"/>
      <c r="AV70" s="297"/>
      <c r="AW70" s="297"/>
      <c r="AX70" s="244"/>
      <c r="AY70" s="298">
        <f>COUNTIF(AY12:AY55,"F(Z)")</f>
        <v>0</v>
      </c>
      <c r="AZ70" s="299"/>
      <c r="BA70" s="297"/>
      <c r="BB70" s="297"/>
      <c r="BC70" s="297"/>
      <c r="BD70" s="244"/>
      <c r="BE70" s="344">
        <f t="shared" si="76"/>
        <v>0</v>
      </c>
    </row>
    <row r="71" spans="1:57" s="216" customFormat="1" ht="15.75" customHeight="1" x14ac:dyDescent="0.3">
      <c r="A71" s="294"/>
      <c r="B71" s="195"/>
      <c r="C71" s="295" t="s">
        <v>38</v>
      </c>
      <c r="D71" s="296"/>
      <c r="E71" s="297"/>
      <c r="F71" s="297"/>
      <c r="G71" s="297"/>
      <c r="H71" s="244"/>
      <c r="I71" s="298">
        <f>COUNTIF(I12:I55,"G")</f>
        <v>0</v>
      </c>
      <c r="J71" s="296"/>
      <c r="K71" s="297"/>
      <c r="L71" s="297"/>
      <c r="M71" s="297"/>
      <c r="N71" s="244"/>
      <c r="O71" s="298">
        <f>COUNTIF(O12:O55,"G")</f>
        <v>1</v>
      </c>
      <c r="P71" s="296"/>
      <c r="Q71" s="297"/>
      <c r="R71" s="297"/>
      <c r="S71" s="297"/>
      <c r="T71" s="244"/>
      <c r="U71" s="298">
        <f>COUNTIF(U12:U55,"G")</f>
        <v>0</v>
      </c>
      <c r="V71" s="296"/>
      <c r="W71" s="297"/>
      <c r="X71" s="297"/>
      <c r="Y71" s="297"/>
      <c r="Z71" s="244"/>
      <c r="AA71" s="298">
        <f>COUNTIF(AA12:AA55,"G")</f>
        <v>3</v>
      </c>
      <c r="AB71" s="296"/>
      <c r="AC71" s="297"/>
      <c r="AD71" s="297"/>
      <c r="AE71" s="297"/>
      <c r="AF71" s="244"/>
      <c r="AG71" s="298">
        <f>COUNTIF(AG12:AG55,"G")</f>
        <v>1</v>
      </c>
      <c r="AH71" s="296"/>
      <c r="AI71" s="297"/>
      <c r="AJ71" s="297"/>
      <c r="AK71" s="297"/>
      <c r="AL71" s="244"/>
      <c r="AM71" s="298">
        <f>COUNTIF(AM12:AM55,"G")</f>
        <v>1</v>
      </c>
      <c r="AN71" s="296"/>
      <c r="AO71" s="297"/>
      <c r="AP71" s="297"/>
      <c r="AQ71" s="297"/>
      <c r="AR71" s="244"/>
      <c r="AS71" s="298">
        <f>COUNTIF(AS12:AS55,"G")</f>
        <v>1</v>
      </c>
      <c r="AT71" s="296"/>
      <c r="AU71" s="297"/>
      <c r="AV71" s="297"/>
      <c r="AW71" s="297"/>
      <c r="AX71" s="244"/>
      <c r="AY71" s="298">
        <f>COUNTIF(AY12:AY55,"G")</f>
        <v>1</v>
      </c>
      <c r="AZ71" s="299"/>
      <c r="BA71" s="297"/>
      <c r="BB71" s="297"/>
      <c r="BC71" s="297"/>
      <c r="BD71" s="244"/>
      <c r="BE71" s="344">
        <f t="shared" si="76"/>
        <v>8</v>
      </c>
    </row>
    <row r="72" spans="1:57" s="216" customFormat="1" ht="15.75" customHeight="1" x14ac:dyDescent="0.25">
      <c r="A72" s="294"/>
      <c r="B72" s="300"/>
      <c r="C72" s="295" t="s">
        <v>39</v>
      </c>
      <c r="D72" s="345"/>
      <c r="E72" s="342"/>
      <c r="F72" s="342"/>
      <c r="G72" s="342"/>
      <c r="H72" s="346"/>
      <c r="I72" s="298">
        <f>COUNTIF(I12:I55,"G(Z)")</f>
        <v>0</v>
      </c>
      <c r="J72" s="345"/>
      <c r="K72" s="342"/>
      <c r="L72" s="342"/>
      <c r="M72" s="342"/>
      <c r="N72" s="346"/>
      <c r="O72" s="298">
        <f>COUNTIF(O12:O55,"G(Z)")</f>
        <v>0</v>
      </c>
      <c r="P72" s="345"/>
      <c r="Q72" s="342"/>
      <c r="R72" s="342"/>
      <c r="S72" s="342"/>
      <c r="T72" s="346"/>
      <c r="U72" s="298">
        <f>COUNTIF(U12:U55,"G(Z)")</f>
        <v>0</v>
      </c>
      <c r="V72" s="345"/>
      <c r="W72" s="342"/>
      <c r="X72" s="342"/>
      <c r="Y72" s="342"/>
      <c r="Z72" s="346"/>
      <c r="AA72" s="298">
        <f>COUNTIF(AA12:AA55,"G(Z)")</f>
        <v>1</v>
      </c>
      <c r="AB72" s="345"/>
      <c r="AC72" s="342"/>
      <c r="AD72" s="342"/>
      <c r="AE72" s="342"/>
      <c r="AF72" s="346"/>
      <c r="AG72" s="298">
        <f>COUNTIF(AG12:AG55,"G(Z)")</f>
        <v>0</v>
      </c>
      <c r="AH72" s="345"/>
      <c r="AI72" s="342"/>
      <c r="AJ72" s="342"/>
      <c r="AK72" s="342"/>
      <c r="AL72" s="346"/>
      <c r="AM72" s="298">
        <f>COUNTIF(AM12:AM55,"G(Z)")</f>
        <v>0</v>
      </c>
      <c r="AN72" s="345"/>
      <c r="AO72" s="342"/>
      <c r="AP72" s="342"/>
      <c r="AQ72" s="342"/>
      <c r="AR72" s="346"/>
      <c r="AS72" s="298">
        <f>COUNTIF(AS12:AS55,"G(Z)")</f>
        <v>0</v>
      </c>
      <c r="AT72" s="345"/>
      <c r="AU72" s="342"/>
      <c r="AV72" s="342"/>
      <c r="AW72" s="342"/>
      <c r="AX72" s="346"/>
      <c r="AY72" s="298">
        <f>COUNTIF(AY12:AY55,"G(Z)")</f>
        <v>0</v>
      </c>
      <c r="AZ72" s="341"/>
      <c r="BA72" s="342"/>
      <c r="BB72" s="342"/>
      <c r="BC72" s="342"/>
      <c r="BD72" s="346"/>
      <c r="BE72" s="344">
        <f t="shared" si="76"/>
        <v>1</v>
      </c>
    </row>
    <row r="73" spans="1:57" s="216" customFormat="1" ht="15.75" customHeight="1" x14ac:dyDescent="0.3">
      <c r="A73" s="294"/>
      <c r="B73" s="195"/>
      <c r="C73" s="53" t="s">
        <v>197</v>
      </c>
      <c r="D73" s="296"/>
      <c r="E73" s="297"/>
      <c r="F73" s="297"/>
      <c r="G73" s="297"/>
      <c r="H73" s="244"/>
      <c r="I73" s="298">
        <f>COUNTIF(I12:I55,"K")</f>
        <v>0</v>
      </c>
      <c r="J73" s="296"/>
      <c r="K73" s="297"/>
      <c r="L73" s="297"/>
      <c r="M73" s="297"/>
      <c r="N73" s="244"/>
      <c r="O73" s="298">
        <f>COUNTIF(O12:O55,"K")</f>
        <v>2</v>
      </c>
      <c r="P73" s="296"/>
      <c r="Q73" s="297"/>
      <c r="R73" s="297"/>
      <c r="S73" s="297"/>
      <c r="T73" s="244"/>
      <c r="U73" s="298">
        <f>COUNTIF(U12:U55,"K")</f>
        <v>1</v>
      </c>
      <c r="V73" s="296"/>
      <c r="W73" s="297"/>
      <c r="X73" s="297"/>
      <c r="Y73" s="297"/>
      <c r="Z73" s="244"/>
      <c r="AA73" s="298">
        <f>COUNTIF(AA12:AA55,"K")</f>
        <v>0</v>
      </c>
      <c r="AB73" s="296"/>
      <c r="AC73" s="297"/>
      <c r="AD73" s="297"/>
      <c r="AE73" s="297"/>
      <c r="AF73" s="244"/>
      <c r="AG73" s="298">
        <f>COUNTIF(AG12:AG55,"K")</f>
        <v>0</v>
      </c>
      <c r="AH73" s="296"/>
      <c r="AI73" s="297"/>
      <c r="AJ73" s="297"/>
      <c r="AK73" s="297"/>
      <c r="AL73" s="244"/>
      <c r="AM73" s="298">
        <f>COUNTIF(AM12:AM55,"K")</f>
        <v>0</v>
      </c>
      <c r="AN73" s="296"/>
      <c r="AO73" s="297"/>
      <c r="AP73" s="297"/>
      <c r="AQ73" s="297"/>
      <c r="AR73" s="244"/>
      <c r="AS73" s="298">
        <f>COUNTIF(AS12:AS55,"K")</f>
        <v>0</v>
      </c>
      <c r="AT73" s="296"/>
      <c r="AU73" s="297"/>
      <c r="AV73" s="297"/>
      <c r="AW73" s="297"/>
      <c r="AX73" s="244"/>
      <c r="AY73" s="298">
        <f>COUNTIF(AY12:AY55,"K")</f>
        <v>0</v>
      </c>
      <c r="AZ73" s="299"/>
      <c r="BA73" s="297"/>
      <c r="BB73" s="297"/>
      <c r="BC73" s="297"/>
      <c r="BD73" s="244"/>
      <c r="BE73" s="344">
        <f t="shared" si="76"/>
        <v>3</v>
      </c>
    </row>
    <row r="74" spans="1:57" s="216" customFormat="1" ht="15.75" customHeight="1" x14ac:dyDescent="0.3">
      <c r="A74" s="294"/>
      <c r="B74" s="195"/>
      <c r="C74" s="53" t="s">
        <v>198</v>
      </c>
      <c r="D74" s="296"/>
      <c r="E74" s="297"/>
      <c r="F74" s="297"/>
      <c r="G74" s="297"/>
      <c r="H74" s="244"/>
      <c r="I74" s="298">
        <f>COUNTIF(I12:I55,"K(Z)")</f>
        <v>0</v>
      </c>
      <c r="J74" s="296"/>
      <c r="K74" s="297"/>
      <c r="L74" s="297"/>
      <c r="M74" s="297"/>
      <c r="N74" s="244"/>
      <c r="O74" s="298">
        <f>COUNTIF(O12:O55,"K(Z)")</f>
        <v>0</v>
      </c>
      <c r="P74" s="296"/>
      <c r="Q74" s="297"/>
      <c r="R74" s="297"/>
      <c r="S74" s="297"/>
      <c r="T74" s="244"/>
      <c r="U74" s="298">
        <f>COUNTIF(U12:U55,"K(Z)")</f>
        <v>0</v>
      </c>
      <c r="V74" s="296"/>
      <c r="W74" s="297"/>
      <c r="X74" s="297"/>
      <c r="Y74" s="297"/>
      <c r="Z74" s="244"/>
      <c r="AA74" s="298">
        <f>COUNTIF(AA12:AA55,"K(Z)")</f>
        <v>0</v>
      </c>
      <c r="AB74" s="296"/>
      <c r="AC74" s="297"/>
      <c r="AD74" s="297"/>
      <c r="AE74" s="297"/>
      <c r="AF74" s="244"/>
      <c r="AG74" s="298">
        <f>COUNTIF(AG12:AG55,"K(Z)")</f>
        <v>2</v>
      </c>
      <c r="AH74" s="296"/>
      <c r="AI74" s="297"/>
      <c r="AJ74" s="297"/>
      <c r="AK74" s="297"/>
      <c r="AL74" s="244"/>
      <c r="AM74" s="298">
        <f>COUNTIF(AM12:AM55,"K(Z)")</f>
        <v>3</v>
      </c>
      <c r="AN74" s="296"/>
      <c r="AO74" s="297"/>
      <c r="AP74" s="297"/>
      <c r="AQ74" s="297"/>
      <c r="AR74" s="244"/>
      <c r="AS74" s="298">
        <f>COUNTIF(AS12:AS55,"K(Z)")</f>
        <v>4</v>
      </c>
      <c r="AT74" s="296"/>
      <c r="AU74" s="297"/>
      <c r="AV74" s="297"/>
      <c r="AW74" s="297"/>
      <c r="AX74" s="244"/>
      <c r="AY74" s="298">
        <f>COUNTIF(AY12:AY55,"K(Z)")</f>
        <v>3</v>
      </c>
      <c r="AZ74" s="299"/>
      <c r="BA74" s="297"/>
      <c r="BB74" s="297"/>
      <c r="BC74" s="297"/>
      <c r="BD74" s="244"/>
      <c r="BE74" s="344">
        <f t="shared" si="76"/>
        <v>12</v>
      </c>
    </row>
    <row r="75" spans="1:57" s="216" customFormat="1" ht="15.75" customHeight="1" x14ac:dyDescent="0.3">
      <c r="A75" s="294"/>
      <c r="B75" s="195"/>
      <c r="C75" s="295" t="s">
        <v>40</v>
      </c>
      <c r="D75" s="296"/>
      <c r="E75" s="297"/>
      <c r="F75" s="297"/>
      <c r="G75" s="297"/>
      <c r="H75" s="244"/>
      <c r="I75" s="298">
        <f>COUNTIF(I12:I55,"AV")</f>
        <v>0</v>
      </c>
      <c r="J75" s="296"/>
      <c r="K75" s="297"/>
      <c r="L75" s="297"/>
      <c r="M75" s="297"/>
      <c r="N75" s="244"/>
      <c r="O75" s="298">
        <f>COUNTIF(O12:O55,"AV")</f>
        <v>0</v>
      </c>
      <c r="P75" s="296"/>
      <c r="Q75" s="297"/>
      <c r="R75" s="297"/>
      <c r="S75" s="297"/>
      <c r="T75" s="244"/>
      <c r="U75" s="298">
        <f>COUNTIF(U12:U55,"AV")</f>
        <v>0</v>
      </c>
      <c r="V75" s="296"/>
      <c r="W75" s="297"/>
      <c r="X75" s="297"/>
      <c r="Y75" s="297"/>
      <c r="Z75" s="244"/>
      <c r="AA75" s="298">
        <f>COUNTIF(AA12:AA55,"AV")</f>
        <v>0</v>
      </c>
      <c r="AB75" s="296"/>
      <c r="AC75" s="297"/>
      <c r="AD75" s="297"/>
      <c r="AE75" s="297"/>
      <c r="AF75" s="244"/>
      <c r="AG75" s="298">
        <f>COUNTIF(AG12:AG55,"AV")</f>
        <v>0</v>
      </c>
      <c r="AH75" s="296"/>
      <c r="AI75" s="297"/>
      <c r="AJ75" s="297"/>
      <c r="AK75" s="297"/>
      <c r="AL75" s="244"/>
      <c r="AM75" s="298">
        <f>COUNTIF(AM12:AM55,"AV")</f>
        <v>0</v>
      </c>
      <c r="AN75" s="296"/>
      <c r="AO75" s="297"/>
      <c r="AP75" s="297"/>
      <c r="AQ75" s="297"/>
      <c r="AR75" s="244"/>
      <c r="AS75" s="298">
        <f>COUNTIF(AS12:AS55,"AV")</f>
        <v>0</v>
      </c>
      <c r="AT75" s="296"/>
      <c r="AU75" s="297"/>
      <c r="AV75" s="297"/>
      <c r="AW75" s="297"/>
      <c r="AX75" s="244"/>
      <c r="AY75" s="298">
        <f>COUNTIF(AY12:AY55,"AV")</f>
        <v>0</v>
      </c>
      <c r="AZ75" s="299"/>
      <c r="BA75" s="297"/>
      <c r="BB75" s="297"/>
      <c r="BC75" s="297"/>
      <c r="BD75" s="244"/>
      <c r="BE75" s="344">
        <f t="shared" si="76"/>
        <v>0</v>
      </c>
    </row>
    <row r="76" spans="1:57" s="216" customFormat="1" ht="15.75" customHeight="1" x14ac:dyDescent="0.3">
      <c r="A76" s="294"/>
      <c r="B76" s="195"/>
      <c r="C76" s="295" t="s">
        <v>41</v>
      </c>
      <c r="D76" s="296"/>
      <c r="E76" s="297"/>
      <c r="F76" s="297"/>
      <c r="G76" s="297"/>
      <c r="H76" s="244"/>
      <c r="I76" s="298">
        <f>COUNTIF(I12:I55,"KO")</f>
        <v>0</v>
      </c>
      <c r="J76" s="296"/>
      <c r="K76" s="297"/>
      <c r="L76" s="297"/>
      <c r="M76" s="297"/>
      <c r="N76" s="244"/>
      <c r="O76" s="298">
        <f>COUNTIF(O12:O55,"KO")</f>
        <v>0</v>
      </c>
      <c r="P76" s="296"/>
      <c r="Q76" s="297"/>
      <c r="R76" s="297"/>
      <c r="S76" s="297"/>
      <c r="T76" s="244"/>
      <c r="U76" s="298">
        <f>COUNTIF(U12:U55,"KO")</f>
        <v>0</v>
      </c>
      <c r="V76" s="296"/>
      <c r="W76" s="297"/>
      <c r="X76" s="297"/>
      <c r="Y76" s="297"/>
      <c r="Z76" s="244"/>
      <c r="AA76" s="298">
        <f>COUNTIF(AA12:AA55,"KO")</f>
        <v>0</v>
      </c>
      <c r="AB76" s="296"/>
      <c r="AC76" s="297"/>
      <c r="AD76" s="297"/>
      <c r="AE76" s="297"/>
      <c r="AF76" s="244"/>
      <c r="AG76" s="298">
        <f>COUNTIF(AG12:AG55,"KO")</f>
        <v>0</v>
      </c>
      <c r="AH76" s="296"/>
      <c r="AI76" s="297"/>
      <c r="AJ76" s="297"/>
      <c r="AK76" s="297"/>
      <c r="AL76" s="244"/>
      <c r="AM76" s="298">
        <f>COUNTIF(AM12:AM55,"KO")</f>
        <v>0</v>
      </c>
      <c r="AN76" s="296"/>
      <c r="AO76" s="297"/>
      <c r="AP76" s="297"/>
      <c r="AQ76" s="297"/>
      <c r="AR76" s="244"/>
      <c r="AS76" s="298">
        <f>COUNTIF(AS12:AS55,"KO")</f>
        <v>0</v>
      </c>
      <c r="AT76" s="296"/>
      <c r="AU76" s="297"/>
      <c r="AV76" s="297"/>
      <c r="AW76" s="297"/>
      <c r="AX76" s="244"/>
      <c r="AY76" s="298">
        <f>COUNTIF(AY12:AY55,"KO")</f>
        <v>0</v>
      </c>
      <c r="AZ76" s="299"/>
      <c r="BA76" s="297"/>
      <c r="BB76" s="297"/>
      <c r="BC76" s="297"/>
      <c r="BD76" s="244"/>
      <c r="BE76" s="344">
        <f t="shared" si="76"/>
        <v>0</v>
      </c>
    </row>
    <row r="77" spans="1:57" s="216" customFormat="1" ht="15.75" customHeight="1" x14ac:dyDescent="0.3">
      <c r="A77" s="294"/>
      <c r="B77" s="195"/>
      <c r="C77" s="295" t="s">
        <v>42</v>
      </c>
      <c r="D77" s="296"/>
      <c r="E77" s="297"/>
      <c r="F77" s="297"/>
      <c r="G77" s="297"/>
      <c r="H77" s="244"/>
      <c r="I77" s="298">
        <f>COUNTIF(I12:I55,"S")</f>
        <v>0</v>
      </c>
      <c r="J77" s="296"/>
      <c r="K77" s="297"/>
      <c r="L77" s="297"/>
      <c r="M77" s="297"/>
      <c r="N77" s="244"/>
      <c r="O77" s="298">
        <f>COUNTIF(O12:O55,"S")</f>
        <v>0</v>
      </c>
      <c r="P77" s="296"/>
      <c r="Q77" s="297"/>
      <c r="R77" s="297"/>
      <c r="S77" s="297"/>
      <c r="T77" s="244"/>
      <c r="U77" s="298">
        <f>COUNTIF(U12:U55,"S")</f>
        <v>0</v>
      </c>
      <c r="V77" s="296"/>
      <c r="W77" s="297"/>
      <c r="X77" s="297"/>
      <c r="Y77" s="297"/>
      <c r="Z77" s="244"/>
      <c r="AA77" s="298">
        <f>COUNTIF(AA12:AA55,"S")</f>
        <v>0</v>
      </c>
      <c r="AB77" s="296"/>
      <c r="AC77" s="297"/>
      <c r="AD77" s="297"/>
      <c r="AE77" s="297"/>
      <c r="AF77" s="244"/>
      <c r="AG77" s="298">
        <f>COUNTIF(AG12:AG55,"S")</f>
        <v>0</v>
      </c>
      <c r="AH77" s="296"/>
      <c r="AI77" s="297"/>
      <c r="AJ77" s="297"/>
      <c r="AK77" s="297"/>
      <c r="AL77" s="244"/>
      <c r="AM77" s="298">
        <f>COUNTIF(AM12:AM55,"S")</f>
        <v>0</v>
      </c>
      <c r="AN77" s="296"/>
      <c r="AO77" s="297"/>
      <c r="AP77" s="297"/>
      <c r="AQ77" s="297"/>
      <c r="AR77" s="244"/>
      <c r="AS77" s="298">
        <f>COUNTIF(AS12:AS55,"S")</f>
        <v>0</v>
      </c>
      <c r="AT77" s="296"/>
      <c r="AU77" s="297"/>
      <c r="AV77" s="297"/>
      <c r="AW77" s="297"/>
      <c r="AX77" s="244"/>
      <c r="AY77" s="298">
        <f>COUNTIF(AY12:AY55,"S")</f>
        <v>0</v>
      </c>
      <c r="AZ77" s="299"/>
      <c r="BA77" s="297"/>
      <c r="BB77" s="297"/>
      <c r="BC77" s="297"/>
      <c r="BD77" s="244"/>
      <c r="BE77" s="344">
        <f t="shared" si="76"/>
        <v>0</v>
      </c>
    </row>
    <row r="78" spans="1:57" s="216" customFormat="1" ht="15.75" customHeight="1" x14ac:dyDescent="0.3">
      <c r="A78" s="294"/>
      <c r="B78" s="195"/>
      <c r="C78" s="295" t="s">
        <v>43</v>
      </c>
      <c r="D78" s="296"/>
      <c r="E78" s="297"/>
      <c r="F78" s="297"/>
      <c r="G78" s="297"/>
      <c r="H78" s="244"/>
      <c r="I78" s="298">
        <f>COUNTIF(I12:I55,"Z")</f>
        <v>0</v>
      </c>
      <c r="J78" s="296"/>
      <c r="K78" s="297"/>
      <c r="L78" s="297"/>
      <c r="M78" s="297"/>
      <c r="N78" s="244"/>
      <c r="O78" s="298">
        <f>COUNTIF(O12:O55,"Z")</f>
        <v>0</v>
      </c>
      <c r="P78" s="296"/>
      <c r="Q78" s="297"/>
      <c r="R78" s="297"/>
      <c r="S78" s="297"/>
      <c r="T78" s="244"/>
      <c r="U78" s="298">
        <f>COUNTIF(U12:U55,"Z")</f>
        <v>0</v>
      </c>
      <c r="V78" s="296"/>
      <c r="W78" s="297"/>
      <c r="X78" s="297"/>
      <c r="Y78" s="297"/>
      <c r="Z78" s="244"/>
      <c r="AA78" s="298">
        <f>COUNTIF(AA12:AA55,"Z")</f>
        <v>0</v>
      </c>
      <c r="AB78" s="296"/>
      <c r="AC78" s="297"/>
      <c r="AD78" s="297"/>
      <c r="AE78" s="297"/>
      <c r="AF78" s="244"/>
      <c r="AG78" s="298">
        <f>COUNTIF(AG12:AG55,"Z")</f>
        <v>0</v>
      </c>
      <c r="AH78" s="296"/>
      <c r="AI78" s="297"/>
      <c r="AJ78" s="297"/>
      <c r="AK78" s="297"/>
      <c r="AL78" s="244"/>
      <c r="AM78" s="298">
        <f>COUNTIF(AM12:AM55,"Z")</f>
        <v>0</v>
      </c>
      <c r="AN78" s="296"/>
      <c r="AO78" s="297"/>
      <c r="AP78" s="297"/>
      <c r="AQ78" s="297"/>
      <c r="AR78" s="244"/>
      <c r="AS78" s="298">
        <f>COUNTIF(AS12:AS55,"Z")</f>
        <v>0</v>
      </c>
      <c r="AT78" s="296"/>
      <c r="AU78" s="297"/>
      <c r="AV78" s="297"/>
      <c r="AW78" s="297"/>
      <c r="AX78" s="244"/>
      <c r="AY78" s="298">
        <f>COUNTIF(AY12:AY55,"Z")</f>
        <v>3</v>
      </c>
      <c r="AZ78" s="299"/>
      <c r="BA78" s="297"/>
      <c r="BB78" s="297"/>
      <c r="BC78" s="297"/>
      <c r="BD78" s="244"/>
      <c r="BE78" s="344">
        <f t="shared" si="76"/>
        <v>3</v>
      </c>
    </row>
    <row r="79" spans="1:57" s="216" customFormat="1" ht="15.75" customHeight="1" x14ac:dyDescent="0.2">
      <c r="A79" s="579"/>
      <c r="B79" s="580"/>
      <c r="C79" s="580"/>
      <c r="D79" s="580"/>
      <c r="E79" s="580"/>
      <c r="F79" s="580"/>
      <c r="G79" s="580"/>
      <c r="H79" s="580"/>
      <c r="I79" s="580"/>
      <c r="J79" s="580"/>
      <c r="K79" s="580"/>
      <c r="L79" s="580"/>
      <c r="M79" s="580"/>
      <c r="N79" s="580"/>
      <c r="O79" s="580"/>
      <c r="P79" s="580"/>
      <c r="Q79" s="580"/>
      <c r="R79" s="580"/>
      <c r="S79" s="580"/>
      <c r="T79" s="580"/>
      <c r="U79" s="580"/>
      <c r="V79" s="580"/>
      <c r="W79" s="580"/>
      <c r="X79" s="580"/>
      <c r="Y79" s="580"/>
      <c r="Z79" s="580"/>
      <c r="AA79" s="581"/>
      <c r="AB79" s="306"/>
      <c r="AC79" s="306"/>
      <c r="AD79" s="306"/>
      <c r="AE79" s="306"/>
      <c r="AF79" s="306"/>
      <c r="AG79" s="306"/>
      <c r="AH79" s="306"/>
      <c r="AI79" s="306"/>
      <c r="AJ79" s="306"/>
      <c r="AK79" s="306"/>
      <c r="AL79" s="306"/>
      <c r="AM79" s="306"/>
      <c r="AN79" s="306"/>
      <c r="AO79" s="306"/>
      <c r="AP79" s="306"/>
      <c r="AQ79" s="306"/>
      <c r="AR79" s="306"/>
      <c r="AS79" s="306"/>
      <c r="AT79" s="306"/>
      <c r="AU79" s="306"/>
      <c r="AV79" s="306"/>
      <c r="AW79" s="306"/>
      <c r="AX79" s="306"/>
      <c r="AY79" s="306"/>
      <c r="AZ79" s="559" t="s">
        <v>227</v>
      </c>
      <c r="BA79" s="582"/>
      <c r="BB79" s="582"/>
      <c r="BC79" s="582"/>
      <c r="BD79" s="583"/>
      <c r="BE79" s="301">
        <f>SUM(BE67:BE78)</f>
        <v>37</v>
      </c>
    </row>
    <row r="80" spans="1:57" s="216" customFormat="1" ht="15.75" customHeight="1" x14ac:dyDescent="0.25">
      <c r="A80" s="302"/>
      <c r="B80" s="303"/>
      <c r="C80" s="303"/>
    </row>
    <row r="81" spans="1:3" s="216" customFormat="1" ht="15.75" customHeight="1" x14ac:dyDescent="0.25">
      <c r="A81" s="302"/>
      <c r="B81" s="303"/>
      <c r="C81" s="303"/>
    </row>
    <row r="82" spans="1:3" s="216" customFormat="1" ht="15.75" customHeight="1" x14ac:dyDescent="0.25">
      <c r="A82" s="302"/>
      <c r="B82" s="303"/>
      <c r="C82" s="303"/>
    </row>
    <row r="83" spans="1:3" s="216" customFormat="1" ht="15.75" customHeight="1" x14ac:dyDescent="0.25">
      <c r="A83" s="302"/>
      <c r="B83" s="303"/>
      <c r="C83" s="303"/>
    </row>
    <row r="84" spans="1:3" s="216" customFormat="1" ht="15.75" customHeight="1" x14ac:dyDescent="0.25">
      <c r="A84" s="302"/>
      <c r="B84" s="303"/>
      <c r="C84" s="303"/>
    </row>
    <row r="85" spans="1:3" s="216" customFormat="1" ht="15.75" customHeight="1" x14ac:dyDescent="0.25">
      <c r="A85" s="302"/>
      <c r="B85" s="303"/>
      <c r="C85" s="303"/>
    </row>
    <row r="86" spans="1:3" s="216" customFormat="1" ht="15.75" customHeight="1" x14ac:dyDescent="0.25">
      <c r="A86" s="302"/>
      <c r="B86" s="303"/>
      <c r="C86" s="303"/>
    </row>
    <row r="87" spans="1:3" s="216" customFormat="1" ht="15.75" customHeight="1" x14ac:dyDescent="0.25">
      <c r="A87" s="302"/>
      <c r="B87" s="303"/>
      <c r="C87" s="303"/>
    </row>
    <row r="88" spans="1:3" s="216" customFormat="1" ht="15.75" customHeight="1" x14ac:dyDescent="0.25">
      <c r="A88" s="302"/>
      <c r="B88" s="303"/>
      <c r="C88" s="303"/>
    </row>
    <row r="89" spans="1:3" s="216" customFormat="1" ht="15.75" customHeight="1" x14ac:dyDescent="0.25">
      <c r="A89" s="302"/>
      <c r="B89" s="303"/>
      <c r="C89" s="303"/>
    </row>
    <row r="90" spans="1:3" s="216" customFormat="1" ht="15.75" customHeight="1" x14ac:dyDescent="0.25">
      <c r="A90" s="302"/>
      <c r="B90" s="303"/>
      <c r="C90" s="303"/>
    </row>
    <row r="91" spans="1:3" s="216" customFormat="1" ht="15.75" customHeight="1" x14ac:dyDescent="0.25">
      <c r="A91" s="302"/>
      <c r="B91" s="303"/>
      <c r="C91" s="303"/>
    </row>
    <row r="92" spans="1:3" s="216" customFormat="1" ht="15.75" customHeight="1" x14ac:dyDescent="0.25">
      <c r="A92" s="302"/>
      <c r="B92" s="303"/>
      <c r="C92" s="303"/>
    </row>
    <row r="93" spans="1:3" s="216" customFormat="1" ht="15.75" customHeight="1" x14ac:dyDescent="0.25">
      <c r="A93" s="302"/>
      <c r="B93" s="303"/>
      <c r="C93" s="303"/>
    </row>
    <row r="94" spans="1:3" s="216" customFormat="1" ht="15.75" customHeight="1" x14ac:dyDescent="0.25">
      <c r="A94" s="302"/>
      <c r="B94" s="303"/>
      <c r="C94" s="303"/>
    </row>
    <row r="95" spans="1:3" s="216" customFormat="1" ht="15.75" customHeight="1" x14ac:dyDescent="0.25">
      <c r="A95" s="302"/>
      <c r="B95" s="303"/>
      <c r="C95" s="303"/>
    </row>
    <row r="96" spans="1:3" s="216" customFormat="1" ht="15.75" customHeight="1" x14ac:dyDescent="0.25">
      <c r="A96" s="302"/>
      <c r="B96" s="303"/>
      <c r="C96" s="303"/>
    </row>
    <row r="97" spans="1:3" s="216" customFormat="1" ht="15.75" customHeight="1" x14ac:dyDescent="0.25">
      <c r="A97" s="302"/>
      <c r="B97" s="303"/>
      <c r="C97" s="303"/>
    </row>
    <row r="98" spans="1:3" s="216" customFormat="1" ht="15.75" customHeight="1" x14ac:dyDescent="0.25">
      <c r="A98" s="302"/>
      <c r="B98" s="303"/>
      <c r="C98" s="303"/>
    </row>
    <row r="99" spans="1:3" s="216" customFormat="1" ht="15.75" customHeight="1" x14ac:dyDescent="0.25">
      <c r="A99" s="302"/>
      <c r="B99" s="303"/>
      <c r="C99" s="303"/>
    </row>
    <row r="100" spans="1:3" s="216" customFormat="1" ht="15.75" customHeight="1" x14ac:dyDescent="0.25">
      <c r="A100" s="302"/>
      <c r="B100" s="303"/>
      <c r="C100" s="303"/>
    </row>
    <row r="101" spans="1:3" s="216" customFormat="1" ht="15.75" customHeight="1" x14ac:dyDescent="0.25">
      <c r="A101" s="302"/>
      <c r="B101" s="303"/>
      <c r="C101" s="303"/>
    </row>
    <row r="102" spans="1:3" s="216" customFormat="1" ht="15.75" customHeight="1" x14ac:dyDescent="0.25">
      <c r="A102" s="302"/>
      <c r="B102" s="303"/>
      <c r="C102" s="303"/>
    </row>
    <row r="103" spans="1:3" s="216" customFormat="1" ht="15.75" customHeight="1" x14ac:dyDescent="0.25">
      <c r="A103" s="302"/>
      <c r="B103" s="303"/>
      <c r="C103" s="303"/>
    </row>
    <row r="104" spans="1:3" s="216" customFormat="1" ht="15.75" customHeight="1" x14ac:dyDescent="0.25">
      <c r="A104" s="302"/>
      <c r="B104" s="303"/>
      <c r="C104" s="303"/>
    </row>
    <row r="105" spans="1:3" s="216" customFormat="1" ht="15.75" customHeight="1" x14ac:dyDescent="0.25">
      <c r="A105" s="302"/>
      <c r="B105" s="303"/>
      <c r="C105" s="303"/>
    </row>
    <row r="106" spans="1:3" s="216" customFormat="1" ht="15.75" customHeight="1" x14ac:dyDescent="0.25">
      <c r="A106" s="302"/>
      <c r="B106" s="303"/>
      <c r="C106" s="303"/>
    </row>
    <row r="107" spans="1:3" s="216" customFormat="1" ht="15.75" customHeight="1" x14ac:dyDescent="0.25">
      <c r="A107" s="302"/>
      <c r="B107" s="303"/>
      <c r="C107" s="303"/>
    </row>
    <row r="108" spans="1:3" s="216" customFormat="1" ht="15.75" customHeight="1" x14ac:dyDescent="0.25">
      <c r="A108" s="302"/>
      <c r="B108" s="303"/>
      <c r="C108" s="303"/>
    </row>
    <row r="109" spans="1:3" s="216" customFormat="1" ht="15.75" customHeight="1" x14ac:dyDescent="0.25">
      <c r="A109" s="302"/>
      <c r="B109" s="303"/>
      <c r="C109" s="303"/>
    </row>
    <row r="110" spans="1:3" s="216" customFormat="1" ht="15.75" customHeight="1" x14ac:dyDescent="0.25">
      <c r="A110" s="302"/>
      <c r="B110" s="303"/>
      <c r="C110" s="303"/>
    </row>
    <row r="111" spans="1:3" s="216" customFormat="1" ht="15.75" customHeight="1" x14ac:dyDescent="0.25">
      <c r="A111" s="302"/>
      <c r="B111" s="303"/>
      <c r="C111" s="303"/>
    </row>
    <row r="112" spans="1:3" s="216" customFormat="1" ht="15.75" customHeight="1" x14ac:dyDescent="0.25">
      <c r="A112" s="302"/>
      <c r="B112" s="303"/>
      <c r="C112" s="303"/>
    </row>
    <row r="113" spans="1:3" s="216" customFormat="1" ht="15.75" customHeight="1" x14ac:dyDescent="0.25">
      <c r="A113" s="302"/>
      <c r="B113" s="303"/>
      <c r="C113" s="303"/>
    </row>
    <row r="114" spans="1:3" s="216" customFormat="1" ht="15.75" customHeight="1" x14ac:dyDescent="0.25">
      <c r="A114" s="302"/>
      <c r="B114" s="303"/>
      <c r="C114" s="303"/>
    </row>
    <row r="115" spans="1:3" s="216" customFormat="1" ht="15.75" customHeight="1" x14ac:dyDescent="0.25">
      <c r="A115" s="302"/>
      <c r="B115" s="303"/>
      <c r="C115" s="303"/>
    </row>
    <row r="116" spans="1:3" s="216" customFormat="1" ht="15.75" customHeight="1" x14ac:dyDescent="0.25">
      <c r="A116" s="302"/>
      <c r="B116" s="303"/>
      <c r="C116" s="303"/>
    </row>
    <row r="117" spans="1:3" s="216" customFormat="1" ht="15.75" customHeight="1" x14ac:dyDescent="0.25">
      <c r="A117" s="302"/>
      <c r="B117" s="303"/>
      <c r="C117" s="303"/>
    </row>
    <row r="118" spans="1:3" s="216" customFormat="1" ht="15.75" customHeight="1" x14ac:dyDescent="0.25">
      <c r="A118" s="302"/>
      <c r="B118" s="303"/>
      <c r="C118" s="303"/>
    </row>
    <row r="119" spans="1:3" s="216" customFormat="1" ht="15.75" customHeight="1" x14ac:dyDescent="0.25">
      <c r="A119" s="302"/>
      <c r="B119" s="303"/>
      <c r="C119" s="303"/>
    </row>
    <row r="120" spans="1:3" s="216" customFormat="1" ht="15.75" customHeight="1" x14ac:dyDescent="0.25">
      <c r="A120" s="302"/>
      <c r="B120" s="303"/>
      <c r="C120" s="303"/>
    </row>
    <row r="121" spans="1:3" s="216" customFormat="1" ht="15.75" customHeight="1" x14ac:dyDescent="0.25">
      <c r="A121" s="302"/>
      <c r="B121" s="303"/>
      <c r="C121" s="303"/>
    </row>
    <row r="122" spans="1:3" s="216" customFormat="1" ht="15.75" customHeight="1" x14ac:dyDescent="0.25">
      <c r="A122" s="302"/>
      <c r="B122" s="303"/>
      <c r="C122" s="303"/>
    </row>
    <row r="123" spans="1:3" s="216" customFormat="1" ht="15.75" customHeight="1" x14ac:dyDescent="0.25">
      <c r="A123" s="302"/>
      <c r="B123" s="303"/>
      <c r="C123" s="303"/>
    </row>
    <row r="124" spans="1:3" s="216" customFormat="1" ht="15.75" customHeight="1" x14ac:dyDescent="0.25">
      <c r="A124" s="302"/>
      <c r="B124" s="303"/>
      <c r="C124" s="303"/>
    </row>
    <row r="125" spans="1:3" s="216" customFormat="1" ht="15.75" customHeight="1" x14ac:dyDescent="0.25">
      <c r="A125" s="302"/>
      <c r="B125" s="303"/>
      <c r="C125" s="303"/>
    </row>
    <row r="126" spans="1:3" s="216" customFormat="1" ht="15.75" customHeight="1" x14ac:dyDescent="0.25">
      <c r="A126" s="302"/>
      <c r="B126" s="303"/>
      <c r="C126" s="303"/>
    </row>
    <row r="127" spans="1:3" s="216" customFormat="1" ht="15.75" customHeight="1" x14ac:dyDescent="0.25">
      <c r="A127" s="302"/>
      <c r="B127" s="303"/>
      <c r="C127" s="303"/>
    </row>
    <row r="128" spans="1:3" s="216" customFormat="1" ht="15.75" customHeight="1" x14ac:dyDescent="0.25">
      <c r="A128" s="302"/>
      <c r="B128" s="303"/>
      <c r="C128" s="303"/>
    </row>
    <row r="129" spans="1:3" s="216" customFormat="1" ht="15.75" customHeight="1" x14ac:dyDescent="0.25">
      <c r="A129" s="302"/>
      <c r="B129" s="303"/>
      <c r="C129" s="303"/>
    </row>
    <row r="130" spans="1:3" s="216" customFormat="1" ht="15.75" customHeight="1" x14ac:dyDescent="0.25">
      <c r="A130" s="302"/>
      <c r="B130" s="303"/>
      <c r="C130" s="303"/>
    </row>
    <row r="131" spans="1:3" s="216" customFormat="1" ht="15.75" customHeight="1" x14ac:dyDescent="0.25">
      <c r="A131" s="302"/>
      <c r="B131" s="303"/>
      <c r="C131" s="303"/>
    </row>
    <row r="132" spans="1:3" s="216" customFormat="1" ht="15.75" customHeight="1" x14ac:dyDescent="0.25">
      <c r="A132" s="302"/>
      <c r="B132" s="303"/>
      <c r="C132" s="303"/>
    </row>
    <row r="133" spans="1:3" s="216" customFormat="1" ht="15.75" customHeight="1" x14ac:dyDescent="0.25">
      <c r="A133" s="302"/>
      <c r="B133" s="303"/>
      <c r="C133" s="303"/>
    </row>
    <row r="134" spans="1:3" s="216" customFormat="1" ht="15.75" customHeight="1" x14ac:dyDescent="0.25">
      <c r="A134" s="302"/>
      <c r="B134" s="303"/>
      <c r="C134" s="303"/>
    </row>
    <row r="135" spans="1:3" s="216" customFormat="1" ht="15.75" customHeight="1" x14ac:dyDescent="0.25">
      <c r="A135" s="302"/>
      <c r="B135" s="303"/>
      <c r="C135" s="303"/>
    </row>
    <row r="136" spans="1:3" s="216" customFormat="1" ht="15.75" customHeight="1" x14ac:dyDescent="0.25">
      <c r="A136" s="302"/>
      <c r="B136" s="303"/>
      <c r="C136" s="303"/>
    </row>
    <row r="137" spans="1:3" s="216" customFormat="1" ht="15.75" customHeight="1" x14ac:dyDescent="0.25">
      <c r="A137" s="302"/>
      <c r="B137" s="303"/>
      <c r="C137" s="303"/>
    </row>
    <row r="138" spans="1:3" s="216" customFormat="1" ht="15.75" customHeight="1" x14ac:dyDescent="0.25">
      <c r="A138" s="302"/>
      <c r="B138" s="303"/>
      <c r="C138" s="303"/>
    </row>
    <row r="139" spans="1:3" s="216" customFormat="1" ht="15.75" customHeight="1" x14ac:dyDescent="0.25">
      <c r="A139" s="302"/>
      <c r="B139" s="303"/>
      <c r="C139" s="303"/>
    </row>
    <row r="140" spans="1:3" s="216" customFormat="1" ht="15.75" customHeight="1" x14ac:dyDescent="0.25">
      <c r="A140" s="302"/>
      <c r="B140" s="303"/>
      <c r="C140" s="303"/>
    </row>
    <row r="141" spans="1:3" s="216" customFormat="1" ht="15.75" customHeight="1" x14ac:dyDescent="0.25">
      <c r="A141" s="302"/>
      <c r="B141" s="303"/>
      <c r="C141" s="303"/>
    </row>
    <row r="142" spans="1:3" s="216" customFormat="1" ht="15.75" customHeight="1" x14ac:dyDescent="0.25">
      <c r="A142" s="302"/>
      <c r="B142" s="214"/>
      <c r="C142" s="214"/>
    </row>
    <row r="143" spans="1:3" s="216" customFormat="1" ht="15.75" customHeight="1" x14ac:dyDescent="0.25">
      <c r="A143" s="302"/>
      <c r="B143" s="214"/>
      <c r="C143" s="214"/>
    </row>
    <row r="144" spans="1:3" s="216" customFormat="1" ht="15.75" customHeight="1" x14ac:dyDescent="0.25">
      <c r="A144" s="302"/>
      <c r="B144" s="214"/>
      <c r="C144" s="214"/>
    </row>
    <row r="145" spans="1:3" s="216" customFormat="1" ht="15.75" customHeight="1" x14ac:dyDescent="0.25">
      <c r="A145" s="302"/>
      <c r="B145" s="214"/>
      <c r="C145" s="214"/>
    </row>
    <row r="146" spans="1:3" s="216" customFormat="1" ht="15.75" customHeight="1" x14ac:dyDescent="0.25">
      <c r="A146" s="302"/>
      <c r="B146" s="214"/>
      <c r="C146" s="214"/>
    </row>
    <row r="147" spans="1:3" s="216" customFormat="1" ht="15.75" customHeight="1" x14ac:dyDescent="0.25">
      <c r="A147" s="302"/>
      <c r="B147" s="214"/>
      <c r="C147" s="214"/>
    </row>
    <row r="148" spans="1:3" s="216" customFormat="1" ht="15.75" customHeight="1" x14ac:dyDescent="0.25">
      <c r="A148" s="302"/>
      <c r="B148" s="214"/>
      <c r="C148" s="214"/>
    </row>
    <row r="149" spans="1:3" s="216" customFormat="1" ht="15.75" customHeight="1" x14ac:dyDescent="0.25">
      <c r="A149" s="302"/>
      <c r="B149" s="214"/>
      <c r="C149" s="214"/>
    </row>
    <row r="150" spans="1:3" s="216" customFormat="1" ht="15.75" customHeight="1" x14ac:dyDescent="0.25">
      <c r="A150" s="302"/>
      <c r="B150" s="214"/>
      <c r="C150" s="214"/>
    </row>
    <row r="151" spans="1:3" ht="15.75" customHeight="1" x14ac:dyDescent="0.25">
      <c r="A151" s="304"/>
      <c r="B151" s="212"/>
      <c r="C151" s="212"/>
    </row>
    <row r="152" spans="1:3" ht="15.75" customHeight="1" x14ac:dyDescent="0.25">
      <c r="A152" s="304"/>
      <c r="B152" s="212"/>
      <c r="C152" s="212"/>
    </row>
    <row r="153" spans="1:3" ht="15.75" customHeight="1" x14ac:dyDescent="0.25">
      <c r="A153" s="304"/>
      <c r="B153" s="212"/>
      <c r="C153" s="212"/>
    </row>
    <row r="154" spans="1:3" ht="15.75" customHeight="1" x14ac:dyDescent="0.25">
      <c r="A154" s="304"/>
      <c r="B154" s="212"/>
      <c r="C154" s="212"/>
    </row>
    <row r="155" spans="1:3" ht="15.75" customHeight="1" x14ac:dyDescent="0.25">
      <c r="A155" s="304"/>
      <c r="B155" s="212"/>
      <c r="C155" s="212"/>
    </row>
    <row r="156" spans="1:3" ht="15.75" customHeight="1" x14ac:dyDescent="0.25">
      <c r="A156" s="304"/>
      <c r="B156" s="212"/>
      <c r="C156" s="212"/>
    </row>
    <row r="157" spans="1:3" ht="15.75" customHeight="1" x14ac:dyDescent="0.25">
      <c r="A157" s="304"/>
      <c r="B157" s="212"/>
      <c r="C157" s="212"/>
    </row>
    <row r="158" spans="1:3" ht="15.75" customHeight="1" x14ac:dyDescent="0.25">
      <c r="A158" s="304"/>
      <c r="B158" s="212"/>
      <c r="C158" s="212"/>
    </row>
    <row r="159" spans="1:3" ht="15.75" customHeight="1" x14ac:dyDescent="0.25">
      <c r="A159" s="304"/>
      <c r="B159" s="212"/>
      <c r="C159" s="212"/>
    </row>
    <row r="160" spans="1:3" ht="15.75" customHeight="1" x14ac:dyDescent="0.25">
      <c r="A160" s="304"/>
      <c r="B160" s="212"/>
      <c r="C160" s="212"/>
    </row>
    <row r="161" spans="1:3" ht="15.75" customHeight="1" x14ac:dyDescent="0.25">
      <c r="A161" s="304"/>
      <c r="B161" s="212"/>
      <c r="C161" s="212"/>
    </row>
    <row r="162" spans="1:3" ht="15.75" customHeight="1" x14ac:dyDescent="0.25">
      <c r="A162" s="304"/>
      <c r="B162" s="212"/>
      <c r="C162" s="212"/>
    </row>
    <row r="163" spans="1:3" ht="15.75" customHeight="1" x14ac:dyDescent="0.25">
      <c r="A163" s="304"/>
      <c r="B163" s="212"/>
      <c r="C163" s="212"/>
    </row>
    <row r="164" spans="1:3" ht="15.75" customHeight="1" x14ac:dyDescent="0.25">
      <c r="A164" s="304"/>
      <c r="B164" s="212"/>
      <c r="C164" s="212"/>
    </row>
    <row r="165" spans="1:3" ht="15.75" customHeight="1" x14ac:dyDescent="0.25">
      <c r="A165" s="304"/>
      <c r="B165" s="212"/>
      <c r="C165" s="212"/>
    </row>
    <row r="166" spans="1:3" ht="15.75" customHeight="1" x14ac:dyDescent="0.25">
      <c r="A166" s="304"/>
      <c r="B166" s="212"/>
      <c r="C166" s="212"/>
    </row>
    <row r="167" spans="1:3" ht="15.75" customHeight="1" x14ac:dyDescent="0.25">
      <c r="A167" s="304"/>
      <c r="B167" s="212"/>
      <c r="C167" s="212"/>
    </row>
    <row r="168" spans="1:3" ht="15.75" customHeight="1" x14ac:dyDescent="0.25">
      <c r="A168" s="304"/>
      <c r="B168" s="212"/>
      <c r="C168" s="212"/>
    </row>
    <row r="169" spans="1:3" ht="15.75" customHeight="1" x14ac:dyDescent="0.25">
      <c r="A169" s="304"/>
      <c r="B169" s="212"/>
      <c r="C169" s="212"/>
    </row>
    <row r="170" spans="1:3" ht="15.75" customHeight="1" x14ac:dyDescent="0.25">
      <c r="A170" s="304"/>
      <c r="B170" s="212"/>
      <c r="C170" s="212"/>
    </row>
    <row r="171" spans="1:3" ht="15.75" customHeight="1" x14ac:dyDescent="0.25">
      <c r="A171" s="304"/>
      <c r="B171" s="212"/>
      <c r="C171" s="212"/>
    </row>
    <row r="172" spans="1:3" ht="15.75" customHeight="1" x14ac:dyDescent="0.25">
      <c r="A172" s="304"/>
      <c r="B172" s="212"/>
      <c r="C172" s="212"/>
    </row>
    <row r="173" spans="1:3" ht="15.75" customHeight="1" x14ac:dyDescent="0.25">
      <c r="A173" s="304"/>
      <c r="B173" s="212"/>
      <c r="C173" s="212"/>
    </row>
    <row r="174" spans="1:3" ht="15.75" customHeight="1" x14ac:dyDescent="0.25">
      <c r="A174" s="304"/>
      <c r="B174" s="212"/>
      <c r="C174" s="212"/>
    </row>
    <row r="175" spans="1:3" ht="15.75" customHeight="1" x14ac:dyDescent="0.25">
      <c r="A175" s="304"/>
      <c r="B175" s="212"/>
      <c r="C175" s="212"/>
    </row>
    <row r="176" spans="1:3" ht="15.75" customHeight="1" x14ac:dyDescent="0.25">
      <c r="A176" s="304"/>
      <c r="B176" s="212"/>
      <c r="C176" s="212"/>
    </row>
    <row r="177" spans="1:3" ht="15.75" customHeight="1" x14ac:dyDescent="0.25">
      <c r="A177" s="304"/>
      <c r="B177" s="212"/>
      <c r="C177" s="212"/>
    </row>
    <row r="178" spans="1:3" ht="15.75" customHeight="1" x14ac:dyDescent="0.25">
      <c r="A178" s="304"/>
      <c r="B178" s="212"/>
      <c r="C178" s="212"/>
    </row>
    <row r="179" spans="1:3" ht="15.75" customHeight="1" x14ac:dyDescent="0.25">
      <c r="A179" s="304"/>
      <c r="B179" s="212"/>
      <c r="C179" s="212"/>
    </row>
    <row r="180" spans="1:3" ht="15.75" customHeight="1" x14ac:dyDescent="0.25">
      <c r="A180" s="304"/>
      <c r="B180" s="212"/>
      <c r="C180" s="212"/>
    </row>
    <row r="181" spans="1:3" ht="15.75" customHeight="1" x14ac:dyDescent="0.25">
      <c r="A181" s="304"/>
      <c r="B181" s="212"/>
      <c r="C181" s="212"/>
    </row>
    <row r="182" spans="1:3" ht="15.75" customHeight="1" x14ac:dyDescent="0.25">
      <c r="A182" s="304"/>
      <c r="B182" s="212"/>
      <c r="C182" s="212"/>
    </row>
    <row r="183" spans="1:3" ht="15.75" customHeight="1" x14ac:dyDescent="0.25">
      <c r="A183" s="304"/>
      <c r="B183" s="212"/>
      <c r="C183" s="212"/>
    </row>
    <row r="184" spans="1:3" ht="15.75" customHeight="1" x14ac:dyDescent="0.25">
      <c r="A184" s="304"/>
      <c r="B184" s="212"/>
      <c r="C184" s="212"/>
    </row>
    <row r="185" spans="1:3" x14ac:dyDescent="0.25">
      <c r="A185" s="304"/>
      <c r="B185" s="212"/>
      <c r="C185" s="212"/>
    </row>
    <row r="186" spans="1:3" x14ac:dyDescent="0.25">
      <c r="A186" s="304"/>
      <c r="B186" s="212"/>
      <c r="C186" s="212"/>
    </row>
    <row r="187" spans="1:3" x14ac:dyDescent="0.25">
      <c r="A187" s="304"/>
      <c r="B187" s="212"/>
      <c r="C187" s="212"/>
    </row>
    <row r="188" spans="1:3" x14ac:dyDescent="0.25">
      <c r="A188" s="304"/>
      <c r="B188" s="212"/>
      <c r="C188" s="212"/>
    </row>
    <row r="189" spans="1:3" x14ac:dyDescent="0.25">
      <c r="A189" s="304"/>
      <c r="B189" s="212"/>
      <c r="C189" s="212"/>
    </row>
    <row r="190" spans="1:3" x14ac:dyDescent="0.25">
      <c r="A190" s="304"/>
      <c r="B190" s="212"/>
      <c r="C190" s="212"/>
    </row>
    <row r="191" spans="1:3" x14ac:dyDescent="0.25">
      <c r="A191" s="304"/>
      <c r="B191" s="212"/>
      <c r="C191" s="212"/>
    </row>
    <row r="192" spans="1:3" x14ac:dyDescent="0.25">
      <c r="A192" s="304"/>
      <c r="B192" s="212"/>
      <c r="C192" s="212"/>
    </row>
    <row r="193" spans="1:3" x14ac:dyDescent="0.25">
      <c r="A193" s="304"/>
      <c r="B193" s="212"/>
      <c r="C193" s="212"/>
    </row>
    <row r="194" spans="1:3" x14ac:dyDescent="0.25">
      <c r="A194" s="304"/>
      <c r="B194" s="212"/>
      <c r="C194" s="212"/>
    </row>
    <row r="195" spans="1:3" x14ac:dyDescent="0.25">
      <c r="A195" s="304"/>
      <c r="B195" s="212"/>
      <c r="C195" s="212"/>
    </row>
    <row r="196" spans="1:3" x14ac:dyDescent="0.25">
      <c r="A196" s="304"/>
      <c r="B196" s="212"/>
      <c r="C196" s="212"/>
    </row>
    <row r="197" spans="1:3" x14ac:dyDescent="0.25">
      <c r="A197" s="304"/>
      <c r="B197" s="212"/>
      <c r="C197" s="212"/>
    </row>
    <row r="198" spans="1:3" x14ac:dyDescent="0.25">
      <c r="A198" s="304"/>
      <c r="B198" s="212"/>
      <c r="C198" s="212"/>
    </row>
    <row r="199" spans="1:3" x14ac:dyDescent="0.25">
      <c r="A199" s="304"/>
      <c r="B199" s="212"/>
      <c r="C199" s="212"/>
    </row>
    <row r="200" spans="1:3" x14ac:dyDescent="0.25">
      <c r="A200" s="304"/>
      <c r="B200" s="212"/>
      <c r="C200" s="212"/>
    </row>
    <row r="201" spans="1:3" x14ac:dyDescent="0.25">
      <c r="A201" s="304"/>
      <c r="B201" s="212"/>
      <c r="C201" s="212"/>
    </row>
    <row r="202" spans="1:3" x14ac:dyDescent="0.25">
      <c r="A202" s="304"/>
      <c r="B202" s="212"/>
      <c r="C202" s="212"/>
    </row>
    <row r="203" spans="1:3" x14ac:dyDescent="0.25">
      <c r="A203" s="304"/>
      <c r="B203" s="212"/>
      <c r="C203" s="212"/>
    </row>
    <row r="204" spans="1:3" x14ac:dyDescent="0.25">
      <c r="A204" s="304"/>
      <c r="B204" s="212"/>
      <c r="C204" s="212"/>
    </row>
    <row r="205" spans="1:3" x14ac:dyDescent="0.25">
      <c r="A205" s="304"/>
      <c r="B205" s="212"/>
      <c r="C205" s="212"/>
    </row>
    <row r="206" spans="1:3" x14ac:dyDescent="0.25">
      <c r="A206" s="304"/>
      <c r="B206" s="212"/>
      <c r="C206" s="212"/>
    </row>
    <row r="207" spans="1:3" x14ac:dyDescent="0.25">
      <c r="A207" s="304"/>
      <c r="B207" s="212"/>
      <c r="C207" s="212"/>
    </row>
    <row r="208" spans="1:3" x14ac:dyDescent="0.25">
      <c r="A208" s="304"/>
      <c r="B208" s="212"/>
      <c r="C208" s="212"/>
    </row>
    <row r="209" spans="1:3" x14ac:dyDescent="0.25">
      <c r="A209" s="304"/>
      <c r="B209" s="212"/>
      <c r="C209" s="212"/>
    </row>
    <row r="210" spans="1:3" x14ac:dyDescent="0.25">
      <c r="A210" s="304"/>
      <c r="B210" s="212"/>
      <c r="C210" s="212"/>
    </row>
    <row r="211" spans="1:3" x14ac:dyDescent="0.25">
      <c r="A211" s="304"/>
      <c r="B211" s="212"/>
      <c r="C211" s="212"/>
    </row>
    <row r="212" spans="1:3" x14ac:dyDescent="0.25">
      <c r="A212" s="304"/>
      <c r="B212" s="212"/>
      <c r="C212" s="212"/>
    </row>
    <row r="213" spans="1:3" x14ac:dyDescent="0.25">
      <c r="A213" s="304"/>
      <c r="B213" s="212"/>
      <c r="C213" s="212"/>
    </row>
    <row r="214" spans="1:3" x14ac:dyDescent="0.25">
      <c r="A214" s="304"/>
      <c r="B214" s="212"/>
      <c r="C214" s="212"/>
    </row>
    <row r="215" spans="1:3" x14ac:dyDescent="0.25">
      <c r="A215" s="304"/>
      <c r="B215" s="212"/>
      <c r="C215" s="212"/>
    </row>
    <row r="216" spans="1:3" x14ac:dyDescent="0.25">
      <c r="A216" s="304"/>
      <c r="B216" s="212"/>
      <c r="C216" s="212"/>
    </row>
    <row r="217" spans="1:3" x14ac:dyDescent="0.25">
      <c r="A217" s="304"/>
      <c r="B217" s="212"/>
      <c r="C217" s="212"/>
    </row>
    <row r="218" spans="1:3" x14ac:dyDescent="0.25">
      <c r="A218" s="304"/>
      <c r="B218" s="212"/>
      <c r="C218" s="212"/>
    </row>
    <row r="219" spans="1:3" x14ac:dyDescent="0.25">
      <c r="A219" s="304"/>
      <c r="B219" s="212"/>
      <c r="C219" s="212"/>
    </row>
    <row r="220" spans="1:3" x14ac:dyDescent="0.25">
      <c r="A220" s="304"/>
      <c r="B220" s="212"/>
      <c r="C220" s="212"/>
    </row>
    <row r="221" spans="1:3" x14ac:dyDescent="0.25">
      <c r="A221" s="304"/>
      <c r="B221" s="212"/>
      <c r="C221" s="212"/>
    </row>
    <row r="222" spans="1:3" x14ac:dyDescent="0.25">
      <c r="A222" s="304"/>
      <c r="B222" s="212"/>
      <c r="C222" s="212"/>
    </row>
    <row r="223" spans="1:3" x14ac:dyDescent="0.25">
      <c r="A223" s="304"/>
      <c r="B223" s="212"/>
      <c r="C223" s="212"/>
    </row>
    <row r="224" spans="1:3" x14ac:dyDescent="0.25">
      <c r="A224" s="304"/>
      <c r="B224" s="212"/>
      <c r="C224" s="212"/>
    </row>
    <row r="225" spans="1:3" x14ac:dyDescent="0.25">
      <c r="A225" s="304"/>
      <c r="B225" s="212"/>
      <c r="C225" s="212"/>
    </row>
    <row r="226" spans="1:3" x14ac:dyDescent="0.25">
      <c r="A226" s="304"/>
      <c r="B226" s="212"/>
      <c r="C226" s="212"/>
    </row>
    <row r="227" spans="1:3" x14ac:dyDescent="0.25">
      <c r="A227" s="304"/>
      <c r="B227" s="212"/>
      <c r="C227" s="212"/>
    </row>
    <row r="228" spans="1:3" x14ac:dyDescent="0.25">
      <c r="A228" s="304"/>
      <c r="B228" s="212"/>
      <c r="C228" s="212"/>
    </row>
    <row r="229" spans="1:3" x14ac:dyDescent="0.25">
      <c r="A229" s="304"/>
      <c r="B229" s="212"/>
      <c r="C229" s="212"/>
    </row>
    <row r="230" spans="1:3" x14ac:dyDescent="0.25">
      <c r="A230" s="304"/>
      <c r="B230" s="212"/>
      <c r="C230" s="212"/>
    </row>
    <row r="231" spans="1:3" x14ac:dyDescent="0.25">
      <c r="A231" s="304"/>
      <c r="B231" s="212"/>
      <c r="C231" s="212"/>
    </row>
    <row r="232" spans="1:3" x14ac:dyDescent="0.25">
      <c r="A232" s="304"/>
      <c r="B232" s="212"/>
      <c r="C232" s="212"/>
    </row>
    <row r="233" spans="1:3" x14ac:dyDescent="0.25">
      <c r="A233" s="304"/>
      <c r="B233" s="212"/>
      <c r="C233" s="212"/>
    </row>
    <row r="234" spans="1:3" x14ac:dyDescent="0.25">
      <c r="A234" s="304"/>
      <c r="B234" s="212"/>
      <c r="C234" s="212"/>
    </row>
    <row r="235" spans="1:3" x14ac:dyDescent="0.25">
      <c r="A235" s="304"/>
      <c r="B235" s="212"/>
      <c r="C235" s="212"/>
    </row>
    <row r="236" spans="1:3" x14ac:dyDescent="0.25">
      <c r="A236" s="304"/>
      <c r="B236" s="212"/>
      <c r="C236" s="212"/>
    </row>
    <row r="237" spans="1:3" x14ac:dyDescent="0.25">
      <c r="A237" s="304"/>
      <c r="B237" s="212"/>
      <c r="C237" s="212"/>
    </row>
    <row r="238" spans="1:3" x14ac:dyDescent="0.25">
      <c r="A238" s="304"/>
      <c r="B238" s="212"/>
      <c r="C238" s="212"/>
    </row>
    <row r="239" spans="1:3" x14ac:dyDescent="0.25">
      <c r="A239" s="304"/>
      <c r="B239" s="212"/>
      <c r="C239" s="212"/>
    </row>
    <row r="240" spans="1:3" x14ac:dyDescent="0.25">
      <c r="A240" s="304"/>
      <c r="B240" s="212"/>
      <c r="C240" s="212"/>
    </row>
    <row r="241" spans="1:3" x14ac:dyDescent="0.25">
      <c r="A241" s="304"/>
      <c r="B241" s="212"/>
      <c r="C241" s="212"/>
    </row>
    <row r="242" spans="1:3" x14ac:dyDescent="0.25">
      <c r="A242" s="304"/>
      <c r="B242" s="212"/>
      <c r="C242" s="212"/>
    </row>
    <row r="243" spans="1:3" x14ac:dyDescent="0.25">
      <c r="A243" s="304"/>
      <c r="B243" s="212"/>
      <c r="C243" s="212"/>
    </row>
    <row r="244" spans="1:3" x14ac:dyDescent="0.25">
      <c r="A244" s="304"/>
      <c r="B244" s="212"/>
      <c r="C244" s="212"/>
    </row>
    <row r="245" spans="1:3" x14ac:dyDescent="0.25">
      <c r="A245" s="304"/>
      <c r="B245" s="212"/>
      <c r="C245" s="212"/>
    </row>
    <row r="246" spans="1:3" x14ac:dyDescent="0.25">
      <c r="A246" s="304"/>
      <c r="B246" s="212"/>
      <c r="C246" s="212"/>
    </row>
    <row r="247" spans="1:3" x14ac:dyDescent="0.25">
      <c r="A247" s="304"/>
      <c r="B247" s="212"/>
      <c r="C247" s="212"/>
    </row>
  </sheetData>
  <sheetProtection selectLockedCells="1"/>
  <protectedRanges>
    <protectedRange sqref="C66" name="Tartomány4"/>
    <protectedRange sqref="C78" name="Tartomány4_1"/>
    <protectedRange sqref="C54" name="Tartomány1_2_1_2_1_1"/>
    <protectedRange sqref="C35:C46" name="Tartomány1_2_1_1"/>
    <protectedRange sqref="C33" name="Tartomány1_2_1_3"/>
    <protectedRange sqref="C14" name="Tartomány1_2_1_4_1_1"/>
    <protectedRange sqref="C17:C22" name="Tartomány1_2_1_2_1_1_1"/>
    <protectedRange sqref="C25" name="Tartomány1_2_1_1_2_1_1"/>
    <protectedRange sqref="C34 C32" name="Tartomány1_2_1_1_2"/>
  </protectedRanges>
  <mergeCells count="66">
    <mergeCell ref="A6:A9"/>
    <mergeCell ref="B6:B9"/>
    <mergeCell ref="C6:C9"/>
    <mergeCell ref="D6:AA6"/>
    <mergeCell ref="AB6:AY6"/>
    <mergeCell ref="U8:U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R8:S8"/>
    <mergeCell ref="A1:BE1"/>
    <mergeCell ref="A2:BE2"/>
    <mergeCell ref="A3:BE3"/>
    <mergeCell ref="A4:BE4"/>
    <mergeCell ref="A5:BE5"/>
    <mergeCell ref="AZ6:BE7"/>
    <mergeCell ref="D7:I7"/>
    <mergeCell ref="J7:O7"/>
    <mergeCell ref="P7:U7"/>
    <mergeCell ref="V7:AA7"/>
    <mergeCell ref="AB7:AG7"/>
    <mergeCell ref="AH7:AM7"/>
    <mergeCell ref="AN7:AS7"/>
    <mergeCell ref="AT7:AY7"/>
    <mergeCell ref="T8:T9"/>
    <mergeCell ref="AM8:AM9"/>
    <mergeCell ref="V8:W8"/>
    <mergeCell ref="X8:Y8"/>
    <mergeCell ref="Z8:Z9"/>
    <mergeCell ref="AA8:AA9"/>
    <mergeCell ref="AB8:AC8"/>
    <mergeCell ref="AD8:AE8"/>
    <mergeCell ref="AF8:AF9"/>
    <mergeCell ref="AG8:AG9"/>
    <mergeCell ref="AH8:AI8"/>
    <mergeCell ref="AJ8:AK8"/>
    <mergeCell ref="AL8:AL9"/>
    <mergeCell ref="BE8:BE9"/>
    <mergeCell ref="AN8:AO8"/>
    <mergeCell ref="AP8:AQ8"/>
    <mergeCell ref="AR8:AR9"/>
    <mergeCell ref="AS8:AS9"/>
    <mergeCell ref="AT8:AU8"/>
    <mergeCell ref="AV8:AW8"/>
    <mergeCell ref="AX8:AX9"/>
    <mergeCell ref="AY8:AY9"/>
    <mergeCell ref="AZ8:BA8"/>
    <mergeCell ref="BB8:BC8"/>
    <mergeCell ref="BD8:BD9"/>
    <mergeCell ref="A60:AA60"/>
    <mergeCell ref="A65:AA65"/>
    <mergeCell ref="A66:AA66"/>
    <mergeCell ref="A79:AA79"/>
    <mergeCell ref="AZ79:BD79"/>
    <mergeCell ref="D52:AA52"/>
    <mergeCell ref="AB52:AY52"/>
    <mergeCell ref="AZ52:BE52"/>
    <mergeCell ref="D58:AA58"/>
    <mergeCell ref="AB58:AY58"/>
    <mergeCell ref="AZ58:BE58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E247"/>
  <sheetViews>
    <sheetView zoomScale="90" zoomScaleNormal="90" workbookViewId="0">
      <selection sqref="A1:BE1"/>
    </sheetView>
  </sheetViews>
  <sheetFormatPr defaultColWidth="10.6640625" defaultRowHeight="15.75" x14ac:dyDescent="0.25"/>
  <cols>
    <col min="1" max="1" width="17.1640625" style="305" customWidth="1"/>
    <col min="2" max="2" width="7.1640625" style="213" customWidth="1"/>
    <col min="3" max="3" width="64.33203125" style="213" bestFit="1" customWidth="1"/>
    <col min="4" max="4" width="5.5" style="213" customWidth="1"/>
    <col min="5" max="5" width="6.83203125" style="213" customWidth="1"/>
    <col min="6" max="6" width="5.5" style="213" customWidth="1"/>
    <col min="7" max="7" width="6.83203125" style="213" customWidth="1"/>
    <col min="8" max="8" width="5.5" style="213" customWidth="1"/>
    <col min="9" max="9" width="5.6640625" style="213" bestFit="1" customWidth="1"/>
    <col min="10" max="10" width="5.5" style="213" customWidth="1"/>
    <col min="11" max="11" width="6.83203125" style="213" customWidth="1"/>
    <col min="12" max="12" width="5.5" style="213" customWidth="1"/>
    <col min="13" max="13" width="6.83203125" style="213" customWidth="1"/>
    <col min="14" max="14" width="5.5" style="213" customWidth="1"/>
    <col min="15" max="15" width="5.6640625" style="213" bestFit="1" customWidth="1"/>
    <col min="16" max="16" width="5.5" style="213" bestFit="1" customWidth="1"/>
    <col min="17" max="17" width="6.83203125" style="213" customWidth="1"/>
    <col min="18" max="18" width="5.5" style="213" bestFit="1" customWidth="1"/>
    <col min="19" max="19" width="6.83203125" style="213" customWidth="1"/>
    <col min="20" max="20" width="5.5" style="213" customWidth="1"/>
    <col min="21" max="21" width="5.6640625" style="213" bestFit="1" customWidth="1"/>
    <col min="22" max="22" width="5.5" style="213" bestFit="1" customWidth="1"/>
    <col min="23" max="23" width="6.83203125" style="213" customWidth="1"/>
    <col min="24" max="24" width="5.5" style="213" bestFit="1" customWidth="1"/>
    <col min="25" max="25" width="6.83203125" style="213" customWidth="1"/>
    <col min="26" max="26" width="5.5" style="213" customWidth="1"/>
    <col min="27" max="27" width="5.6640625" style="213" bestFit="1" customWidth="1"/>
    <col min="28" max="28" width="5.5" style="213" customWidth="1"/>
    <col min="29" max="29" width="6.83203125" style="213" customWidth="1"/>
    <col min="30" max="30" width="5.5" style="213" customWidth="1"/>
    <col min="31" max="31" width="6.83203125" style="213" customWidth="1"/>
    <col min="32" max="32" width="5.5" style="213" customWidth="1"/>
    <col min="33" max="33" width="5.6640625" style="213" bestFit="1" customWidth="1"/>
    <col min="34" max="34" width="5.5" style="213" customWidth="1"/>
    <col min="35" max="35" width="6.83203125" style="213" customWidth="1"/>
    <col min="36" max="36" width="5.5" style="213" customWidth="1"/>
    <col min="37" max="37" width="6.83203125" style="213" customWidth="1"/>
    <col min="38" max="38" width="5.5" style="213" customWidth="1"/>
    <col min="39" max="39" width="5.6640625" style="213" bestFit="1" customWidth="1"/>
    <col min="40" max="40" width="5.5" style="213" bestFit="1" customWidth="1"/>
    <col min="41" max="41" width="6.83203125" style="213" customWidth="1"/>
    <col min="42" max="42" width="5.5" style="213" bestFit="1" customWidth="1"/>
    <col min="43" max="43" width="6.83203125" style="213" customWidth="1"/>
    <col min="44" max="44" width="5.5" style="213" customWidth="1"/>
    <col min="45" max="45" width="5.6640625" style="213" bestFit="1" customWidth="1"/>
    <col min="46" max="46" width="5.5" style="213" bestFit="1" customWidth="1"/>
    <col min="47" max="47" width="6.83203125" style="213" customWidth="1"/>
    <col min="48" max="48" width="5.5" style="213" bestFit="1" customWidth="1"/>
    <col min="49" max="49" width="6.83203125" style="213" customWidth="1"/>
    <col min="50" max="50" width="5.5" style="213" customWidth="1"/>
    <col min="51" max="51" width="5.6640625" style="213" bestFit="1" customWidth="1"/>
    <col min="52" max="52" width="6.83203125" style="213" bestFit="1" customWidth="1"/>
    <col min="53" max="53" width="8.1640625" style="213" bestFit="1" customWidth="1"/>
    <col min="54" max="54" width="6.83203125" style="213" bestFit="1" customWidth="1"/>
    <col min="55" max="55" width="8.1640625" style="213" bestFit="1" customWidth="1"/>
    <col min="56" max="56" width="6.83203125" style="213" bestFit="1" customWidth="1"/>
    <col min="57" max="57" width="6.1640625" style="213" bestFit="1" customWidth="1"/>
    <col min="58" max="16384" width="10.6640625" style="213"/>
  </cols>
  <sheetData>
    <row r="1" spans="1:57" ht="21.95" customHeight="1" x14ac:dyDescent="0.2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</row>
    <row r="2" spans="1:57" ht="21.95" customHeight="1" x14ac:dyDescent="0.2">
      <c r="A2" s="484" t="s">
        <v>230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</row>
    <row r="3" spans="1:57" ht="23.25" x14ac:dyDescent="0.2">
      <c r="A3" s="530" t="s">
        <v>234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</row>
    <row r="4" spans="1:57" s="215" customFormat="1" ht="23.25" x14ac:dyDescent="0.2">
      <c r="A4" s="484" t="s">
        <v>215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</row>
    <row r="5" spans="1:57" ht="24" thickBot="1" x14ac:dyDescent="0.25">
      <c r="A5" s="483" t="s">
        <v>1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</row>
    <row r="6" spans="1:57" ht="15.75" customHeight="1" thickTop="1" thickBot="1" x14ac:dyDescent="0.25">
      <c r="A6" s="508" t="s">
        <v>2</v>
      </c>
      <c r="B6" s="511" t="s">
        <v>3</v>
      </c>
      <c r="C6" s="514" t="s">
        <v>4</v>
      </c>
      <c r="D6" s="517" t="s">
        <v>5</v>
      </c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8"/>
      <c r="X6" s="578"/>
      <c r="Y6" s="578"/>
      <c r="Z6" s="578"/>
      <c r="AA6" s="578"/>
      <c r="AB6" s="517" t="s">
        <v>5</v>
      </c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8"/>
      <c r="AZ6" s="531" t="s">
        <v>6</v>
      </c>
      <c r="BA6" s="572"/>
      <c r="BB6" s="572"/>
      <c r="BC6" s="572"/>
      <c r="BD6" s="572"/>
      <c r="BE6" s="573"/>
    </row>
    <row r="7" spans="1:57" ht="15.75" customHeight="1" x14ac:dyDescent="0.2">
      <c r="A7" s="509"/>
      <c r="B7" s="512"/>
      <c r="C7" s="515"/>
      <c r="D7" s="537" t="s">
        <v>7</v>
      </c>
      <c r="E7" s="538"/>
      <c r="F7" s="538"/>
      <c r="G7" s="538"/>
      <c r="H7" s="538"/>
      <c r="I7" s="539"/>
      <c r="J7" s="540" t="s">
        <v>8</v>
      </c>
      <c r="K7" s="538"/>
      <c r="L7" s="538"/>
      <c r="M7" s="538"/>
      <c r="N7" s="538"/>
      <c r="O7" s="541"/>
      <c r="P7" s="537" t="s">
        <v>9</v>
      </c>
      <c r="Q7" s="538"/>
      <c r="R7" s="538"/>
      <c r="S7" s="538"/>
      <c r="T7" s="538"/>
      <c r="U7" s="539"/>
      <c r="V7" s="540" t="s">
        <v>10</v>
      </c>
      <c r="W7" s="538"/>
      <c r="X7" s="538"/>
      <c r="Y7" s="538"/>
      <c r="Z7" s="538"/>
      <c r="AA7" s="539"/>
      <c r="AB7" s="537" t="s">
        <v>11</v>
      </c>
      <c r="AC7" s="538"/>
      <c r="AD7" s="538"/>
      <c r="AE7" s="538"/>
      <c r="AF7" s="538"/>
      <c r="AG7" s="539"/>
      <c r="AH7" s="540" t="s">
        <v>12</v>
      </c>
      <c r="AI7" s="538"/>
      <c r="AJ7" s="538"/>
      <c r="AK7" s="538"/>
      <c r="AL7" s="538"/>
      <c r="AM7" s="541"/>
      <c r="AN7" s="537" t="s">
        <v>216</v>
      </c>
      <c r="AO7" s="538"/>
      <c r="AP7" s="538"/>
      <c r="AQ7" s="538"/>
      <c r="AR7" s="538"/>
      <c r="AS7" s="539"/>
      <c r="AT7" s="540" t="s">
        <v>217</v>
      </c>
      <c r="AU7" s="538"/>
      <c r="AV7" s="538"/>
      <c r="AW7" s="538"/>
      <c r="AX7" s="538"/>
      <c r="AY7" s="539"/>
      <c r="AZ7" s="574"/>
      <c r="BA7" s="575"/>
      <c r="BB7" s="575"/>
      <c r="BC7" s="575"/>
      <c r="BD7" s="575"/>
      <c r="BE7" s="576"/>
    </row>
    <row r="8" spans="1:57" ht="15.75" customHeight="1" x14ac:dyDescent="0.2">
      <c r="A8" s="509"/>
      <c r="B8" s="512"/>
      <c r="C8" s="515"/>
      <c r="D8" s="521" t="s">
        <v>13</v>
      </c>
      <c r="E8" s="567"/>
      <c r="F8" s="523" t="s">
        <v>14</v>
      </c>
      <c r="G8" s="567"/>
      <c r="H8" s="524" t="s">
        <v>15</v>
      </c>
      <c r="I8" s="519" t="s">
        <v>219</v>
      </c>
      <c r="J8" s="526" t="s">
        <v>13</v>
      </c>
      <c r="K8" s="567"/>
      <c r="L8" s="523" t="s">
        <v>14</v>
      </c>
      <c r="M8" s="567"/>
      <c r="N8" s="524" t="s">
        <v>15</v>
      </c>
      <c r="O8" s="527" t="s">
        <v>219</v>
      </c>
      <c r="P8" s="521" t="s">
        <v>13</v>
      </c>
      <c r="Q8" s="567"/>
      <c r="R8" s="523" t="s">
        <v>14</v>
      </c>
      <c r="S8" s="567"/>
      <c r="T8" s="524" t="s">
        <v>15</v>
      </c>
      <c r="U8" s="519" t="s">
        <v>219</v>
      </c>
      <c r="V8" s="526" t="s">
        <v>13</v>
      </c>
      <c r="W8" s="567"/>
      <c r="X8" s="523" t="s">
        <v>14</v>
      </c>
      <c r="Y8" s="567"/>
      <c r="Z8" s="524" t="s">
        <v>15</v>
      </c>
      <c r="AA8" s="542" t="s">
        <v>219</v>
      </c>
      <c r="AB8" s="521" t="s">
        <v>13</v>
      </c>
      <c r="AC8" s="567"/>
      <c r="AD8" s="523" t="s">
        <v>14</v>
      </c>
      <c r="AE8" s="567"/>
      <c r="AF8" s="524" t="s">
        <v>15</v>
      </c>
      <c r="AG8" s="519" t="s">
        <v>219</v>
      </c>
      <c r="AH8" s="526" t="s">
        <v>13</v>
      </c>
      <c r="AI8" s="567"/>
      <c r="AJ8" s="523" t="s">
        <v>14</v>
      </c>
      <c r="AK8" s="567"/>
      <c r="AL8" s="524" t="s">
        <v>15</v>
      </c>
      <c r="AM8" s="527" t="s">
        <v>219</v>
      </c>
      <c r="AN8" s="521" t="s">
        <v>13</v>
      </c>
      <c r="AO8" s="567"/>
      <c r="AP8" s="523" t="s">
        <v>14</v>
      </c>
      <c r="AQ8" s="567"/>
      <c r="AR8" s="524" t="s">
        <v>15</v>
      </c>
      <c r="AS8" s="519" t="s">
        <v>219</v>
      </c>
      <c r="AT8" s="526" t="s">
        <v>13</v>
      </c>
      <c r="AU8" s="567"/>
      <c r="AV8" s="523" t="s">
        <v>14</v>
      </c>
      <c r="AW8" s="567"/>
      <c r="AX8" s="524" t="s">
        <v>15</v>
      </c>
      <c r="AY8" s="542" t="s">
        <v>219</v>
      </c>
      <c r="AZ8" s="526" t="s">
        <v>13</v>
      </c>
      <c r="BA8" s="567"/>
      <c r="BB8" s="523" t="s">
        <v>14</v>
      </c>
      <c r="BC8" s="567"/>
      <c r="BD8" s="524" t="s">
        <v>15</v>
      </c>
      <c r="BE8" s="544" t="s">
        <v>379</v>
      </c>
    </row>
    <row r="9" spans="1:57" ht="80.099999999999994" customHeight="1" thickBot="1" x14ac:dyDescent="0.25">
      <c r="A9" s="510"/>
      <c r="B9" s="513"/>
      <c r="C9" s="577"/>
      <c r="D9" s="217" t="s">
        <v>220</v>
      </c>
      <c r="E9" s="218" t="s">
        <v>221</v>
      </c>
      <c r="F9" s="219" t="s">
        <v>220</v>
      </c>
      <c r="G9" s="218" t="s">
        <v>221</v>
      </c>
      <c r="H9" s="568"/>
      <c r="I9" s="569"/>
      <c r="J9" s="220" t="s">
        <v>220</v>
      </c>
      <c r="K9" s="218" t="s">
        <v>221</v>
      </c>
      <c r="L9" s="219" t="s">
        <v>220</v>
      </c>
      <c r="M9" s="218" t="s">
        <v>221</v>
      </c>
      <c r="N9" s="568"/>
      <c r="O9" s="571"/>
      <c r="P9" s="217" t="s">
        <v>220</v>
      </c>
      <c r="Q9" s="218" t="s">
        <v>221</v>
      </c>
      <c r="R9" s="219" t="s">
        <v>220</v>
      </c>
      <c r="S9" s="218" t="s">
        <v>221</v>
      </c>
      <c r="T9" s="568"/>
      <c r="U9" s="569"/>
      <c r="V9" s="220" t="s">
        <v>220</v>
      </c>
      <c r="W9" s="218" t="s">
        <v>221</v>
      </c>
      <c r="X9" s="219" t="s">
        <v>220</v>
      </c>
      <c r="Y9" s="218" t="s">
        <v>221</v>
      </c>
      <c r="Z9" s="568"/>
      <c r="AA9" s="570"/>
      <c r="AB9" s="217" t="s">
        <v>220</v>
      </c>
      <c r="AC9" s="218" t="s">
        <v>221</v>
      </c>
      <c r="AD9" s="219" t="s">
        <v>220</v>
      </c>
      <c r="AE9" s="218" t="s">
        <v>221</v>
      </c>
      <c r="AF9" s="568"/>
      <c r="AG9" s="569"/>
      <c r="AH9" s="220" t="s">
        <v>220</v>
      </c>
      <c r="AI9" s="218" t="s">
        <v>221</v>
      </c>
      <c r="AJ9" s="219" t="s">
        <v>220</v>
      </c>
      <c r="AK9" s="218" t="s">
        <v>221</v>
      </c>
      <c r="AL9" s="568"/>
      <c r="AM9" s="571"/>
      <c r="AN9" s="217" t="s">
        <v>220</v>
      </c>
      <c r="AO9" s="218" t="s">
        <v>221</v>
      </c>
      <c r="AP9" s="219" t="s">
        <v>220</v>
      </c>
      <c r="AQ9" s="218" t="s">
        <v>221</v>
      </c>
      <c r="AR9" s="568"/>
      <c r="AS9" s="569"/>
      <c r="AT9" s="220" t="s">
        <v>220</v>
      </c>
      <c r="AU9" s="218" t="s">
        <v>221</v>
      </c>
      <c r="AV9" s="219" t="s">
        <v>220</v>
      </c>
      <c r="AW9" s="218" t="s">
        <v>221</v>
      </c>
      <c r="AX9" s="568"/>
      <c r="AY9" s="570"/>
      <c r="AZ9" s="220" t="s">
        <v>220</v>
      </c>
      <c r="BA9" s="218" t="s">
        <v>222</v>
      </c>
      <c r="BB9" s="219" t="s">
        <v>220</v>
      </c>
      <c r="BC9" s="218" t="s">
        <v>222</v>
      </c>
      <c r="BD9" s="568"/>
      <c r="BE9" s="566"/>
    </row>
    <row r="10" spans="1:57" s="226" customFormat="1" ht="15.75" customHeight="1" thickBot="1" x14ac:dyDescent="0.35">
      <c r="A10" s="221"/>
      <c r="B10" s="222"/>
      <c r="C10" s="223" t="s">
        <v>223</v>
      </c>
      <c r="D10" s="224">
        <f>SUM(szakon_közös!D87)</f>
        <v>9</v>
      </c>
      <c r="E10" s="224">
        <f>SUM(szakon_közös!E87)</f>
        <v>136</v>
      </c>
      <c r="F10" s="224">
        <f>SUM(szakon_közös!F87)</f>
        <v>20</v>
      </c>
      <c r="G10" s="224">
        <f>SUM(szakon_közös!G87)</f>
        <v>291</v>
      </c>
      <c r="H10" s="224">
        <f>SUM(szakon_közös!H87)</f>
        <v>22</v>
      </c>
      <c r="I10" s="224">
        <f>SUM(szakon_közös!I87)</f>
        <v>29</v>
      </c>
      <c r="J10" s="224">
        <f>SUM(szakon_közös!J87)</f>
        <v>11</v>
      </c>
      <c r="K10" s="224">
        <f>SUM(szakon_közös!K87)</f>
        <v>169</v>
      </c>
      <c r="L10" s="224">
        <f>SUM(szakon_közös!L87)</f>
        <v>8</v>
      </c>
      <c r="M10" s="224">
        <f>SUM(szakon_közös!M87)</f>
        <v>116</v>
      </c>
      <c r="N10" s="224">
        <f>SUM(szakon_közös!N87)</f>
        <v>20</v>
      </c>
      <c r="O10" s="224">
        <f>SUM(szakon_közös!O87)</f>
        <v>38</v>
      </c>
      <c r="P10" s="224">
        <f>SUM(szakon_közös!P87)</f>
        <v>11</v>
      </c>
      <c r="Q10" s="224">
        <f>SUM(szakon_közös!Q87)</f>
        <v>161</v>
      </c>
      <c r="R10" s="224">
        <f>SUM(szakon_közös!R87)</f>
        <v>16</v>
      </c>
      <c r="S10" s="224">
        <f>SUM(szakon_közös!S87)</f>
        <v>229</v>
      </c>
      <c r="T10" s="224">
        <f>SUM(szakon_közös!T87)</f>
        <v>24</v>
      </c>
      <c r="U10" s="224">
        <f>SUM(szakon_közös!U87)</f>
        <v>59</v>
      </c>
      <c r="V10" s="224">
        <f>SUM(szakon_közös!V87)</f>
        <v>7</v>
      </c>
      <c r="W10" s="224">
        <f>SUM(szakon_közös!W87)</f>
        <v>110</v>
      </c>
      <c r="X10" s="224">
        <f>SUM(szakon_közös!X87)</f>
        <v>12</v>
      </c>
      <c r="Y10" s="224">
        <f>SUM(szakon_közös!Y87)</f>
        <v>190</v>
      </c>
      <c r="Z10" s="224">
        <f>SUM(szakon_közös!Z87)</f>
        <v>20</v>
      </c>
      <c r="AA10" s="224">
        <f>SUM(szakon_közös!AA87)</f>
        <v>50</v>
      </c>
      <c r="AB10" s="224">
        <f>SUM(szakon_közös!AB87)</f>
        <v>6</v>
      </c>
      <c r="AC10" s="224">
        <f>SUM(szakon_közös!AC87)</f>
        <v>94</v>
      </c>
      <c r="AD10" s="224">
        <f>SUM(szakon_közös!AD87)</f>
        <v>10</v>
      </c>
      <c r="AE10" s="224">
        <f>SUM(szakon_közös!AE87)</f>
        <v>146</v>
      </c>
      <c r="AF10" s="224">
        <f>SUM(szakon_közös!AF87)</f>
        <v>21</v>
      </c>
      <c r="AG10" s="224">
        <f>SUM(szakon_közös!AG87)</f>
        <v>42</v>
      </c>
      <c r="AH10" s="224">
        <f>SUM(szakon_közös!AH87)</f>
        <v>8</v>
      </c>
      <c r="AI10" s="224">
        <f>SUM(szakon_közös!AI87)</f>
        <v>127</v>
      </c>
      <c r="AJ10" s="224">
        <f>SUM(szakon_közös!AJ87)</f>
        <v>10</v>
      </c>
      <c r="AK10" s="224">
        <f>SUM(szakon_közös!AK87)</f>
        <v>143</v>
      </c>
      <c r="AL10" s="224">
        <f>SUM(szakon_közös!AL87)</f>
        <v>19</v>
      </c>
      <c r="AM10" s="224">
        <f>SUM(szakon_közös!AM87)</f>
        <v>50</v>
      </c>
      <c r="AN10" s="224">
        <f>SUM(szakon_közös!AN87)</f>
        <v>3</v>
      </c>
      <c r="AO10" s="224">
        <f>SUM(szakon_közös!AO87)</f>
        <v>45</v>
      </c>
      <c r="AP10" s="224">
        <f>SUM(szakon_közös!AP87)</f>
        <v>7</v>
      </c>
      <c r="AQ10" s="224">
        <f>SUM(szakon_közös!AQ87)</f>
        <v>105</v>
      </c>
      <c r="AR10" s="224">
        <f>SUM(szakon_közös!AR87)</f>
        <v>15</v>
      </c>
      <c r="AS10" s="224">
        <f>SUM(szakon_közös!AS87)</f>
        <v>30</v>
      </c>
      <c r="AT10" s="224">
        <f>SUM(szakon_közös!AT87)</f>
        <v>1</v>
      </c>
      <c r="AU10" s="224">
        <f>SUM(szakon_közös!AU87)</f>
        <v>15</v>
      </c>
      <c r="AV10" s="224">
        <f>SUM(szakon_közös!AV87)</f>
        <v>8</v>
      </c>
      <c r="AW10" s="224">
        <f>SUM(szakon_közös!AW87)</f>
        <v>120</v>
      </c>
      <c r="AX10" s="224">
        <f>SUM(szakon_közös!AX87)</f>
        <v>16</v>
      </c>
      <c r="AY10" s="224">
        <f>SUM(szakon_közös!AY87)</f>
        <v>27</v>
      </c>
      <c r="AZ10" s="224">
        <f>SUM(szakon_közös!AZ87)</f>
        <v>55</v>
      </c>
      <c r="BA10" s="224">
        <f>SUM(szakon_közös!BA87)</f>
        <v>842</v>
      </c>
      <c r="BB10" s="224">
        <f>SUM(szakon_közös!BB87)</f>
        <v>93</v>
      </c>
      <c r="BC10" s="224">
        <f>SUM(szakon_közös!BC87)</f>
        <v>1403</v>
      </c>
      <c r="BD10" s="224">
        <f>SUM(szakon_közös!BD87)</f>
        <v>157</v>
      </c>
      <c r="BE10" s="224">
        <f>SUM(szakon_közös!BE87)</f>
        <v>149</v>
      </c>
    </row>
    <row r="11" spans="1:57" s="226" customFormat="1" ht="15.75" customHeight="1" x14ac:dyDescent="0.3">
      <c r="A11" s="227" t="s">
        <v>8</v>
      </c>
      <c r="B11" s="228"/>
      <c r="C11" s="229" t="s">
        <v>22</v>
      </c>
      <c r="D11" s="230"/>
      <c r="E11" s="231"/>
      <c r="F11" s="232"/>
      <c r="G11" s="231"/>
      <c r="H11" s="232"/>
      <c r="I11" s="233"/>
      <c r="J11" s="232"/>
      <c r="K11" s="231"/>
      <c r="L11" s="232"/>
      <c r="M11" s="231"/>
      <c r="N11" s="232"/>
      <c r="O11" s="233"/>
      <c r="P11" s="232"/>
      <c r="Q11" s="231"/>
      <c r="R11" s="232"/>
      <c r="S11" s="231"/>
      <c r="T11" s="232"/>
      <c r="U11" s="233"/>
      <c r="V11" s="232"/>
      <c r="W11" s="231"/>
      <c r="X11" s="232"/>
      <c r="Y11" s="231"/>
      <c r="Z11" s="232"/>
      <c r="AA11" s="234"/>
      <c r="AB11" s="230"/>
      <c r="AC11" s="231"/>
      <c r="AD11" s="232"/>
      <c r="AE11" s="231"/>
      <c r="AF11" s="232"/>
      <c r="AG11" s="233"/>
      <c r="AH11" s="232"/>
      <c r="AI11" s="231"/>
      <c r="AJ11" s="232"/>
      <c r="AK11" s="231"/>
      <c r="AL11" s="232"/>
      <c r="AM11" s="233"/>
      <c r="AN11" s="232"/>
      <c r="AO11" s="231"/>
      <c r="AP11" s="232"/>
      <c r="AQ11" s="231"/>
      <c r="AR11" s="232"/>
      <c r="AS11" s="233"/>
      <c r="AT11" s="232"/>
      <c r="AU11" s="231"/>
      <c r="AV11" s="232"/>
      <c r="AW11" s="231"/>
      <c r="AX11" s="232"/>
      <c r="AY11" s="234"/>
      <c r="AZ11" s="235"/>
      <c r="BA11" s="235"/>
      <c r="BB11" s="235"/>
      <c r="BC11" s="235"/>
      <c r="BD11" s="235"/>
      <c r="BE11" s="236"/>
    </row>
    <row r="12" spans="1:57" ht="15.75" customHeight="1" x14ac:dyDescent="0.3">
      <c r="A12" s="87" t="s">
        <v>183</v>
      </c>
      <c r="B12" s="88" t="s">
        <v>17</v>
      </c>
      <c r="C12" s="91" t="s">
        <v>184</v>
      </c>
      <c r="D12" s="203">
        <v>2</v>
      </c>
      <c r="E12" s="8">
        <v>24</v>
      </c>
      <c r="F12" s="203"/>
      <c r="G12" s="8">
        <v>6</v>
      </c>
      <c r="H12" s="203">
        <v>2</v>
      </c>
      <c r="I12" s="204" t="s">
        <v>18</v>
      </c>
      <c r="J12" s="103"/>
      <c r="K12" s="8" t="str">
        <f t="shared" ref="K12" si="0">IF(J12*15=0,"",J12*15)</f>
        <v/>
      </c>
      <c r="L12" s="101"/>
      <c r="M12" s="8" t="str">
        <f t="shared" ref="M12" si="1">IF(L12*15=0,"",L12*15)</f>
        <v/>
      </c>
      <c r="N12" s="203"/>
      <c r="O12" s="106"/>
      <c r="P12" s="238"/>
      <c r="Q12" s="239" t="str">
        <f t="shared" ref="Q12:Q32" si="2">IF(P12*15=0,"",P12*15)</f>
        <v/>
      </c>
      <c r="R12" s="240"/>
      <c r="S12" s="239" t="str">
        <f t="shared" ref="S12:S32" si="3">IF(R12*15=0,"",R12*15)</f>
        <v/>
      </c>
      <c r="T12" s="241"/>
      <c r="U12" s="242"/>
      <c r="V12" s="238"/>
      <c r="W12" s="239" t="str">
        <f t="shared" ref="W12:W33" si="4">IF(V12*15=0,"",V12*15)</f>
        <v/>
      </c>
      <c r="X12" s="240"/>
      <c r="Y12" s="239" t="str">
        <f t="shared" ref="Y12:Y33" si="5">IF(X12*15=0,"",X12*15)</f>
        <v/>
      </c>
      <c r="Z12" s="241"/>
      <c r="AA12" s="242"/>
      <c r="AB12" s="238"/>
      <c r="AC12" s="239" t="str">
        <f t="shared" ref="AC12:AC33" si="6">IF(AB12*15=0,"",AB12*15)</f>
        <v/>
      </c>
      <c r="AD12" s="240"/>
      <c r="AE12" s="239" t="str">
        <f t="shared" ref="AE12:AE32" si="7">IF(AD12*15=0,"",AD12*15)</f>
        <v/>
      </c>
      <c r="AF12" s="241"/>
      <c r="AG12" s="242"/>
      <c r="AH12" s="238"/>
      <c r="AI12" s="239" t="str">
        <f t="shared" ref="AI12:AI32" si="8">IF(AH12*15=0,"",AH12*15)</f>
        <v/>
      </c>
      <c r="AJ12" s="240"/>
      <c r="AK12" s="239" t="str">
        <f t="shared" ref="AK12:AK32" si="9">IF(AJ12*15=0,"",AJ12*15)</f>
        <v/>
      </c>
      <c r="AL12" s="241"/>
      <c r="AM12" s="242"/>
      <c r="AN12" s="238"/>
      <c r="AO12" s="239" t="str">
        <f t="shared" ref="AO12:AO32" si="10">IF(AN12*15=0,"",AN12*15)</f>
        <v/>
      </c>
      <c r="AP12" s="240"/>
      <c r="AQ12" s="239" t="str">
        <f t="shared" ref="AQ12:AQ33" si="11">IF(AP12*15=0,"",AP12*15)</f>
        <v/>
      </c>
      <c r="AR12" s="241"/>
      <c r="AS12" s="242"/>
      <c r="AT12" s="238"/>
      <c r="AU12" s="239" t="str">
        <f t="shared" ref="AU12:AU33" si="12">IF(AT12*15=0,"",AT12*15)</f>
        <v/>
      </c>
      <c r="AV12" s="240"/>
      <c r="AW12" s="239" t="str">
        <f t="shared" ref="AW12:AW33" si="13">IF(AV12*15=0,"",AV12*15)</f>
        <v/>
      </c>
      <c r="AX12" s="241"/>
      <c r="AY12" s="242"/>
      <c r="AZ12" s="10">
        <f t="shared" ref="AZ12:AZ33" si="14">IF(D12+J12+P12+V12+AB12+AH12+AN12+AT12=0,"",D12+J12+P12+V12+AB12+AH12+AN12+AT12)</f>
        <v>2</v>
      </c>
      <c r="BA12" s="8">
        <f t="shared" ref="BA12:BA33" si="15">IF((D12+J12+P12+V12+AB12+AH12+AN12+AT12)*15=0,"",(D12+J12+P12+V12+AB12+AH12+AN12+AT12)*15)</f>
        <v>30</v>
      </c>
      <c r="BB12" s="11" t="str">
        <f t="shared" ref="BB12:BB33" si="16">IF(F12+L12+R12+X12+AD12+AJ12+AP12+AV12=0,"",F12+L12+R12+X12+AD12+AJ12+AP12+AV12)</f>
        <v/>
      </c>
      <c r="BC12" s="8" t="str">
        <f t="shared" ref="BC12:BC33" si="17">IF((L12+F12+R12+X12+AD12+AJ12+AP12+AV12)*15=0,"",(L12+F12+R12+X12+AD12+AJ12+AP12+AV12)*15)</f>
        <v/>
      </c>
      <c r="BD12" s="11">
        <f t="shared" ref="BD12:BD33" si="18">IF(N12+H12+T12+Z12+AF12+AL12+AR12+AX12=0,"",N12+H12+T12+Z12+AF12+AL12+AR12+AX12)</f>
        <v>2</v>
      </c>
      <c r="BE12" s="12">
        <f t="shared" ref="BE12:BE33" si="19">IF(D12+F12+L12+J12+P12+R12+V12+X12+AB12+AD12+AH12+AJ12+AN12+AP12+AT12+AV12=0,"",D12+F12+L12+J12+P12+R12+V12+X12+AB12+AD12+AH12+AJ12+AN12+AP12+AT12+AV12)</f>
        <v>2</v>
      </c>
    </row>
    <row r="13" spans="1:57" ht="15.75" customHeight="1" x14ac:dyDescent="0.3">
      <c r="A13" s="87" t="s">
        <v>185</v>
      </c>
      <c r="B13" s="88" t="s">
        <v>17</v>
      </c>
      <c r="C13" s="91" t="s">
        <v>186</v>
      </c>
      <c r="D13" s="203">
        <v>3</v>
      </c>
      <c r="E13" s="8">
        <v>50</v>
      </c>
      <c r="F13" s="203">
        <v>2</v>
      </c>
      <c r="G13" s="8">
        <v>24</v>
      </c>
      <c r="H13" s="203">
        <v>4</v>
      </c>
      <c r="I13" s="204" t="s">
        <v>18</v>
      </c>
      <c r="J13" s="103"/>
      <c r="K13" s="8"/>
      <c r="L13" s="101"/>
      <c r="M13" s="8"/>
      <c r="N13" s="101"/>
      <c r="O13" s="106"/>
      <c r="P13" s="238"/>
      <c r="Q13" s="239" t="str">
        <f t="shared" si="2"/>
        <v/>
      </c>
      <c r="R13" s="240"/>
      <c r="S13" s="239" t="str">
        <f t="shared" si="3"/>
        <v/>
      </c>
      <c r="T13" s="241"/>
      <c r="U13" s="242"/>
      <c r="V13" s="238"/>
      <c r="W13" s="239" t="str">
        <f t="shared" si="4"/>
        <v/>
      </c>
      <c r="X13" s="240"/>
      <c r="Y13" s="239" t="str">
        <f t="shared" si="5"/>
        <v/>
      </c>
      <c r="Z13" s="241"/>
      <c r="AA13" s="242"/>
      <c r="AB13" s="238"/>
      <c r="AC13" s="239" t="str">
        <f t="shared" si="6"/>
        <v/>
      </c>
      <c r="AD13" s="240"/>
      <c r="AE13" s="239" t="str">
        <f t="shared" si="7"/>
        <v/>
      </c>
      <c r="AF13" s="241"/>
      <c r="AG13" s="242"/>
      <c r="AH13" s="238"/>
      <c r="AI13" s="239" t="str">
        <f t="shared" si="8"/>
        <v/>
      </c>
      <c r="AJ13" s="240"/>
      <c r="AK13" s="239" t="str">
        <f t="shared" si="9"/>
        <v/>
      </c>
      <c r="AL13" s="241"/>
      <c r="AM13" s="242"/>
      <c r="AN13" s="238"/>
      <c r="AO13" s="239" t="str">
        <f t="shared" si="10"/>
        <v/>
      </c>
      <c r="AP13" s="240"/>
      <c r="AQ13" s="239" t="str">
        <f t="shared" si="11"/>
        <v/>
      </c>
      <c r="AR13" s="241"/>
      <c r="AS13" s="242"/>
      <c r="AT13" s="238"/>
      <c r="AU13" s="239" t="str">
        <f t="shared" si="12"/>
        <v/>
      </c>
      <c r="AV13" s="240"/>
      <c r="AW13" s="239" t="str">
        <f t="shared" si="13"/>
        <v/>
      </c>
      <c r="AX13" s="241"/>
      <c r="AY13" s="242"/>
      <c r="AZ13" s="10">
        <f t="shared" si="14"/>
        <v>3</v>
      </c>
      <c r="BA13" s="8">
        <f t="shared" si="15"/>
        <v>45</v>
      </c>
      <c r="BB13" s="11">
        <f t="shared" si="16"/>
        <v>2</v>
      </c>
      <c r="BC13" s="8">
        <f t="shared" si="17"/>
        <v>30</v>
      </c>
      <c r="BD13" s="11">
        <f t="shared" si="18"/>
        <v>4</v>
      </c>
      <c r="BE13" s="12">
        <f t="shared" si="19"/>
        <v>5</v>
      </c>
    </row>
    <row r="14" spans="1:57" ht="15.75" customHeight="1" x14ac:dyDescent="0.3">
      <c r="A14" s="193" t="s">
        <v>472</v>
      </c>
      <c r="B14" s="93" t="s">
        <v>17</v>
      </c>
      <c r="C14" s="333" t="s">
        <v>127</v>
      </c>
      <c r="D14" s="238"/>
      <c r="E14" s="239" t="str">
        <f t="shared" ref="E14:E33" si="20">IF(D14*15=0,"",D14*15)</f>
        <v/>
      </c>
      <c r="F14" s="240"/>
      <c r="G14" s="239" t="str">
        <f t="shared" ref="G14:G32" si="21">IF(F14*15=0,"",F14*15)</f>
        <v/>
      </c>
      <c r="H14" s="241"/>
      <c r="I14" s="242"/>
      <c r="J14" s="238">
        <v>1</v>
      </c>
      <c r="K14" s="239">
        <f t="shared" ref="K14:K32" si="22">IF(J14*15=0,"",J14*15)</f>
        <v>15</v>
      </c>
      <c r="L14" s="240"/>
      <c r="M14" s="239" t="str">
        <f t="shared" ref="M14:M32" si="23">IF(L14*15=0,"",L14*15)</f>
        <v/>
      </c>
      <c r="N14" s="241">
        <v>1</v>
      </c>
      <c r="O14" s="242" t="s">
        <v>53</v>
      </c>
      <c r="P14" s="238"/>
      <c r="Q14" s="239" t="str">
        <f t="shared" si="2"/>
        <v/>
      </c>
      <c r="R14" s="240"/>
      <c r="S14" s="239" t="str">
        <f t="shared" si="3"/>
        <v/>
      </c>
      <c r="T14" s="241"/>
      <c r="U14" s="242"/>
      <c r="V14" s="238"/>
      <c r="W14" s="239" t="str">
        <f t="shared" si="4"/>
        <v/>
      </c>
      <c r="X14" s="240"/>
      <c r="Y14" s="239" t="str">
        <f t="shared" si="5"/>
        <v/>
      </c>
      <c r="Z14" s="241"/>
      <c r="AA14" s="242"/>
      <c r="AB14" s="238"/>
      <c r="AC14" s="239" t="str">
        <f t="shared" si="6"/>
        <v/>
      </c>
      <c r="AD14" s="240"/>
      <c r="AE14" s="239" t="str">
        <f t="shared" si="7"/>
        <v/>
      </c>
      <c r="AF14" s="241"/>
      <c r="AG14" s="242"/>
      <c r="AH14" s="238"/>
      <c r="AI14" s="239" t="str">
        <f t="shared" si="8"/>
        <v/>
      </c>
      <c r="AJ14" s="240"/>
      <c r="AK14" s="239" t="str">
        <f t="shared" si="9"/>
        <v/>
      </c>
      <c r="AL14" s="241"/>
      <c r="AM14" s="242"/>
      <c r="AN14" s="238"/>
      <c r="AO14" s="239" t="str">
        <f t="shared" si="10"/>
        <v/>
      </c>
      <c r="AP14" s="240"/>
      <c r="AQ14" s="239" t="str">
        <f t="shared" si="11"/>
        <v/>
      </c>
      <c r="AR14" s="241"/>
      <c r="AS14" s="242"/>
      <c r="AT14" s="238"/>
      <c r="AU14" s="239" t="str">
        <f t="shared" si="12"/>
        <v/>
      </c>
      <c r="AV14" s="240"/>
      <c r="AW14" s="239" t="str">
        <f t="shared" si="13"/>
        <v/>
      </c>
      <c r="AX14" s="241"/>
      <c r="AY14" s="242"/>
      <c r="AZ14" s="10">
        <f t="shared" si="14"/>
        <v>1</v>
      </c>
      <c r="BA14" s="8">
        <f t="shared" si="15"/>
        <v>15</v>
      </c>
      <c r="BB14" s="11" t="str">
        <f t="shared" si="16"/>
        <v/>
      </c>
      <c r="BC14" s="8" t="str">
        <f t="shared" si="17"/>
        <v/>
      </c>
      <c r="BD14" s="11">
        <f t="shared" si="18"/>
        <v>1</v>
      </c>
      <c r="BE14" s="12">
        <f t="shared" si="19"/>
        <v>1</v>
      </c>
    </row>
    <row r="15" spans="1:57" s="116" customFormat="1" ht="15.75" customHeight="1" x14ac:dyDescent="0.25">
      <c r="A15" s="87" t="s">
        <v>89</v>
      </c>
      <c r="B15" s="93" t="s">
        <v>17</v>
      </c>
      <c r="C15" s="95" t="s">
        <v>90</v>
      </c>
      <c r="D15" s="101"/>
      <c r="E15" s="8" t="str">
        <f t="shared" si="20"/>
        <v/>
      </c>
      <c r="F15" s="101"/>
      <c r="G15" s="8" t="str">
        <f t="shared" si="21"/>
        <v/>
      </c>
      <c r="H15" s="101"/>
      <c r="I15" s="107"/>
      <c r="J15" s="101">
        <v>1</v>
      </c>
      <c r="K15" s="8">
        <f t="shared" si="22"/>
        <v>15</v>
      </c>
      <c r="L15" s="101">
        <v>1</v>
      </c>
      <c r="M15" s="8">
        <f t="shared" si="23"/>
        <v>15</v>
      </c>
      <c r="N15" s="101">
        <v>1</v>
      </c>
      <c r="O15" s="107" t="s">
        <v>17</v>
      </c>
      <c r="P15" s="101"/>
      <c r="Q15" s="8" t="str">
        <f t="shared" si="2"/>
        <v/>
      </c>
      <c r="R15" s="101"/>
      <c r="S15" s="8" t="str">
        <f t="shared" si="3"/>
        <v/>
      </c>
      <c r="T15" s="101"/>
      <c r="U15" s="107"/>
      <c r="V15" s="101"/>
      <c r="W15" s="8" t="str">
        <f t="shared" si="4"/>
        <v/>
      </c>
      <c r="X15" s="101"/>
      <c r="Y15" s="8" t="str">
        <f t="shared" si="5"/>
        <v/>
      </c>
      <c r="Z15" s="101"/>
      <c r="AA15" s="107"/>
      <c r="AB15" s="101"/>
      <c r="AC15" s="8" t="str">
        <f t="shared" si="6"/>
        <v/>
      </c>
      <c r="AD15" s="101"/>
      <c r="AE15" s="8" t="str">
        <f t="shared" si="7"/>
        <v/>
      </c>
      <c r="AF15" s="101"/>
      <c r="AG15" s="107"/>
      <c r="AH15" s="101"/>
      <c r="AI15" s="8" t="str">
        <f t="shared" si="8"/>
        <v/>
      </c>
      <c r="AJ15" s="101"/>
      <c r="AK15" s="8" t="str">
        <f t="shared" si="9"/>
        <v/>
      </c>
      <c r="AL15" s="101"/>
      <c r="AM15" s="107"/>
      <c r="AN15" s="101"/>
      <c r="AO15" s="8" t="str">
        <f t="shared" si="10"/>
        <v/>
      </c>
      <c r="AP15" s="101"/>
      <c r="AQ15" s="8" t="str">
        <f t="shared" si="11"/>
        <v/>
      </c>
      <c r="AR15" s="101"/>
      <c r="AS15" s="107"/>
      <c r="AT15" s="101"/>
      <c r="AU15" s="8" t="str">
        <f t="shared" si="12"/>
        <v/>
      </c>
      <c r="AV15" s="101"/>
      <c r="AW15" s="8" t="str">
        <f t="shared" si="13"/>
        <v/>
      </c>
      <c r="AX15" s="101"/>
      <c r="AY15" s="105"/>
      <c r="AZ15" s="10">
        <f t="shared" si="14"/>
        <v>1</v>
      </c>
      <c r="BA15" s="8">
        <f t="shared" si="15"/>
        <v>15</v>
      </c>
      <c r="BB15" s="11">
        <f t="shared" si="16"/>
        <v>1</v>
      </c>
      <c r="BC15" s="8">
        <f t="shared" si="17"/>
        <v>15</v>
      </c>
      <c r="BD15" s="11">
        <f t="shared" si="18"/>
        <v>1</v>
      </c>
      <c r="BE15" s="12">
        <f t="shared" si="19"/>
        <v>2</v>
      </c>
    </row>
    <row r="16" spans="1:57" s="116" customFormat="1" ht="15.75" customHeight="1" x14ac:dyDescent="0.25">
      <c r="A16" s="87" t="s">
        <v>91</v>
      </c>
      <c r="B16" s="93" t="s">
        <v>17</v>
      </c>
      <c r="C16" s="95" t="s">
        <v>92</v>
      </c>
      <c r="D16" s="101"/>
      <c r="E16" s="8" t="str">
        <f t="shared" si="20"/>
        <v/>
      </c>
      <c r="F16" s="101"/>
      <c r="G16" s="8" t="str">
        <f t="shared" si="21"/>
        <v/>
      </c>
      <c r="H16" s="101"/>
      <c r="I16" s="107"/>
      <c r="J16" s="101"/>
      <c r="K16" s="8" t="str">
        <f t="shared" si="22"/>
        <v/>
      </c>
      <c r="L16" s="101"/>
      <c r="M16" s="8" t="str">
        <f t="shared" si="23"/>
        <v/>
      </c>
      <c r="N16" s="101"/>
      <c r="O16" s="107"/>
      <c r="P16" s="101">
        <v>1</v>
      </c>
      <c r="Q16" s="8">
        <f t="shared" si="2"/>
        <v>15</v>
      </c>
      <c r="R16" s="101">
        <v>1</v>
      </c>
      <c r="S16" s="8">
        <f t="shared" si="3"/>
        <v>15</v>
      </c>
      <c r="T16" s="101">
        <v>1</v>
      </c>
      <c r="U16" s="107" t="s">
        <v>17</v>
      </c>
      <c r="V16" s="101"/>
      <c r="W16" s="8" t="str">
        <f t="shared" si="4"/>
        <v/>
      </c>
      <c r="X16" s="101"/>
      <c r="Y16" s="8" t="str">
        <f t="shared" si="5"/>
        <v/>
      </c>
      <c r="Z16" s="101"/>
      <c r="AA16" s="107"/>
      <c r="AB16" s="101"/>
      <c r="AC16" s="8" t="str">
        <f t="shared" si="6"/>
        <v/>
      </c>
      <c r="AD16" s="101"/>
      <c r="AE16" s="8" t="str">
        <f t="shared" si="7"/>
        <v/>
      </c>
      <c r="AF16" s="101"/>
      <c r="AG16" s="107"/>
      <c r="AH16" s="101"/>
      <c r="AI16" s="8" t="str">
        <f t="shared" si="8"/>
        <v/>
      </c>
      <c r="AJ16" s="101"/>
      <c r="AK16" s="8" t="str">
        <f t="shared" si="9"/>
        <v/>
      </c>
      <c r="AL16" s="101"/>
      <c r="AM16" s="107"/>
      <c r="AN16" s="101"/>
      <c r="AO16" s="8" t="str">
        <f t="shared" si="10"/>
        <v/>
      </c>
      <c r="AP16" s="101"/>
      <c r="AQ16" s="8" t="str">
        <f t="shared" si="11"/>
        <v/>
      </c>
      <c r="AR16" s="101"/>
      <c r="AS16" s="107"/>
      <c r="AT16" s="101"/>
      <c r="AU16" s="8" t="str">
        <f t="shared" si="12"/>
        <v/>
      </c>
      <c r="AV16" s="101"/>
      <c r="AW16" s="8" t="str">
        <f t="shared" si="13"/>
        <v/>
      </c>
      <c r="AX16" s="101"/>
      <c r="AY16" s="105"/>
      <c r="AZ16" s="10">
        <f t="shared" si="14"/>
        <v>1</v>
      </c>
      <c r="BA16" s="8">
        <f t="shared" si="15"/>
        <v>15</v>
      </c>
      <c r="BB16" s="11">
        <f t="shared" si="16"/>
        <v>1</v>
      </c>
      <c r="BC16" s="8">
        <f t="shared" si="17"/>
        <v>15</v>
      </c>
      <c r="BD16" s="11">
        <f t="shared" si="18"/>
        <v>1</v>
      </c>
      <c r="BE16" s="12">
        <f t="shared" si="19"/>
        <v>2</v>
      </c>
    </row>
    <row r="17" spans="1:57" s="2" customFormat="1" ht="15.75" customHeight="1" x14ac:dyDescent="0.25">
      <c r="A17" s="94" t="s">
        <v>473</v>
      </c>
      <c r="B17" s="93" t="s">
        <v>17</v>
      </c>
      <c r="C17" s="137" t="s">
        <v>152</v>
      </c>
      <c r="D17" s="101"/>
      <c r="E17" s="8" t="str">
        <f t="shared" si="20"/>
        <v/>
      </c>
      <c r="F17" s="101"/>
      <c r="G17" s="8" t="str">
        <f t="shared" si="21"/>
        <v/>
      </c>
      <c r="H17" s="101"/>
      <c r="I17" s="107"/>
      <c r="J17" s="101"/>
      <c r="K17" s="8" t="str">
        <f t="shared" si="22"/>
        <v/>
      </c>
      <c r="L17" s="101"/>
      <c r="M17" s="8" t="str">
        <f t="shared" si="23"/>
        <v/>
      </c>
      <c r="N17" s="101"/>
      <c r="O17" s="107"/>
      <c r="P17" s="101"/>
      <c r="Q17" s="8" t="str">
        <f t="shared" si="2"/>
        <v/>
      </c>
      <c r="R17" s="101"/>
      <c r="S17" s="8" t="str">
        <f t="shared" si="3"/>
        <v/>
      </c>
      <c r="T17" s="101"/>
      <c r="U17" s="107"/>
      <c r="V17" s="101"/>
      <c r="W17" s="8" t="str">
        <f t="shared" si="4"/>
        <v/>
      </c>
      <c r="X17" s="101"/>
      <c r="Y17" s="8" t="str">
        <f t="shared" si="5"/>
        <v/>
      </c>
      <c r="Z17" s="101"/>
      <c r="AA17" s="107"/>
      <c r="AB17" s="101"/>
      <c r="AC17" s="8" t="str">
        <f t="shared" si="6"/>
        <v/>
      </c>
      <c r="AD17" s="101"/>
      <c r="AE17" s="8" t="str">
        <f t="shared" si="7"/>
        <v/>
      </c>
      <c r="AF17" s="101"/>
      <c r="AG17" s="107"/>
      <c r="AH17" s="101">
        <v>1</v>
      </c>
      <c r="AI17" s="8">
        <f t="shared" si="8"/>
        <v>15</v>
      </c>
      <c r="AJ17" s="101">
        <v>2</v>
      </c>
      <c r="AK17" s="8">
        <f t="shared" si="9"/>
        <v>30</v>
      </c>
      <c r="AL17" s="101">
        <v>3</v>
      </c>
      <c r="AM17" s="107" t="s">
        <v>361</v>
      </c>
      <c r="AN17" s="101"/>
      <c r="AO17" s="8" t="str">
        <f t="shared" si="10"/>
        <v/>
      </c>
      <c r="AP17" s="101"/>
      <c r="AQ17" s="8" t="str">
        <f t="shared" si="11"/>
        <v/>
      </c>
      <c r="AR17" s="101"/>
      <c r="AS17" s="107"/>
      <c r="AT17" s="101"/>
      <c r="AU17" s="8" t="str">
        <f t="shared" si="12"/>
        <v/>
      </c>
      <c r="AV17" s="101"/>
      <c r="AW17" s="8" t="str">
        <f t="shared" si="13"/>
        <v/>
      </c>
      <c r="AX17" s="101"/>
      <c r="AY17" s="105"/>
      <c r="AZ17" s="10">
        <f t="shared" si="14"/>
        <v>1</v>
      </c>
      <c r="BA17" s="8">
        <f t="shared" si="15"/>
        <v>15</v>
      </c>
      <c r="BB17" s="11">
        <f t="shared" si="16"/>
        <v>2</v>
      </c>
      <c r="BC17" s="8">
        <f t="shared" si="17"/>
        <v>30</v>
      </c>
      <c r="BD17" s="11">
        <f t="shared" si="18"/>
        <v>3</v>
      </c>
      <c r="BE17" s="12">
        <f t="shared" si="19"/>
        <v>3</v>
      </c>
    </row>
    <row r="18" spans="1:57" s="2" customFormat="1" ht="15.75" customHeight="1" x14ac:dyDescent="0.25">
      <c r="A18" s="94" t="s">
        <v>474</v>
      </c>
      <c r="B18" s="93" t="s">
        <v>17</v>
      </c>
      <c r="C18" s="137" t="s">
        <v>151</v>
      </c>
      <c r="D18" s="101"/>
      <c r="E18" s="8" t="str">
        <f t="shared" si="20"/>
        <v/>
      </c>
      <c r="F18" s="101"/>
      <c r="G18" s="8" t="str">
        <f t="shared" si="21"/>
        <v/>
      </c>
      <c r="H18" s="101"/>
      <c r="I18" s="107"/>
      <c r="J18" s="101"/>
      <c r="K18" s="8" t="str">
        <f t="shared" si="22"/>
        <v/>
      </c>
      <c r="L18" s="101"/>
      <c r="M18" s="8" t="str">
        <f t="shared" si="23"/>
        <v/>
      </c>
      <c r="N18" s="101"/>
      <c r="O18" s="107"/>
      <c r="P18" s="101"/>
      <c r="Q18" s="8" t="str">
        <f t="shared" si="2"/>
        <v/>
      </c>
      <c r="R18" s="101"/>
      <c r="S18" s="8" t="str">
        <f t="shared" si="3"/>
        <v/>
      </c>
      <c r="T18" s="101"/>
      <c r="U18" s="107"/>
      <c r="V18" s="101"/>
      <c r="W18" s="8" t="str">
        <f t="shared" si="4"/>
        <v/>
      </c>
      <c r="X18" s="101"/>
      <c r="Y18" s="8" t="str">
        <f t="shared" si="5"/>
        <v/>
      </c>
      <c r="Z18" s="101"/>
      <c r="AA18" s="107"/>
      <c r="AB18" s="101"/>
      <c r="AC18" s="8" t="str">
        <f t="shared" si="6"/>
        <v/>
      </c>
      <c r="AD18" s="101"/>
      <c r="AE18" s="8" t="str">
        <f t="shared" si="7"/>
        <v/>
      </c>
      <c r="AF18" s="101"/>
      <c r="AG18" s="107"/>
      <c r="AH18" s="101"/>
      <c r="AI18" s="8" t="str">
        <f t="shared" si="8"/>
        <v/>
      </c>
      <c r="AJ18" s="101"/>
      <c r="AK18" s="8" t="str">
        <f t="shared" si="9"/>
        <v/>
      </c>
      <c r="AL18" s="101"/>
      <c r="AM18" s="107"/>
      <c r="AN18" s="101">
        <v>1</v>
      </c>
      <c r="AO18" s="8">
        <f t="shared" si="10"/>
        <v>15</v>
      </c>
      <c r="AP18" s="101">
        <v>2</v>
      </c>
      <c r="AQ18" s="8">
        <f t="shared" si="11"/>
        <v>30</v>
      </c>
      <c r="AR18" s="101">
        <v>3</v>
      </c>
      <c r="AS18" s="107" t="s">
        <v>361</v>
      </c>
      <c r="AT18" s="101"/>
      <c r="AU18" s="8" t="str">
        <f t="shared" si="12"/>
        <v/>
      </c>
      <c r="AV18" s="101"/>
      <c r="AW18" s="8" t="str">
        <f t="shared" si="13"/>
        <v/>
      </c>
      <c r="AX18" s="101"/>
      <c r="AY18" s="105"/>
      <c r="AZ18" s="10">
        <f t="shared" si="14"/>
        <v>1</v>
      </c>
      <c r="BA18" s="8">
        <f t="shared" si="15"/>
        <v>15</v>
      </c>
      <c r="BB18" s="11">
        <f t="shared" si="16"/>
        <v>2</v>
      </c>
      <c r="BC18" s="8">
        <f t="shared" si="17"/>
        <v>30</v>
      </c>
      <c r="BD18" s="11">
        <f t="shared" si="18"/>
        <v>3</v>
      </c>
      <c r="BE18" s="12">
        <f t="shared" si="19"/>
        <v>3</v>
      </c>
    </row>
    <row r="19" spans="1:57" s="2" customFormat="1" ht="15.75" customHeight="1" x14ac:dyDescent="0.25">
      <c r="A19" s="94" t="s">
        <v>475</v>
      </c>
      <c r="B19" s="93" t="s">
        <v>17</v>
      </c>
      <c r="C19" s="137" t="s">
        <v>153</v>
      </c>
      <c r="D19" s="101"/>
      <c r="E19" s="8" t="str">
        <f t="shared" si="20"/>
        <v/>
      </c>
      <c r="F19" s="101"/>
      <c r="G19" s="8" t="str">
        <f t="shared" si="21"/>
        <v/>
      </c>
      <c r="H19" s="101"/>
      <c r="I19" s="107"/>
      <c r="J19" s="101"/>
      <c r="K19" s="8" t="str">
        <f t="shared" si="22"/>
        <v/>
      </c>
      <c r="L19" s="101"/>
      <c r="M19" s="8" t="str">
        <f t="shared" si="23"/>
        <v/>
      </c>
      <c r="N19" s="101"/>
      <c r="O19" s="107"/>
      <c r="P19" s="101"/>
      <c r="Q19" s="8" t="str">
        <f t="shared" si="2"/>
        <v/>
      </c>
      <c r="R19" s="101"/>
      <c r="S19" s="8" t="str">
        <f t="shared" si="3"/>
        <v/>
      </c>
      <c r="T19" s="101"/>
      <c r="U19" s="107"/>
      <c r="V19" s="101"/>
      <c r="W19" s="8" t="str">
        <f t="shared" si="4"/>
        <v/>
      </c>
      <c r="X19" s="101"/>
      <c r="Y19" s="8" t="str">
        <f t="shared" si="5"/>
        <v/>
      </c>
      <c r="Z19" s="101"/>
      <c r="AA19" s="107"/>
      <c r="AB19" s="101">
        <v>1</v>
      </c>
      <c r="AC19" s="8">
        <f t="shared" si="6"/>
        <v>15</v>
      </c>
      <c r="AD19" s="101">
        <v>2</v>
      </c>
      <c r="AE19" s="8">
        <f t="shared" si="7"/>
        <v>30</v>
      </c>
      <c r="AF19" s="101">
        <v>3</v>
      </c>
      <c r="AG19" s="107" t="s">
        <v>361</v>
      </c>
      <c r="AH19" s="101"/>
      <c r="AI19" s="8" t="str">
        <f t="shared" si="8"/>
        <v/>
      </c>
      <c r="AJ19" s="101"/>
      <c r="AK19" s="8" t="str">
        <f t="shared" si="9"/>
        <v/>
      </c>
      <c r="AL19" s="101"/>
      <c r="AM19" s="107"/>
      <c r="AN19" s="101"/>
      <c r="AO19" s="8" t="str">
        <f t="shared" si="10"/>
        <v/>
      </c>
      <c r="AP19" s="101"/>
      <c r="AQ19" s="8" t="str">
        <f t="shared" si="11"/>
        <v/>
      </c>
      <c r="AR19" s="101"/>
      <c r="AS19" s="107"/>
      <c r="AT19" s="101"/>
      <c r="AU19" s="8" t="str">
        <f t="shared" si="12"/>
        <v/>
      </c>
      <c r="AV19" s="101"/>
      <c r="AW19" s="8" t="str">
        <f t="shared" si="13"/>
        <v/>
      </c>
      <c r="AX19" s="101"/>
      <c r="AY19" s="105"/>
      <c r="AZ19" s="10">
        <f t="shared" si="14"/>
        <v>1</v>
      </c>
      <c r="BA19" s="8">
        <f t="shared" si="15"/>
        <v>15</v>
      </c>
      <c r="BB19" s="11">
        <f t="shared" si="16"/>
        <v>2</v>
      </c>
      <c r="BC19" s="8">
        <f t="shared" si="17"/>
        <v>30</v>
      </c>
      <c r="BD19" s="11">
        <f t="shared" si="18"/>
        <v>3</v>
      </c>
      <c r="BE19" s="12">
        <f t="shared" si="19"/>
        <v>3</v>
      </c>
    </row>
    <row r="20" spans="1:57" s="2" customFormat="1" ht="15.75" customHeight="1" x14ac:dyDescent="0.25">
      <c r="A20" s="94" t="s">
        <v>476</v>
      </c>
      <c r="B20" s="93" t="s">
        <v>17</v>
      </c>
      <c r="C20" s="137" t="s">
        <v>154</v>
      </c>
      <c r="D20" s="101"/>
      <c r="E20" s="8" t="str">
        <f t="shared" si="20"/>
        <v/>
      </c>
      <c r="F20" s="101"/>
      <c r="G20" s="8" t="str">
        <f t="shared" si="21"/>
        <v/>
      </c>
      <c r="H20" s="101"/>
      <c r="I20" s="107"/>
      <c r="J20" s="101"/>
      <c r="K20" s="8" t="str">
        <f t="shared" si="22"/>
        <v/>
      </c>
      <c r="L20" s="101"/>
      <c r="M20" s="8" t="str">
        <f t="shared" si="23"/>
        <v/>
      </c>
      <c r="N20" s="101"/>
      <c r="O20" s="107"/>
      <c r="P20" s="101"/>
      <c r="Q20" s="8" t="str">
        <f t="shared" si="2"/>
        <v/>
      </c>
      <c r="R20" s="101"/>
      <c r="S20" s="8" t="str">
        <f t="shared" si="3"/>
        <v/>
      </c>
      <c r="T20" s="101"/>
      <c r="U20" s="107"/>
      <c r="V20" s="101"/>
      <c r="W20" s="8" t="str">
        <f t="shared" si="4"/>
        <v/>
      </c>
      <c r="X20" s="101"/>
      <c r="Y20" s="8" t="str">
        <f t="shared" si="5"/>
        <v/>
      </c>
      <c r="Z20" s="101"/>
      <c r="AA20" s="107"/>
      <c r="AB20" s="101"/>
      <c r="AC20" s="8" t="str">
        <f t="shared" si="6"/>
        <v/>
      </c>
      <c r="AD20" s="101"/>
      <c r="AE20" s="8" t="str">
        <f t="shared" si="7"/>
        <v/>
      </c>
      <c r="AF20" s="101"/>
      <c r="AG20" s="107"/>
      <c r="AH20" s="101">
        <v>1</v>
      </c>
      <c r="AI20" s="8">
        <f t="shared" si="8"/>
        <v>15</v>
      </c>
      <c r="AJ20" s="101">
        <v>2</v>
      </c>
      <c r="AK20" s="8">
        <f t="shared" si="9"/>
        <v>30</v>
      </c>
      <c r="AL20" s="101">
        <v>3</v>
      </c>
      <c r="AM20" s="107" t="s">
        <v>361</v>
      </c>
      <c r="AN20" s="101"/>
      <c r="AO20" s="8" t="str">
        <f t="shared" si="10"/>
        <v/>
      </c>
      <c r="AP20" s="101"/>
      <c r="AQ20" s="8" t="str">
        <f t="shared" si="11"/>
        <v/>
      </c>
      <c r="AR20" s="101"/>
      <c r="AS20" s="107"/>
      <c r="AT20" s="101"/>
      <c r="AU20" s="8" t="str">
        <f t="shared" si="12"/>
        <v/>
      </c>
      <c r="AV20" s="101"/>
      <c r="AW20" s="8" t="str">
        <f t="shared" si="13"/>
        <v/>
      </c>
      <c r="AX20" s="101"/>
      <c r="AY20" s="105"/>
      <c r="AZ20" s="10">
        <f t="shared" si="14"/>
        <v>1</v>
      </c>
      <c r="BA20" s="8">
        <f t="shared" si="15"/>
        <v>15</v>
      </c>
      <c r="BB20" s="11">
        <f t="shared" si="16"/>
        <v>2</v>
      </c>
      <c r="BC20" s="8">
        <f t="shared" si="17"/>
        <v>30</v>
      </c>
      <c r="BD20" s="11">
        <f t="shared" si="18"/>
        <v>3</v>
      </c>
      <c r="BE20" s="12">
        <f t="shared" si="19"/>
        <v>3</v>
      </c>
    </row>
    <row r="21" spans="1:57" s="2" customFormat="1" ht="15.75" customHeight="1" x14ac:dyDescent="0.25">
      <c r="A21" s="94" t="s">
        <v>477</v>
      </c>
      <c r="B21" s="93" t="s">
        <v>17</v>
      </c>
      <c r="C21" s="137" t="s">
        <v>155</v>
      </c>
      <c r="D21" s="101"/>
      <c r="E21" s="8" t="str">
        <f t="shared" si="20"/>
        <v/>
      </c>
      <c r="F21" s="101"/>
      <c r="G21" s="8" t="str">
        <f t="shared" si="21"/>
        <v/>
      </c>
      <c r="H21" s="101"/>
      <c r="I21" s="107"/>
      <c r="J21" s="101"/>
      <c r="K21" s="8" t="str">
        <f t="shared" si="22"/>
        <v/>
      </c>
      <c r="L21" s="101"/>
      <c r="M21" s="8" t="str">
        <f t="shared" si="23"/>
        <v/>
      </c>
      <c r="N21" s="101"/>
      <c r="O21" s="107"/>
      <c r="P21" s="101"/>
      <c r="Q21" s="8" t="str">
        <f t="shared" si="2"/>
        <v/>
      </c>
      <c r="R21" s="101"/>
      <c r="S21" s="8" t="str">
        <f t="shared" si="3"/>
        <v/>
      </c>
      <c r="T21" s="101"/>
      <c r="U21" s="107"/>
      <c r="V21" s="101"/>
      <c r="W21" s="8" t="str">
        <f t="shared" si="4"/>
        <v/>
      </c>
      <c r="X21" s="101"/>
      <c r="Y21" s="8" t="str">
        <f t="shared" si="5"/>
        <v/>
      </c>
      <c r="Z21" s="101"/>
      <c r="AA21" s="107"/>
      <c r="AB21" s="101"/>
      <c r="AC21" s="8" t="str">
        <f t="shared" si="6"/>
        <v/>
      </c>
      <c r="AD21" s="101"/>
      <c r="AE21" s="8" t="str">
        <f t="shared" si="7"/>
        <v/>
      </c>
      <c r="AF21" s="101"/>
      <c r="AG21" s="107"/>
      <c r="AH21" s="101"/>
      <c r="AI21" s="8" t="str">
        <f t="shared" si="8"/>
        <v/>
      </c>
      <c r="AJ21" s="101"/>
      <c r="AK21" s="8" t="str">
        <f t="shared" si="9"/>
        <v/>
      </c>
      <c r="AL21" s="101"/>
      <c r="AM21" s="107"/>
      <c r="AN21" s="101">
        <v>1</v>
      </c>
      <c r="AO21" s="8">
        <f t="shared" si="10"/>
        <v>15</v>
      </c>
      <c r="AP21" s="101">
        <v>2</v>
      </c>
      <c r="AQ21" s="8">
        <f t="shared" si="11"/>
        <v>30</v>
      </c>
      <c r="AR21" s="101">
        <v>4</v>
      </c>
      <c r="AS21" s="107" t="s">
        <v>361</v>
      </c>
      <c r="AT21" s="101"/>
      <c r="AU21" s="8" t="str">
        <f t="shared" si="12"/>
        <v/>
      </c>
      <c r="AV21" s="101"/>
      <c r="AW21" s="8" t="str">
        <f t="shared" si="13"/>
        <v/>
      </c>
      <c r="AX21" s="101"/>
      <c r="AY21" s="105"/>
      <c r="AZ21" s="10">
        <f t="shared" si="14"/>
        <v>1</v>
      </c>
      <c r="BA21" s="8">
        <f t="shared" si="15"/>
        <v>15</v>
      </c>
      <c r="BB21" s="11">
        <f t="shared" si="16"/>
        <v>2</v>
      </c>
      <c r="BC21" s="8">
        <f t="shared" si="17"/>
        <v>30</v>
      </c>
      <c r="BD21" s="11">
        <f t="shared" si="18"/>
        <v>4</v>
      </c>
      <c r="BE21" s="12">
        <f t="shared" si="19"/>
        <v>3</v>
      </c>
    </row>
    <row r="22" spans="1:57" s="2" customFormat="1" ht="15.75" customHeight="1" x14ac:dyDescent="0.25">
      <c r="A22" s="94" t="s">
        <v>478</v>
      </c>
      <c r="B22" s="93" t="s">
        <v>17</v>
      </c>
      <c r="C22" s="137" t="s">
        <v>157</v>
      </c>
      <c r="D22" s="101"/>
      <c r="E22" s="8" t="str">
        <f t="shared" si="20"/>
        <v/>
      </c>
      <c r="F22" s="101"/>
      <c r="G22" s="8" t="str">
        <f t="shared" si="21"/>
        <v/>
      </c>
      <c r="H22" s="101"/>
      <c r="I22" s="107"/>
      <c r="J22" s="101"/>
      <c r="K22" s="8" t="str">
        <f t="shared" si="22"/>
        <v/>
      </c>
      <c r="L22" s="101"/>
      <c r="M22" s="8" t="str">
        <f t="shared" si="23"/>
        <v/>
      </c>
      <c r="N22" s="101"/>
      <c r="O22" s="107"/>
      <c r="P22" s="101"/>
      <c r="Q22" s="8" t="str">
        <f t="shared" si="2"/>
        <v/>
      </c>
      <c r="R22" s="101"/>
      <c r="S22" s="8" t="str">
        <f t="shared" si="3"/>
        <v/>
      </c>
      <c r="T22" s="101"/>
      <c r="U22" s="107"/>
      <c r="V22" s="101"/>
      <c r="W22" s="8" t="str">
        <f t="shared" si="4"/>
        <v/>
      </c>
      <c r="X22" s="101"/>
      <c r="Y22" s="8" t="str">
        <f t="shared" si="5"/>
        <v/>
      </c>
      <c r="Z22" s="101"/>
      <c r="AA22" s="107"/>
      <c r="AB22" s="101"/>
      <c r="AC22" s="8" t="str">
        <f t="shared" si="6"/>
        <v/>
      </c>
      <c r="AD22" s="101"/>
      <c r="AE22" s="8" t="str">
        <f t="shared" si="7"/>
        <v/>
      </c>
      <c r="AF22" s="101"/>
      <c r="AG22" s="107"/>
      <c r="AH22" s="101"/>
      <c r="AI22" s="8" t="str">
        <f t="shared" si="8"/>
        <v/>
      </c>
      <c r="AJ22" s="101"/>
      <c r="AK22" s="8" t="str">
        <f t="shared" si="9"/>
        <v/>
      </c>
      <c r="AL22" s="101"/>
      <c r="AM22" s="107"/>
      <c r="AN22" s="101"/>
      <c r="AO22" s="8" t="str">
        <f t="shared" si="10"/>
        <v/>
      </c>
      <c r="AP22" s="101"/>
      <c r="AQ22" s="8" t="str">
        <f t="shared" si="11"/>
        <v/>
      </c>
      <c r="AR22" s="101"/>
      <c r="AS22" s="107"/>
      <c r="AT22" s="101">
        <v>1</v>
      </c>
      <c r="AU22" s="8">
        <f t="shared" si="12"/>
        <v>15</v>
      </c>
      <c r="AV22" s="101">
        <v>2</v>
      </c>
      <c r="AW22" s="8">
        <f t="shared" si="13"/>
        <v>30</v>
      </c>
      <c r="AX22" s="101">
        <v>3</v>
      </c>
      <c r="AY22" s="105" t="s">
        <v>361</v>
      </c>
      <c r="AZ22" s="10">
        <f t="shared" si="14"/>
        <v>1</v>
      </c>
      <c r="BA22" s="8">
        <f t="shared" si="15"/>
        <v>15</v>
      </c>
      <c r="BB22" s="11">
        <f t="shared" si="16"/>
        <v>2</v>
      </c>
      <c r="BC22" s="8">
        <f t="shared" si="17"/>
        <v>30</v>
      </c>
      <c r="BD22" s="11">
        <f t="shared" si="18"/>
        <v>3</v>
      </c>
      <c r="BE22" s="12">
        <f t="shared" si="19"/>
        <v>3</v>
      </c>
    </row>
    <row r="23" spans="1:57" s="2" customFormat="1" ht="15.75" customHeight="1" x14ac:dyDescent="0.25">
      <c r="A23" s="94" t="s">
        <v>479</v>
      </c>
      <c r="B23" s="93" t="s">
        <v>17</v>
      </c>
      <c r="C23" s="91" t="s">
        <v>378</v>
      </c>
      <c r="D23" s="101"/>
      <c r="E23" s="8" t="str">
        <f t="shared" si="20"/>
        <v/>
      </c>
      <c r="F23" s="101"/>
      <c r="G23" s="8" t="str">
        <f t="shared" si="21"/>
        <v/>
      </c>
      <c r="H23" s="101"/>
      <c r="I23" s="107"/>
      <c r="J23" s="101"/>
      <c r="K23" s="8" t="str">
        <f t="shared" si="22"/>
        <v/>
      </c>
      <c r="L23" s="101"/>
      <c r="M23" s="8" t="str">
        <f t="shared" si="23"/>
        <v/>
      </c>
      <c r="N23" s="101"/>
      <c r="O23" s="107"/>
      <c r="P23" s="101"/>
      <c r="Q23" s="8" t="str">
        <f t="shared" si="2"/>
        <v/>
      </c>
      <c r="R23" s="101"/>
      <c r="S23" s="8" t="str">
        <f t="shared" si="3"/>
        <v/>
      </c>
      <c r="T23" s="101"/>
      <c r="U23" s="107"/>
      <c r="V23" s="101"/>
      <c r="W23" s="8" t="str">
        <f t="shared" si="4"/>
        <v/>
      </c>
      <c r="X23" s="101"/>
      <c r="Y23" s="8" t="str">
        <f t="shared" si="5"/>
        <v/>
      </c>
      <c r="Z23" s="101"/>
      <c r="AA23" s="107"/>
      <c r="AB23" s="101"/>
      <c r="AC23" s="8" t="str">
        <f t="shared" si="6"/>
        <v/>
      </c>
      <c r="AD23" s="101"/>
      <c r="AE23" s="8" t="str">
        <f t="shared" si="7"/>
        <v/>
      </c>
      <c r="AF23" s="101"/>
      <c r="AG23" s="107"/>
      <c r="AH23" s="101"/>
      <c r="AI23" s="8" t="str">
        <f t="shared" si="8"/>
        <v/>
      </c>
      <c r="AJ23" s="101"/>
      <c r="AK23" s="8" t="str">
        <f t="shared" si="9"/>
        <v/>
      </c>
      <c r="AL23" s="101"/>
      <c r="AM23" s="107"/>
      <c r="AN23" s="101"/>
      <c r="AO23" s="8" t="str">
        <f t="shared" si="10"/>
        <v/>
      </c>
      <c r="AP23" s="101"/>
      <c r="AQ23" s="8" t="str">
        <f t="shared" si="11"/>
        <v/>
      </c>
      <c r="AR23" s="101"/>
      <c r="AS23" s="107"/>
      <c r="AT23" s="101">
        <v>1</v>
      </c>
      <c r="AU23" s="8">
        <f t="shared" si="12"/>
        <v>15</v>
      </c>
      <c r="AV23" s="101"/>
      <c r="AW23" s="8" t="str">
        <f t="shared" si="13"/>
        <v/>
      </c>
      <c r="AX23" s="101">
        <v>1</v>
      </c>
      <c r="AY23" s="105" t="s">
        <v>53</v>
      </c>
      <c r="AZ23" s="10">
        <f t="shared" si="14"/>
        <v>1</v>
      </c>
      <c r="BA23" s="8">
        <f t="shared" si="15"/>
        <v>15</v>
      </c>
      <c r="BB23" s="11" t="str">
        <f t="shared" si="16"/>
        <v/>
      </c>
      <c r="BC23" s="8" t="str">
        <f t="shared" si="17"/>
        <v/>
      </c>
      <c r="BD23" s="11">
        <f t="shared" si="18"/>
        <v>1</v>
      </c>
      <c r="BE23" s="12">
        <f t="shared" si="19"/>
        <v>1</v>
      </c>
    </row>
    <row r="24" spans="1:57" s="325" customFormat="1" ht="15.75" customHeight="1" x14ac:dyDescent="0.25">
      <c r="A24" s="87" t="s">
        <v>488</v>
      </c>
      <c r="B24" s="93" t="s">
        <v>17</v>
      </c>
      <c r="C24" s="91" t="s">
        <v>398</v>
      </c>
      <c r="D24" s="101"/>
      <c r="E24" s="8" t="str">
        <f t="shared" si="20"/>
        <v/>
      </c>
      <c r="F24" s="101"/>
      <c r="G24" s="8" t="str">
        <f t="shared" si="21"/>
        <v/>
      </c>
      <c r="H24" s="101"/>
      <c r="I24" s="107"/>
      <c r="J24" s="101"/>
      <c r="K24" s="8" t="str">
        <f t="shared" si="22"/>
        <v/>
      </c>
      <c r="L24" s="101"/>
      <c r="M24" s="8" t="str">
        <f t="shared" si="23"/>
        <v/>
      </c>
      <c r="N24" s="101"/>
      <c r="O24" s="107"/>
      <c r="P24" s="101"/>
      <c r="Q24" s="8" t="str">
        <f t="shared" si="2"/>
        <v/>
      </c>
      <c r="R24" s="101"/>
      <c r="S24" s="8" t="str">
        <f t="shared" si="3"/>
        <v/>
      </c>
      <c r="T24" s="101"/>
      <c r="U24" s="107"/>
      <c r="V24" s="101"/>
      <c r="W24" s="8" t="str">
        <f t="shared" si="4"/>
        <v/>
      </c>
      <c r="X24" s="101">
        <v>1</v>
      </c>
      <c r="Y24" s="8">
        <f t="shared" si="5"/>
        <v>15</v>
      </c>
      <c r="Z24" s="101">
        <v>2</v>
      </c>
      <c r="AA24" s="107" t="s">
        <v>52</v>
      </c>
      <c r="AB24" s="101"/>
      <c r="AC24" s="8" t="str">
        <f t="shared" si="6"/>
        <v/>
      </c>
      <c r="AD24" s="101"/>
      <c r="AE24" s="8" t="str">
        <f t="shared" si="7"/>
        <v/>
      </c>
      <c r="AF24" s="101"/>
      <c r="AG24" s="107"/>
      <c r="AH24" s="101"/>
      <c r="AI24" s="8" t="str">
        <f t="shared" si="8"/>
        <v/>
      </c>
      <c r="AJ24" s="101"/>
      <c r="AK24" s="8" t="str">
        <f t="shared" si="9"/>
        <v/>
      </c>
      <c r="AL24" s="101"/>
      <c r="AM24" s="107"/>
      <c r="AN24" s="101"/>
      <c r="AO24" s="8" t="str">
        <f t="shared" si="10"/>
        <v/>
      </c>
      <c r="AP24" s="101"/>
      <c r="AQ24" s="8" t="str">
        <f t="shared" si="11"/>
        <v/>
      </c>
      <c r="AR24" s="101"/>
      <c r="AS24" s="107"/>
      <c r="AT24" s="101"/>
      <c r="AU24" s="8" t="str">
        <f t="shared" si="12"/>
        <v/>
      </c>
      <c r="AV24" s="101"/>
      <c r="AW24" s="8" t="str">
        <f t="shared" si="13"/>
        <v/>
      </c>
      <c r="AX24" s="101"/>
      <c r="AY24" s="105"/>
      <c r="AZ24" s="10" t="str">
        <f t="shared" si="14"/>
        <v/>
      </c>
      <c r="BA24" s="8" t="str">
        <f t="shared" si="15"/>
        <v/>
      </c>
      <c r="BB24" s="11">
        <f t="shared" si="16"/>
        <v>1</v>
      </c>
      <c r="BC24" s="8">
        <f t="shared" si="17"/>
        <v>15</v>
      </c>
      <c r="BD24" s="11">
        <f t="shared" si="18"/>
        <v>2</v>
      </c>
      <c r="BE24" s="12">
        <f t="shared" si="19"/>
        <v>1</v>
      </c>
    </row>
    <row r="25" spans="1:57" s="116" customFormat="1" ht="15.75" customHeight="1" x14ac:dyDescent="0.25">
      <c r="A25" s="94" t="s">
        <v>179</v>
      </c>
      <c r="B25" s="93" t="s">
        <v>17</v>
      </c>
      <c r="C25" s="97" t="s">
        <v>180</v>
      </c>
      <c r="D25" s="321"/>
      <c r="E25" s="318" t="str">
        <f t="shared" si="20"/>
        <v/>
      </c>
      <c r="F25" s="321"/>
      <c r="G25" s="318" t="str">
        <f t="shared" si="21"/>
        <v/>
      </c>
      <c r="H25" s="321"/>
      <c r="I25" s="322"/>
      <c r="J25" s="321"/>
      <c r="K25" s="318" t="str">
        <f t="shared" si="22"/>
        <v/>
      </c>
      <c r="L25" s="321"/>
      <c r="M25" s="318" t="str">
        <f t="shared" si="23"/>
        <v/>
      </c>
      <c r="N25" s="321"/>
      <c r="O25" s="322"/>
      <c r="P25" s="321"/>
      <c r="Q25" s="318" t="str">
        <f t="shared" si="2"/>
        <v/>
      </c>
      <c r="R25" s="321"/>
      <c r="S25" s="318" t="str">
        <f t="shared" si="3"/>
        <v/>
      </c>
      <c r="T25" s="321"/>
      <c r="U25" s="322"/>
      <c r="V25" s="101"/>
      <c r="W25" s="8" t="str">
        <f t="shared" si="4"/>
        <v/>
      </c>
      <c r="X25" s="101">
        <v>1</v>
      </c>
      <c r="Y25" s="8">
        <f t="shared" si="5"/>
        <v>15</v>
      </c>
      <c r="Z25" s="101">
        <v>1</v>
      </c>
      <c r="AA25" s="107" t="s">
        <v>52</v>
      </c>
      <c r="AB25" s="321"/>
      <c r="AC25" s="318" t="str">
        <f t="shared" si="6"/>
        <v/>
      </c>
      <c r="AD25" s="321"/>
      <c r="AE25" s="318" t="str">
        <f t="shared" si="7"/>
        <v/>
      </c>
      <c r="AF25" s="321"/>
      <c r="AG25" s="322"/>
      <c r="AH25" s="321"/>
      <c r="AI25" s="318" t="str">
        <f t="shared" si="8"/>
        <v/>
      </c>
      <c r="AJ25" s="321"/>
      <c r="AK25" s="318" t="str">
        <f t="shared" si="9"/>
        <v/>
      </c>
      <c r="AL25" s="321"/>
      <c r="AM25" s="322"/>
      <c r="AN25" s="101"/>
      <c r="AO25" s="8" t="str">
        <f t="shared" si="10"/>
        <v/>
      </c>
      <c r="AP25" s="101"/>
      <c r="AQ25" s="8" t="str">
        <f t="shared" si="11"/>
        <v/>
      </c>
      <c r="AR25" s="101"/>
      <c r="AS25" s="107"/>
      <c r="AT25" s="101"/>
      <c r="AU25" s="8" t="str">
        <f t="shared" si="12"/>
        <v/>
      </c>
      <c r="AV25" s="101"/>
      <c r="AW25" s="8" t="str">
        <f t="shared" si="13"/>
        <v/>
      </c>
      <c r="AX25" s="101"/>
      <c r="AY25" s="105"/>
      <c r="AZ25" s="10" t="str">
        <f t="shared" si="14"/>
        <v/>
      </c>
      <c r="BA25" s="8" t="str">
        <f t="shared" si="15"/>
        <v/>
      </c>
      <c r="BB25" s="11">
        <f t="shared" si="16"/>
        <v>1</v>
      </c>
      <c r="BC25" s="8">
        <f t="shared" si="17"/>
        <v>15</v>
      </c>
      <c r="BD25" s="11">
        <f t="shared" si="18"/>
        <v>1</v>
      </c>
      <c r="BE25" s="12">
        <f t="shared" si="19"/>
        <v>1</v>
      </c>
    </row>
    <row r="26" spans="1:57" ht="15.75" customHeight="1" x14ac:dyDescent="0.3">
      <c r="A26" s="87" t="s">
        <v>480</v>
      </c>
      <c r="B26" s="93" t="s">
        <v>194</v>
      </c>
      <c r="C26" s="95" t="s">
        <v>389</v>
      </c>
      <c r="D26" s="238"/>
      <c r="E26" s="239" t="str">
        <f t="shared" si="20"/>
        <v/>
      </c>
      <c r="F26" s="240"/>
      <c r="G26" s="239" t="str">
        <f t="shared" si="21"/>
        <v/>
      </c>
      <c r="H26" s="241"/>
      <c r="I26" s="242"/>
      <c r="J26" s="238"/>
      <c r="K26" s="239" t="str">
        <f t="shared" si="22"/>
        <v/>
      </c>
      <c r="L26" s="240"/>
      <c r="M26" s="239" t="str">
        <f t="shared" si="23"/>
        <v/>
      </c>
      <c r="N26" s="241"/>
      <c r="O26" s="242"/>
      <c r="P26" s="238"/>
      <c r="Q26" s="239" t="str">
        <f t="shared" si="2"/>
        <v/>
      </c>
      <c r="R26" s="240"/>
      <c r="S26" s="239" t="str">
        <f t="shared" si="3"/>
        <v/>
      </c>
      <c r="T26" s="241"/>
      <c r="U26" s="242"/>
      <c r="V26" s="238"/>
      <c r="W26" s="239" t="str">
        <f t="shared" si="4"/>
        <v/>
      </c>
      <c r="X26" s="240"/>
      <c r="Y26" s="239" t="str">
        <f t="shared" si="5"/>
        <v/>
      </c>
      <c r="Z26" s="241"/>
      <c r="AA26" s="242"/>
      <c r="AB26" s="238"/>
      <c r="AC26" s="239" t="str">
        <f t="shared" si="6"/>
        <v/>
      </c>
      <c r="AD26" s="240"/>
      <c r="AE26" s="239" t="str">
        <f t="shared" si="7"/>
        <v/>
      </c>
      <c r="AF26" s="241"/>
      <c r="AG26" s="242"/>
      <c r="AH26" s="238"/>
      <c r="AI26" s="239" t="str">
        <f t="shared" si="8"/>
        <v/>
      </c>
      <c r="AJ26" s="240"/>
      <c r="AK26" s="239" t="str">
        <f t="shared" si="9"/>
        <v/>
      </c>
      <c r="AL26" s="241"/>
      <c r="AM26" s="242"/>
      <c r="AN26" s="238"/>
      <c r="AO26" s="239" t="str">
        <f t="shared" si="10"/>
        <v/>
      </c>
      <c r="AP26" s="240">
        <v>1</v>
      </c>
      <c r="AQ26" s="239">
        <f t="shared" si="11"/>
        <v>15</v>
      </c>
      <c r="AR26" s="241">
        <v>1</v>
      </c>
      <c r="AS26" s="242" t="s">
        <v>52</v>
      </c>
      <c r="AT26" s="238"/>
      <c r="AU26" s="239" t="str">
        <f t="shared" si="12"/>
        <v/>
      </c>
      <c r="AV26" s="240"/>
      <c r="AW26" s="239" t="str">
        <f t="shared" si="13"/>
        <v/>
      </c>
      <c r="AX26" s="241"/>
      <c r="AY26" s="242"/>
      <c r="AZ26" s="10" t="str">
        <f t="shared" si="14"/>
        <v/>
      </c>
      <c r="BA26" s="8" t="str">
        <f t="shared" si="15"/>
        <v/>
      </c>
      <c r="BB26" s="11">
        <f t="shared" si="16"/>
        <v>1</v>
      </c>
      <c r="BC26" s="8">
        <f t="shared" si="17"/>
        <v>15</v>
      </c>
      <c r="BD26" s="11">
        <f t="shared" si="18"/>
        <v>1</v>
      </c>
      <c r="BE26" s="12">
        <f t="shared" si="19"/>
        <v>1</v>
      </c>
    </row>
    <row r="27" spans="1:57" s="116" customFormat="1" ht="15.75" customHeight="1" x14ac:dyDescent="0.25">
      <c r="A27" s="94" t="s">
        <v>481</v>
      </c>
      <c r="B27" s="93" t="s">
        <v>17</v>
      </c>
      <c r="C27" s="139" t="s">
        <v>165</v>
      </c>
      <c r="D27" s="321"/>
      <c r="E27" s="318" t="str">
        <f t="shared" si="20"/>
        <v/>
      </c>
      <c r="F27" s="321"/>
      <c r="G27" s="318" t="str">
        <f t="shared" si="21"/>
        <v/>
      </c>
      <c r="H27" s="321"/>
      <c r="I27" s="322"/>
      <c r="J27" s="321"/>
      <c r="K27" s="8">
        <v>4</v>
      </c>
      <c r="L27" s="101">
        <v>2</v>
      </c>
      <c r="M27" s="8">
        <v>26</v>
      </c>
      <c r="N27" s="101">
        <v>3</v>
      </c>
      <c r="O27" s="107" t="s">
        <v>52</v>
      </c>
      <c r="P27" s="321"/>
      <c r="Q27" s="318" t="str">
        <f t="shared" si="2"/>
        <v/>
      </c>
      <c r="R27" s="321"/>
      <c r="S27" s="318" t="str">
        <f t="shared" si="3"/>
        <v/>
      </c>
      <c r="T27" s="321"/>
      <c r="U27" s="322"/>
      <c r="V27" s="321"/>
      <c r="W27" s="318" t="str">
        <f t="shared" si="4"/>
        <v/>
      </c>
      <c r="X27" s="321"/>
      <c r="Y27" s="318" t="str">
        <f t="shared" si="5"/>
        <v/>
      </c>
      <c r="Z27" s="321"/>
      <c r="AA27" s="322"/>
      <c r="AB27" s="321"/>
      <c r="AC27" s="318" t="str">
        <f t="shared" si="6"/>
        <v/>
      </c>
      <c r="AD27" s="321"/>
      <c r="AE27" s="318" t="str">
        <f t="shared" si="7"/>
        <v/>
      </c>
      <c r="AF27" s="321"/>
      <c r="AG27" s="322"/>
      <c r="AH27" s="321"/>
      <c r="AI27" s="318" t="str">
        <f t="shared" si="8"/>
        <v/>
      </c>
      <c r="AJ27" s="321"/>
      <c r="AK27" s="318" t="str">
        <f t="shared" si="9"/>
        <v/>
      </c>
      <c r="AL27" s="321"/>
      <c r="AM27" s="322"/>
      <c r="AN27" s="101"/>
      <c r="AO27" s="8" t="str">
        <f t="shared" si="10"/>
        <v/>
      </c>
      <c r="AP27" s="101"/>
      <c r="AQ27" s="8" t="str">
        <f t="shared" si="11"/>
        <v/>
      </c>
      <c r="AR27" s="101"/>
      <c r="AS27" s="107"/>
      <c r="AT27" s="101"/>
      <c r="AU27" s="8" t="str">
        <f t="shared" si="12"/>
        <v/>
      </c>
      <c r="AV27" s="101"/>
      <c r="AW27" s="8" t="str">
        <f t="shared" si="13"/>
        <v/>
      </c>
      <c r="AX27" s="101"/>
      <c r="AY27" s="105"/>
      <c r="AZ27" s="10" t="str">
        <f t="shared" si="14"/>
        <v/>
      </c>
      <c r="BA27" s="8" t="str">
        <f t="shared" si="15"/>
        <v/>
      </c>
      <c r="BB27" s="11">
        <f t="shared" si="16"/>
        <v>2</v>
      </c>
      <c r="BC27" s="8">
        <f t="shared" si="17"/>
        <v>30</v>
      </c>
      <c r="BD27" s="11">
        <f t="shared" si="18"/>
        <v>3</v>
      </c>
      <c r="BE27" s="12">
        <f t="shared" si="19"/>
        <v>2</v>
      </c>
    </row>
    <row r="28" spans="1:57" s="116" customFormat="1" ht="15.75" customHeight="1" x14ac:dyDescent="0.25">
      <c r="A28" s="94" t="s">
        <v>482</v>
      </c>
      <c r="B28" s="93" t="s">
        <v>17</v>
      </c>
      <c r="C28" s="139" t="s">
        <v>166</v>
      </c>
      <c r="D28" s="321"/>
      <c r="E28" s="318" t="str">
        <f t="shared" si="20"/>
        <v/>
      </c>
      <c r="F28" s="321"/>
      <c r="G28" s="318" t="str">
        <f t="shared" si="21"/>
        <v/>
      </c>
      <c r="H28" s="321"/>
      <c r="I28" s="322"/>
      <c r="J28" s="321"/>
      <c r="K28" s="318" t="str">
        <f t="shared" ref="K28" si="24">IF(J28*15=0,"",J28*15)</f>
        <v/>
      </c>
      <c r="L28" s="321"/>
      <c r="M28" s="318" t="str">
        <f t="shared" ref="M28" si="25">IF(L28*15=0,"",L28*15)</f>
        <v/>
      </c>
      <c r="N28" s="321"/>
      <c r="O28" s="322"/>
      <c r="P28" s="321"/>
      <c r="Q28" s="318" t="str">
        <f t="shared" si="2"/>
        <v/>
      </c>
      <c r="R28" s="321"/>
      <c r="S28" s="318" t="str">
        <f t="shared" si="3"/>
        <v/>
      </c>
      <c r="T28" s="321"/>
      <c r="U28" s="322"/>
      <c r="V28" s="321"/>
      <c r="W28" s="318" t="str">
        <f t="shared" si="4"/>
        <v/>
      </c>
      <c r="X28" s="101">
        <v>1</v>
      </c>
      <c r="Y28" s="8">
        <f t="shared" si="5"/>
        <v>15</v>
      </c>
      <c r="Z28" s="101">
        <v>3</v>
      </c>
      <c r="AA28" s="107" t="s">
        <v>52</v>
      </c>
      <c r="AB28" s="101"/>
      <c r="AC28" s="8" t="str">
        <f t="shared" si="6"/>
        <v/>
      </c>
      <c r="AD28" s="101"/>
      <c r="AE28" s="8" t="str">
        <f t="shared" si="7"/>
        <v/>
      </c>
      <c r="AF28" s="101"/>
      <c r="AG28" s="107"/>
      <c r="AH28" s="321"/>
      <c r="AI28" s="318" t="str">
        <f t="shared" si="8"/>
        <v/>
      </c>
      <c r="AJ28" s="321"/>
      <c r="AK28" s="318" t="str">
        <f t="shared" si="9"/>
        <v/>
      </c>
      <c r="AL28" s="321"/>
      <c r="AM28" s="322"/>
      <c r="AN28" s="101"/>
      <c r="AO28" s="8" t="str">
        <f t="shared" si="10"/>
        <v/>
      </c>
      <c r="AP28" s="101"/>
      <c r="AQ28" s="8" t="str">
        <f t="shared" si="11"/>
        <v/>
      </c>
      <c r="AR28" s="101"/>
      <c r="AS28" s="107"/>
      <c r="AT28" s="101"/>
      <c r="AU28" s="8" t="str">
        <f t="shared" si="12"/>
        <v/>
      </c>
      <c r="AV28" s="101"/>
      <c r="AW28" s="8" t="str">
        <f t="shared" si="13"/>
        <v/>
      </c>
      <c r="AX28" s="101"/>
      <c r="AY28" s="105"/>
      <c r="AZ28" s="10" t="str">
        <f t="shared" si="14"/>
        <v/>
      </c>
      <c r="BA28" s="8" t="str">
        <f t="shared" si="15"/>
        <v/>
      </c>
      <c r="BB28" s="11">
        <f t="shared" si="16"/>
        <v>1</v>
      </c>
      <c r="BC28" s="8">
        <f t="shared" si="17"/>
        <v>15</v>
      </c>
      <c r="BD28" s="11">
        <f t="shared" si="18"/>
        <v>3</v>
      </c>
      <c r="BE28" s="12">
        <f t="shared" si="19"/>
        <v>1</v>
      </c>
    </row>
    <row r="29" spans="1:57" s="2" customFormat="1" ht="15.75" customHeight="1" x14ac:dyDescent="0.25">
      <c r="A29" s="94" t="s">
        <v>483</v>
      </c>
      <c r="B29" s="93" t="s">
        <v>17</v>
      </c>
      <c r="C29" s="139" t="s">
        <v>484</v>
      </c>
      <c r="D29" s="101"/>
      <c r="E29" s="8" t="str">
        <f t="shared" si="20"/>
        <v/>
      </c>
      <c r="F29" s="101"/>
      <c r="G29" s="8" t="str">
        <f t="shared" si="21"/>
        <v/>
      </c>
      <c r="H29" s="101"/>
      <c r="I29" s="107"/>
      <c r="J29" s="101"/>
      <c r="K29" s="8" t="str">
        <f t="shared" si="22"/>
        <v/>
      </c>
      <c r="L29" s="101"/>
      <c r="M29" s="8" t="str">
        <f t="shared" si="23"/>
        <v/>
      </c>
      <c r="N29" s="101"/>
      <c r="O29" s="107"/>
      <c r="P29" s="101"/>
      <c r="Q29" s="8" t="str">
        <f t="shared" si="2"/>
        <v/>
      </c>
      <c r="R29" s="101"/>
      <c r="S29" s="8" t="str">
        <f t="shared" si="3"/>
        <v/>
      </c>
      <c r="T29" s="101"/>
      <c r="U29" s="107"/>
      <c r="V29" s="101"/>
      <c r="W29" s="8" t="str">
        <f t="shared" si="4"/>
        <v/>
      </c>
      <c r="X29" s="101"/>
      <c r="Y29" s="8" t="str">
        <f t="shared" si="5"/>
        <v/>
      </c>
      <c r="Z29" s="101"/>
      <c r="AA29" s="107"/>
      <c r="AB29" s="101"/>
      <c r="AC29" s="8" t="str">
        <f t="shared" si="6"/>
        <v/>
      </c>
      <c r="AD29" s="101">
        <v>1</v>
      </c>
      <c r="AE29" s="8">
        <f t="shared" si="7"/>
        <v>15</v>
      </c>
      <c r="AF29" s="101">
        <v>3</v>
      </c>
      <c r="AG29" s="107" t="s">
        <v>52</v>
      </c>
      <c r="AH29" s="101"/>
      <c r="AI29" s="8" t="str">
        <f t="shared" si="8"/>
        <v/>
      </c>
      <c r="AJ29" s="101"/>
      <c r="AK29" s="8" t="str">
        <f t="shared" si="9"/>
        <v/>
      </c>
      <c r="AL29" s="101"/>
      <c r="AM29" s="107"/>
      <c r="AN29" s="101"/>
      <c r="AO29" s="8" t="str">
        <f t="shared" si="10"/>
        <v/>
      </c>
      <c r="AP29" s="101"/>
      <c r="AQ29" s="8" t="str">
        <f t="shared" si="11"/>
        <v/>
      </c>
      <c r="AR29" s="101"/>
      <c r="AS29" s="107"/>
      <c r="AT29" s="101"/>
      <c r="AU29" s="8" t="str">
        <f t="shared" si="12"/>
        <v/>
      </c>
      <c r="AV29" s="101"/>
      <c r="AW29" s="8" t="str">
        <f t="shared" si="13"/>
        <v/>
      </c>
      <c r="AX29" s="101"/>
      <c r="AY29" s="105"/>
      <c r="AZ29" s="10" t="str">
        <f t="shared" si="14"/>
        <v/>
      </c>
      <c r="BA29" s="8" t="str">
        <f t="shared" si="15"/>
        <v/>
      </c>
      <c r="BB29" s="11">
        <f t="shared" si="16"/>
        <v>1</v>
      </c>
      <c r="BC29" s="8">
        <f t="shared" si="17"/>
        <v>15</v>
      </c>
      <c r="BD29" s="11">
        <f t="shared" si="18"/>
        <v>3</v>
      </c>
      <c r="BE29" s="12">
        <f t="shared" si="19"/>
        <v>1</v>
      </c>
    </row>
    <row r="30" spans="1:57" s="2" customFormat="1" ht="15.75" customHeight="1" x14ac:dyDescent="0.25">
      <c r="A30" s="94" t="s">
        <v>485</v>
      </c>
      <c r="B30" s="93" t="s">
        <v>17</v>
      </c>
      <c r="C30" s="139" t="s">
        <v>377</v>
      </c>
      <c r="D30" s="101"/>
      <c r="E30" s="8" t="str">
        <f t="shared" si="20"/>
        <v/>
      </c>
      <c r="F30" s="101"/>
      <c r="G30" s="8" t="str">
        <f t="shared" si="21"/>
        <v/>
      </c>
      <c r="H30" s="101"/>
      <c r="I30" s="107"/>
      <c r="J30" s="101"/>
      <c r="K30" s="8" t="str">
        <f t="shared" si="22"/>
        <v/>
      </c>
      <c r="L30" s="101"/>
      <c r="M30" s="8" t="str">
        <f t="shared" si="23"/>
        <v/>
      </c>
      <c r="N30" s="101"/>
      <c r="O30" s="107"/>
      <c r="P30" s="101"/>
      <c r="Q30" s="8" t="str">
        <f t="shared" si="2"/>
        <v/>
      </c>
      <c r="R30" s="101"/>
      <c r="S30" s="8" t="str">
        <f t="shared" si="3"/>
        <v/>
      </c>
      <c r="T30" s="101"/>
      <c r="U30" s="107"/>
      <c r="V30" s="101"/>
      <c r="W30" s="8" t="str">
        <f t="shared" si="4"/>
        <v/>
      </c>
      <c r="X30" s="101"/>
      <c r="Y30" s="8" t="str">
        <f t="shared" si="5"/>
        <v/>
      </c>
      <c r="Z30" s="101"/>
      <c r="AA30" s="107"/>
      <c r="AB30" s="101"/>
      <c r="AC30" s="8" t="str">
        <f t="shared" si="6"/>
        <v/>
      </c>
      <c r="AD30" s="101"/>
      <c r="AE30" s="8" t="str">
        <f t="shared" si="7"/>
        <v/>
      </c>
      <c r="AF30" s="101"/>
      <c r="AG30" s="107"/>
      <c r="AH30" s="101"/>
      <c r="AI30" s="8" t="str">
        <f t="shared" si="8"/>
        <v/>
      </c>
      <c r="AJ30" s="101">
        <v>1</v>
      </c>
      <c r="AK30" s="8">
        <f t="shared" si="9"/>
        <v>15</v>
      </c>
      <c r="AL30" s="101">
        <v>2</v>
      </c>
      <c r="AM30" s="107" t="s">
        <v>52</v>
      </c>
      <c r="AN30" s="101"/>
      <c r="AO30" s="8" t="str">
        <f t="shared" si="10"/>
        <v/>
      </c>
      <c r="AP30" s="101"/>
      <c r="AQ30" s="8" t="str">
        <f t="shared" si="11"/>
        <v/>
      </c>
      <c r="AR30" s="101"/>
      <c r="AS30" s="107"/>
      <c r="AT30" s="101"/>
      <c r="AU30" s="8" t="str">
        <f t="shared" si="12"/>
        <v/>
      </c>
      <c r="AV30" s="101"/>
      <c r="AW30" s="8" t="str">
        <f t="shared" si="13"/>
        <v/>
      </c>
      <c r="AX30" s="101"/>
      <c r="AY30" s="105"/>
      <c r="AZ30" s="10" t="str">
        <f t="shared" si="14"/>
        <v/>
      </c>
      <c r="BA30" s="8" t="str">
        <f t="shared" si="15"/>
        <v/>
      </c>
      <c r="BB30" s="11">
        <f t="shared" si="16"/>
        <v>1</v>
      </c>
      <c r="BC30" s="8">
        <f t="shared" si="17"/>
        <v>15</v>
      </c>
      <c r="BD30" s="11">
        <f t="shared" si="18"/>
        <v>2</v>
      </c>
      <c r="BE30" s="12">
        <f t="shared" si="19"/>
        <v>1</v>
      </c>
    </row>
    <row r="31" spans="1:57" s="2" customFormat="1" ht="15.75" customHeight="1" x14ac:dyDescent="0.25">
      <c r="A31" s="94" t="s">
        <v>486</v>
      </c>
      <c r="B31" s="93" t="s">
        <v>17</v>
      </c>
      <c r="C31" s="139" t="s">
        <v>487</v>
      </c>
      <c r="D31" s="101"/>
      <c r="E31" s="8" t="str">
        <f t="shared" si="20"/>
        <v/>
      </c>
      <c r="F31" s="101"/>
      <c r="G31" s="8" t="str">
        <f t="shared" si="21"/>
        <v/>
      </c>
      <c r="H31" s="101"/>
      <c r="I31" s="107"/>
      <c r="J31" s="101"/>
      <c r="K31" s="8" t="str">
        <f t="shared" si="22"/>
        <v/>
      </c>
      <c r="L31" s="101"/>
      <c r="M31" s="8" t="str">
        <f t="shared" si="23"/>
        <v/>
      </c>
      <c r="N31" s="101"/>
      <c r="O31" s="107"/>
      <c r="P31" s="101"/>
      <c r="Q31" s="8" t="str">
        <f t="shared" si="2"/>
        <v/>
      </c>
      <c r="R31" s="101"/>
      <c r="S31" s="8" t="str">
        <f t="shared" si="3"/>
        <v/>
      </c>
      <c r="T31" s="101"/>
      <c r="U31" s="107"/>
      <c r="V31" s="101"/>
      <c r="W31" s="8" t="str">
        <f t="shared" si="4"/>
        <v/>
      </c>
      <c r="X31" s="101"/>
      <c r="Y31" s="8" t="str">
        <f t="shared" si="5"/>
        <v/>
      </c>
      <c r="Z31" s="101"/>
      <c r="AA31" s="107"/>
      <c r="AB31" s="101"/>
      <c r="AC31" s="8" t="str">
        <f t="shared" si="6"/>
        <v/>
      </c>
      <c r="AD31" s="101"/>
      <c r="AE31" s="8" t="str">
        <f t="shared" si="7"/>
        <v/>
      </c>
      <c r="AF31" s="101"/>
      <c r="AG31" s="107"/>
      <c r="AH31" s="101"/>
      <c r="AI31" s="8" t="str">
        <f t="shared" si="8"/>
        <v/>
      </c>
      <c r="AJ31" s="101"/>
      <c r="AK31" s="8" t="str">
        <f t="shared" si="9"/>
        <v/>
      </c>
      <c r="AL31" s="101"/>
      <c r="AM31" s="107"/>
      <c r="AN31" s="101"/>
      <c r="AO31" s="8" t="str">
        <f t="shared" si="10"/>
        <v/>
      </c>
      <c r="AP31" s="101"/>
      <c r="AQ31" s="8" t="str">
        <f t="shared" si="11"/>
        <v/>
      </c>
      <c r="AR31" s="101"/>
      <c r="AS31" s="107"/>
      <c r="AT31" s="101"/>
      <c r="AU31" s="8" t="str">
        <f t="shared" si="12"/>
        <v/>
      </c>
      <c r="AV31" s="101">
        <v>1</v>
      </c>
      <c r="AW31" s="8">
        <f t="shared" si="13"/>
        <v>15</v>
      </c>
      <c r="AX31" s="101">
        <v>2</v>
      </c>
      <c r="AY31" s="105" t="s">
        <v>52</v>
      </c>
      <c r="AZ31" s="10" t="str">
        <f t="shared" si="14"/>
        <v/>
      </c>
      <c r="BA31" s="8" t="str">
        <f t="shared" si="15"/>
        <v/>
      </c>
      <c r="BB31" s="11">
        <f t="shared" si="16"/>
        <v>1</v>
      </c>
      <c r="BC31" s="8">
        <f t="shared" si="17"/>
        <v>15</v>
      </c>
      <c r="BD31" s="11">
        <f t="shared" si="18"/>
        <v>2</v>
      </c>
      <c r="BE31" s="12">
        <f t="shared" si="19"/>
        <v>1</v>
      </c>
    </row>
    <row r="32" spans="1:57" ht="15.75" customHeight="1" x14ac:dyDescent="0.3">
      <c r="A32" s="193" t="s">
        <v>353</v>
      </c>
      <c r="B32" s="93" t="s">
        <v>194</v>
      </c>
      <c r="C32" s="333" t="s">
        <v>354</v>
      </c>
      <c r="D32" s="238"/>
      <c r="E32" s="239" t="str">
        <f t="shared" si="20"/>
        <v/>
      </c>
      <c r="F32" s="240"/>
      <c r="G32" s="239" t="str">
        <f t="shared" si="21"/>
        <v/>
      </c>
      <c r="H32" s="241"/>
      <c r="I32" s="242"/>
      <c r="J32" s="238">
        <v>1</v>
      </c>
      <c r="K32" s="239">
        <f t="shared" si="22"/>
        <v>15</v>
      </c>
      <c r="L32" s="240">
        <v>1</v>
      </c>
      <c r="M32" s="239">
        <f t="shared" si="23"/>
        <v>15</v>
      </c>
      <c r="N32" s="241">
        <v>1</v>
      </c>
      <c r="O32" s="242" t="s">
        <v>18</v>
      </c>
      <c r="P32" s="238"/>
      <c r="Q32" s="239" t="str">
        <f t="shared" si="2"/>
        <v/>
      </c>
      <c r="R32" s="240"/>
      <c r="S32" s="239" t="str">
        <f t="shared" si="3"/>
        <v/>
      </c>
      <c r="T32" s="241"/>
      <c r="U32" s="242"/>
      <c r="V32" s="238"/>
      <c r="W32" s="239" t="str">
        <f t="shared" si="4"/>
        <v/>
      </c>
      <c r="X32" s="240"/>
      <c r="Y32" s="239" t="str">
        <f t="shared" si="5"/>
        <v/>
      </c>
      <c r="Z32" s="241"/>
      <c r="AA32" s="242"/>
      <c r="AB32" s="238"/>
      <c r="AC32" s="239" t="str">
        <f t="shared" si="6"/>
        <v/>
      </c>
      <c r="AD32" s="240"/>
      <c r="AE32" s="239" t="str">
        <f t="shared" si="7"/>
        <v/>
      </c>
      <c r="AF32" s="241"/>
      <c r="AG32" s="242"/>
      <c r="AH32" s="238"/>
      <c r="AI32" s="239" t="str">
        <f t="shared" si="8"/>
        <v/>
      </c>
      <c r="AJ32" s="240"/>
      <c r="AK32" s="239" t="str">
        <f t="shared" si="9"/>
        <v/>
      </c>
      <c r="AL32" s="241"/>
      <c r="AM32" s="242"/>
      <c r="AN32" s="238"/>
      <c r="AO32" s="239" t="str">
        <f t="shared" si="10"/>
        <v/>
      </c>
      <c r="AP32" s="240"/>
      <c r="AQ32" s="239" t="str">
        <f t="shared" si="11"/>
        <v/>
      </c>
      <c r="AR32" s="241"/>
      <c r="AS32" s="242"/>
      <c r="AT32" s="238"/>
      <c r="AU32" s="239" t="str">
        <f t="shared" si="12"/>
        <v/>
      </c>
      <c r="AV32" s="240"/>
      <c r="AW32" s="239" t="str">
        <f t="shared" si="13"/>
        <v/>
      </c>
      <c r="AX32" s="241"/>
      <c r="AY32" s="242"/>
      <c r="AZ32" s="10">
        <f t="shared" si="14"/>
        <v>1</v>
      </c>
      <c r="BA32" s="8">
        <f t="shared" si="15"/>
        <v>15</v>
      </c>
      <c r="BB32" s="11">
        <f t="shared" si="16"/>
        <v>1</v>
      </c>
      <c r="BC32" s="8">
        <f t="shared" si="17"/>
        <v>15</v>
      </c>
      <c r="BD32" s="11">
        <f t="shared" si="18"/>
        <v>1</v>
      </c>
      <c r="BE32" s="12">
        <f t="shared" si="19"/>
        <v>2</v>
      </c>
    </row>
    <row r="33" spans="1:57" ht="16.5" x14ac:dyDescent="0.3">
      <c r="A33" s="94" t="s">
        <v>236</v>
      </c>
      <c r="B33" s="93" t="s">
        <v>194</v>
      </c>
      <c r="C33" s="310" t="s">
        <v>237</v>
      </c>
      <c r="D33" s="238"/>
      <c r="E33" s="239" t="str">
        <f t="shared" si="20"/>
        <v/>
      </c>
      <c r="F33" s="240"/>
      <c r="G33" s="239"/>
      <c r="H33" s="241"/>
      <c r="I33" s="242"/>
      <c r="J33" s="238"/>
      <c r="K33" s="239"/>
      <c r="L33" s="240"/>
      <c r="M33" s="239"/>
      <c r="N33" s="241"/>
      <c r="O33" s="242"/>
      <c r="P33" s="238"/>
      <c r="Q33" s="239"/>
      <c r="R33" s="240"/>
      <c r="S33" s="239"/>
      <c r="T33" s="241"/>
      <c r="U33" s="242"/>
      <c r="V33" s="238"/>
      <c r="W33" s="8" t="str">
        <f t="shared" si="4"/>
        <v/>
      </c>
      <c r="X33" s="240"/>
      <c r="Y33" s="8" t="str">
        <f t="shared" si="5"/>
        <v/>
      </c>
      <c r="Z33" s="241"/>
      <c r="AA33" s="242"/>
      <c r="AB33" s="238"/>
      <c r="AC33" s="239" t="str">
        <f t="shared" si="6"/>
        <v/>
      </c>
      <c r="AD33" s="240"/>
      <c r="AE33" s="239"/>
      <c r="AF33" s="241"/>
      <c r="AG33" s="242"/>
      <c r="AH33" s="238"/>
      <c r="AI33" s="239"/>
      <c r="AJ33" s="240"/>
      <c r="AK33" s="239"/>
      <c r="AL33" s="241"/>
      <c r="AM33" s="242"/>
      <c r="AN33" s="238">
        <v>2</v>
      </c>
      <c r="AO33" s="239">
        <f>IF(AN33*15=0,"",AN33*15)</f>
        <v>30</v>
      </c>
      <c r="AP33" s="240"/>
      <c r="AQ33" s="239" t="str">
        <f t="shared" si="11"/>
        <v/>
      </c>
      <c r="AR33" s="241">
        <v>2</v>
      </c>
      <c r="AS33" s="242" t="s">
        <v>53</v>
      </c>
      <c r="AT33" s="238"/>
      <c r="AU33" s="8" t="str">
        <f t="shared" si="12"/>
        <v/>
      </c>
      <c r="AV33" s="240"/>
      <c r="AW33" s="8" t="str">
        <f t="shared" si="13"/>
        <v/>
      </c>
      <c r="AX33" s="241"/>
      <c r="AY33" s="242"/>
      <c r="AZ33" s="10">
        <f t="shared" si="14"/>
        <v>2</v>
      </c>
      <c r="BA33" s="8">
        <f t="shared" si="15"/>
        <v>30</v>
      </c>
      <c r="BB33" s="11" t="str">
        <f t="shared" si="16"/>
        <v/>
      </c>
      <c r="BC33" s="8" t="str">
        <f t="shared" si="17"/>
        <v/>
      </c>
      <c r="BD33" s="11">
        <f t="shared" si="18"/>
        <v>2</v>
      </c>
      <c r="BE33" s="12">
        <f t="shared" si="19"/>
        <v>2</v>
      </c>
    </row>
    <row r="34" spans="1:57" ht="15.75" customHeight="1" x14ac:dyDescent="0.3">
      <c r="A34" s="94" t="s">
        <v>278</v>
      </c>
      <c r="B34" s="93" t="s">
        <v>194</v>
      </c>
      <c r="C34" s="312" t="s">
        <v>279</v>
      </c>
      <c r="D34" s="238"/>
      <c r="E34" s="239" t="str">
        <f t="shared" ref="E34:E48" si="26">IF(D34*15=0,"",D34*15)</f>
        <v/>
      </c>
      <c r="F34" s="240"/>
      <c r="G34" s="239" t="str">
        <f t="shared" ref="G34:G48" si="27">IF(F34*15=0,"",F34*15)</f>
        <v/>
      </c>
      <c r="H34" s="241"/>
      <c r="I34" s="242"/>
      <c r="J34" s="238">
        <v>1</v>
      </c>
      <c r="K34" s="239">
        <f t="shared" ref="K34:K48" si="28">IF(J34*15=0,"",J34*15)</f>
        <v>15</v>
      </c>
      <c r="L34" s="240">
        <v>1</v>
      </c>
      <c r="M34" s="239">
        <f t="shared" ref="M34:M48" si="29">IF(L34*15=0,"",L34*15)</f>
        <v>15</v>
      </c>
      <c r="N34" s="241">
        <v>2</v>
      </c>
      <c r="O34" s="242" t="s">
        <v>361</v>
      </c>
      <c r="P34" s="238"/>
      <c r="Q34" s="239" t="str">
        <f t="shared" ref="Q34:Q48" si="30">IF(P34*15=0,"",P34*15)</f>
        <v/>
      </c>
      <c r="R34" s="240"/>
      <c r="S34" s="239" t="str">
        <f t="shared" ref="S34:S48" si="31">IF(R34*15=0,"",R34*15)</f>
        <v/>
      </c>
      <c r="T34" s="241"/>
      <c r="U34" s="242"/>
      <c r="V34" s="238"/>
      <c r="W34" s="239" t="str">
        <f t="shared" ref="W34:W48" si="32">IF(V34*15=0,"",V34*15)</f>
        <v/>
      </c>
      <c r="X34" s="240"/>
      <c r="Y34" s="239" t="str">
        <f t="shared" ref="Y34:Y48" si="33">IF(X34*15=0,"",X34*15)</f>
        <v/>
      </c>
      <c r="Z34" s="331"/>
      <c r="AA34" s="332"/>
      <c r="AB34" s="238"/>
      <c r="AC34" s="239" t="str">
        <f t="shared" ref="AC34:AC48" si="34">IF(AB34*15=0,"",AB34*15)</f>
        <v/>
      </c>
      <c r="AD34" s="240"/>
      <c r="AE34" s="239" t="str">
        <f t="shared" ref="AE34:AE48" si="35">IF(AD34*15=0,"",AD34*15)</f>
        <v/>
      </c>
      <c r="AF34" s="241"/>
      <c r="AG34" s="242"/>
      <c r="AH34" s="238"/>
      <c r="AI34" s="239" t="str">
        <f t="shared" ref="AI34:AI48" si="36">IF(AH34*15=0,"",AH34*15)</f>
        <v/>
      </c>
      <c r="AJ34" s="240"/>
      <c r="AK34" s="239" t="str">
        <f t="shared" ref="AK34:AK48" si="37">IF(AJ34*15=0,"",AJ34*15)</f>
        <v/>
      </c>
      <c r="AL34" s="241"/>
      <c r="AM34" s="242"/>
      <c r="AN34" s="238"/>
      <c r="AO34" s="239" t="str">
        <f t="shared" ref="AO34:AO48" si="38">IF(AN34*15=0,"",AN34*15)</f>
        <v/>
      </c>
      <c r="AP34" s="240"/>
      <c r="AQ34" s="239" t="str">
        <f t="shared" ref="AQ34:AQ48" si="39">IF(AP34*15=0,"",AP34*15)</f>
        <v/>
      </c>
      <c r="AR34" s="241"/>
      <c r="AS34" s="242"/>
      <c r="AT34" s="238"/>
      <c r="AU34" s="239" t="str">
        <f t="shared" ref="AU34:AU48" si="40">IF(AT34*15=0,"",AT34*15)</f>
        <v/>
      </c>
      <c r="AV34" s="240"/>
      <c r="AW34" s="239" t="str">
        <f t="shared" ref="AW34:AW48" si="41">IF(AV34*15=0,"",AV34*15)</f>
        <v/>
      </c>
      <c r="AX34" s="241"/>
      <c r="AY34" s="242"/>
      <c r="AZ34" s="10">
        <f t="shared" ref="AZ34:AZ48" si="42">IF(D34+J34+P34+V34+AB34+AH34+AN34+AT34=0,"",D34+J34+P34+V34+AB34+AH34+AN34+AT34)</f>
        <v>1</v>
      </c>
      <c r="BA34" s="8">
        <f t="shared" ref="BA34:BA48" si="43">IF((D34+J34+P34+V34+AB34+AH34+AN34+AT34)*15=0,"",(D34+J34+P34+V34+AB34+AH34+AN34+AT34)*15)</f>
        <v>15</v>
      </c>
      <c r="BB34" s="11">
        <f t="shared" ref="BB34:BB48" si="44">IF(F34+L34+R34+X34+AD34+AJ34+AP34+AV34=0,"",F34+L34+R34+X34+AD34+AJ34+AP34+AV34)</f>
        <v>1</v>
      </c>
      <c r="BC34" s="8">
        <f t="shared" ref="BC34:BC48" si="45">IF((L34+F34+R34+X34+AD34+AJ34+AP34+AV34)*15=0,"",(L34+F34+R34+X34+AD34+AJ34+AP34+AV34)*15)</f>
        <v>15</v>
      </c>
      <c r="BD34" s="11">
        <f t="shared" ref="BD34:BD48" si="46">IF(N34+H34+T34+Z34+AF34+AL34+AR34+AX34=0,"",N34+H34+T34+Z34+AF34+AL34+AR34+AX34)</f>
        <v>2</v>
      </c>
      <c r="BE34" s="12">
        <f t="shared" ref="BE34:BE48" si="47">IF(D34+F34+L34+J34+P34+R34+V34+X34+AB34+AD34+AH34+AJ34+AN34+AP34+AT34+AV34=0,"",D34+F34+L34+J34+P34+R34+V34+X34+AB34+AD34+AH34+AJ34+AN34+AP34+AT34+AV34)</f>
        <v>2</v>
      </c>
    </row>
    <row r="35" spans="1:57" ht="15.75" customHeight="1" x14ac:dyDescent="0.3">
      <c r="A35" s="94" t="s">
        <v>280</v>
      </c>
      <c r="B35" s="93" t="s">
        <v>194</v>
      </c>
      <c r="C35" s="313" t="s">
        <v>281</v>
      </c>
      <c r="D35" s="238"/>
      <c r="E35" s="239" t="str">
        <f t="shared" si="26"/>
        <v/>
      </c>
      <c r="F35" s="240"/>
      <c r="G35" s="239" t="str">
        <f t="shared" si="27"/>
        <v/>
      </c>
      <c r="H35" s="241"/>
      <c r="I35" s="242"/>
      <c r="J35" s="238"/>
      <c r="K35" s="239" t="str">
        <f t="shared" si="28"/>
        <v/>
      </c>
      <c r="L35" s="240"/>
      <c r="M35" s="239" t="str">
        <f t="shared" si="29"/>
        <v/>
      </c>
      <c r="N35" s="241"/>
      <c r="O35" s="242"/>
      <c r="P35" s="238">
        <v>1</v>
      </c>
      <c r="Q35" s="239">
        <f t="shared" si="30"/>
        <v>15</v>
      </c>
      <c r="R35" s="240">
        <v>1</v>
      </c>
      <c r="S35" s="239">
        <f t="shared" si="31"/>
        <v>15</v>
      </c>
      <c r="T35" s="241">
        <v>2</v>
      </c>
      <c r="U35" s="242" t="s">
        <v>361</v>
      </c>
      <c r="V35" s="238"/>
      <c r="W35" s="239" t="str">
        <f t="shared" si="32"/>
        <v/>
      </c>
      <c r="X35" s="240"/>
      <c r="Y35" s="239" t="str">
        <f t="shared" si="33"/>
        <v/>
      </c>
      <c r="Z35" s="241"/>
      <c r="AA35" s="242"/>
      <c r="AB35" s="238"/>
      <c r="AC35" s="239" t="str">
        <f t="shared" si="34"/>
        <v/>
      </c>
      <c r="AD35" s="240"/>
      <c r="AE35" s="239" t="str">
        <f t="shared" si="35"/>
        <v/>
      </c>
      <c r="AF35" s="331"/>
      <c r="AG35" s="332"/>
      <c r="AH35" s="238"/>
      <c r="AI35" s="239" t="str">
        <f t="shared" si="36"/>
        <v/>
      </c>
      <c r="AJ35" s="240"/>
      <c r="AK35" s="239" t="str">
        <f t="shared" si="37"/>
        <v/>
      </c>
      <c r="AL35" s="241"/>
      <c r="AM35" s="242"/>
      <c r="AN35" s="238"/>
      <c r="AO35" s="239" t="str">
        <f t="shared" si="38"/>
        <v/>
      </c>
      <c r="AP35" s="240"/>
      <c r="AQ35" s="239" t="str">
        <f t="shared" si="39"/>
        <v/>
      </c>
      <c r="AR35" s="241"/>
      <c r="AS35" s="242"/>
      <c r="AT35" s="238"/>
      <c r="AU35" s="239" t="str">
        <f t="shared" si="40"/>
        <v/>
      </c>
      <c r="AV35" s="240"/>
      <c r="AW35" s="239" t="str">
        <f t="shared" si="41"/>
        <v/>
      </c>
      <c r="AX35" s="241"/>
      <c r="AY35" s="242"/>
      <c r="AZ35" s="10">
        <f t="shared" si="42"/>
        <v>1</v>
      </c>
      <c r="BA35" s="8">
        <f t="shared" si="43"/>
        <v>15</v>
      </c>
      <c r="BB35" s="11">
        <f t="shared" si="44"/>
        <v>1</v>
      </c>
      <c r="BC35" s="8">
        <f t="shared" si="45"/>
        <v>15</v>
      </c>
      <c r="BD35" s="11">
        <f t="shared" si="46"/>
        <v>2</v>
      </c>
      <c r="BE35" s="12">
        <f t="shared" si="47"/>
        <v>2</v>
      </c>
    </row>
    <row r="36" spans="1:57" ht="16.5" x14ac:dyDescent="0.3">
      <c r="A36" s="94" t="s">
        <v>282</v>
      </c>
      <c r="B36" s="93" t="s">
        <v>194</v>
      </c>
      <c r="C36" s="313" t="s">
        <v>283</v>
      </c>
      <c r="D36" s="238"/>
      <c r="E36" s="239" t="str">
        <f t="shared" si="26"/>
        <v/>
      </c>
      <c r="F36" s="240"/>
      <c r="G36" s="239" t="str">
        <f t="shared" si="27"/>
        <v/>
      </c>
      <c r="H36" s="241"/>
      <c r="I36" s="242"/>
      <c r="J36" s="238"/>
      <c r="K36" s="239" t="str">
        <f t="shared" si="28"/>
        <v/>
      </c>
      <c r="L36" s="240"/>
      <c r="M36" s="239" t="str">
        <f t="shared" si="29"/>
        <v/>
      </c>
      <c r="N36" s="241"/>
      <c r="O36" s="242"/>
      <c r="P36" s="238"/>
      <c r="Q36" s="239" t="str">
        <f t="shared" si="30"/>
        <v/>
      </c>
      <c r="R36" s="240"/>
      <c r="S36" s="239" t="str">
        <f t="shared" si="31"/>
        <v/>
      </c>
      <c r="T36" s="241"/>
      <c r="U36" s="242"/>
      <c r="V36" s="238">
        <v>1</v>
      </c>
      <c r="W36" s="239">
        <f t="shared" si="32"/>
        <v>15</v>
      </c>
      <c r="X36" s="240">
        <v>2</v>
      </c>
      <c r="Y36" s="239">
        <f t="shared" si="33"/>
        <v>30</v>
      </c>
      <c r="Z36" s="241">
        <v>3</v>
      </c>
      <c r="AA36" s="242" t="s">
        <v>361</v>
      </c>
      <c r="AB36" s="238"/>
      <c r="AC36" s="239" t="str">
        <f t="shared" si="34"/>
        <v/>
      </c>
      <c r="AD36" s="240"/>
      <c r="AE36" s="239" t="str">
        <f t="shared" si="35"/>
        <v/>
      </c>
      <c r="AF36" s="241"/>
      <c r="AG36" s="242"/>
      <c r="AH36" s="238"/>
      <c r="AI36" s="239" t="str">
        <f t="shared" si="36"/>
        <v/>
      </c>
      <c r="AJ36" s="240"/>
      <c r="AK36" s="239" t="str">
        <f t="shared" si="37"/>
        <v/>
      </c>
      <c r="AL36" s="331"/>
      <c r="AM36" s="332"/>
      <c r="AN36" s="238"/>
      <c r="AO36" s="239" t="str">
        <f t="shared" si="38"/>
        <v/>
      </c>
      <c r="AP36" s="240"/>
      <c r="AQ36" s="239" t="str">
        <f t="shared" si="39"/>
        <v/>
      </c>
      <c r="AR36" s="241"/>
      <c r="AS36" s="242"/>
      <c r="AT36" s="238"/>
      <c r="AU36" s="239" t="str">
        <f t="shared" si="40"/>
        <v/>
      </c>
      <c r="AV36" s="240"/>
      <c r="AW36" s="239" t="str">
        <f t="shared" si="41"/>
        <v/>
      </c>
      <c r="AX36" s="241"/>
      <c r="AY36" s="242"/>
      <c r="AZ36" s="10">
        <f t="shared" si="42"/>
        <v>1</v>
      </c>
      <c r="BA36" s="8">
        <f t="shared" si="43"/>
        <v>15</v>
      </c>
      <c r="BB36" s="11">
        <f t="shared" si="44"/>
        <v>2</v>
      </c>
      <c r="BC36" s="8">
        <f t="shared" si="45"/>
        <v>30</v>
      </c>
      <c r="BD36" s="11">
        <f t="shared" si="46"/>
        <v>3</v>
      </c>
      <c r="BE36" s="12">
        <f t="shared" si="47"/>
        <v>3</v>
      </c>
    </row>
    <row r="37" spans="1:57" ht="16.5" x14ac:dyDescent="0.3">
      <c r="A37" s="94" t="s">
        <v>284</v>
      </c>
      <c r="B37" s="93" t="s">
        <v>194</v>
      </c>
      <c r="C37" s="313" t="s">
        <v>285</v>
      </c>
      <c r="D37" s="238"/>
      <c r="E37" s="239" t="str">
        <f t="shared" si="26"/>
        <v/>
      </c>
      <c r="F37" s="240"/>
      <c r="G37" s="239" t="str">
        <f t="shared" si="27"/>
        <v/>
      </c>
      <c r="H37" s="241"/>
      <c r="I37" s="242"/>
      <c r="J37" s="238"/>
      <c r="K37" s="239" t="str">
        <f t="shared" si="28"/>
        <v/>
      </c>
      <c r="L37" s="240"/>
      <c r="M37" s="239" t="str">
        <f t="shared" si="29"/>
        <v/>
      </c>
      <c r="N37" s="241"/>
      <c r="O37" s="242"/>
      <c r="P37" s="238"/>
      <c r="Q37" s="239" t="str">
        <f t="shared" si="30"/>
        <v/>
      </c>
      <c r="R37" s="240"/>
      <c r="S37" s="239" t="str">
        <f t="shared" si="31"/>
        <v/>
      </c>
      <c r="T37" s="241"/>
      <c r="U37" s="242"/>
      <c r="V37" s="238"/>
      <c r="W37" s="239" t="str">
        <f t="shared" si="32"/>
        <v/>
      </c>
      <c r="X37" s="240"/>
      <c r="Y37" s="239" t="str">
        <f t="shared" si="33"/>
        <v/>
      </c>
      <c r="Z37" s="241"/>
      <c r="AA37" s="242"/>
      <c r="AB37" s="238"/>
      <c r="AC37" s="239" t="str">
        <f t="shared" si="34"/>
        <v/>
      </c>
      <c r="AD37" s="240"/>
      <c r="AE37" s="239" t="str">
        <f t="shared" si="35"/>
        <v/>
      </c>
      <c r="AF37" s="241"/>
      <c r="AG37" s="242"/>
      <c r="AH37" s="238"/>
      <c r="AI37" s="239" t="str">
        <f t="shared" si="36"/>
        <v/>
      </c>
      <c r="AJ37" s="240"/>
      <c r="AK37" s="239" t="str">
        <f t="shared" si="37"/>
        <v/>
      </c>
      <c r="AL37" s="241"/>
      <c r="AM37" s="242"/>
      <c r="AN37" s="238">
        <v>1</v>
      </c>
      <c r="AO37" s="239">
        <f t="shared" si="38"/>
        <v>15</v>
      </c>
      <c r="AP37" s="240">
        <v>2</v>
      </c>
      <c r="AQ37" s="239">
        <f t="shared" si="39"/>
        <v>30</v>
      </c>
      <c r="AR37" s="331">
        <v>3</v>
      </c>
      <c r="AS37" s="332" t="s">
        <v>361</v>
      </c>
      <c r="AT37" s="238"/>
      <c r="AU37" s="239" t="str">
        <f t="shared" si="40"/>
        <v/>
      </c>
      <c r="AV37" s="240"/>
      <c r="AW37" s="239" t="str">
        <f t="shared" si="41"/>
        <v/>
      </c>
      <c r="AX37" s="241"/>
      <c r="AY37" s="242"/>
      <c r="AZ37" s="10">
        <f t="shared" si="42"/>
        <v>1</v>
      </c>
      <c r="BA37" s="8">
        <f t="shared" si="43"/>
        <v>15</v>
      </c>
      <c r="BB37" s="11">
        <f t="shared" si="44"/>
        <v>2</v>
      </c>
      <c r="BC37" s="8">
        <f t="shared" si="45"/>
        <v>30</v>
      </c>
      <c r="BD37" s="11">
        <f t="shared" si="46"/>
        <v>3</v>
      </c>
      <c r="BE37" s="12">
        <f t="shared" si="47"/>
        <v>3</v>
      </c>
    </row>
    <row r="38" spans="1:57" ht="15.75" customHeight="1" x14ac:dyDescent="0.3">
      <c r="A38" s="94" t="s">
        <v>286</v>
      </c>
      <c r="B38" s="93" t="s">
        <v>194</v>
      </c>
      <c r="C38" s="313" t="s">
        <v>287</v>
      </c>
      <c r="D38" s="238"/>
      <c r="E38" s="239" t="str">
        <f t="shared" si="26"/>
        <v/>
      </c>
      <c r="F38" s="240"/>
      <c r="G38" s="239" t="str">
        <f t="shared" si="27"/>
        <v/>
      </c>
      <c r="H38" s="241"/>
      <c r="I38" s="242"/>
      <c r="J38" s="238"/>
      <c r="K38" s="239" t="str">
        <f t="shared" si="28"/>
        <v/>
      </c>
      <c r="L38" s="240"/>
      <c r="M38" s="239" t="str">
        <f t="shared" si="29"/>
        <v/>
      </c>
      <c r="N38" s="241"/>
      <c r="O38" s="242"/>
      <c r="P38" s="238"/>
      <c r="Q38" s="239" t="str">
        <f t="shared" si="30"/>
        <v/>
      </c>
      <c r="R38" s="240"/>
      <c r="S38" s="239" t="str">
        <f t="shared" si="31"/>
        <v/>
      </c>
      <c r="T38" s="241"/>
      <c r="U38" s="242"/>
      <c r="V38" s="238"/>
      <c r="W38" s="239" t="str">
        <f t="shared" si="32"/>
        <v/>
      </c>
      <c r="X38" s="240"/>
      <c r="Y38" s="239" t="str">
        <f t="shared" si="33"/>
        <v/>
      </c>
      <c r="Z38" s="241"/>
      <c r="AA38" s="242"/>
      <c r="AB38" s="238"/>
      <c r="AC38" s="239" t="str">
        <f t="shared" si="34"/>
        <v/>
      </c>
      <c r="AD38" s="240"/>
      <c r="AE38" s="239" t="str">
        <f t="shared" si="35"/>
        <v/>
      </c>
      <c r="AF38" s="241"/>
      <c r="AG38" s="242"/>
      <c r="AH38" s="238"/>
      <c r="AI38" s="239" t="str">
        <f t="shared" si="36"/>
        <v/>
      </c>
      <c r="AJ38" s="240"/>
      <c r="AK38" s="239" t="str">
        <f t="shared" si="37"/>
        <v/>
      </c>
      <c r="AL38" s="241"/>
      <c r="AM38" s="242"/>
      <c r="AN38" s="238"/>
      <c r="AO38" s="239" t="str">
        <f t="shared" si="38"/>
        <v/>
      </c>
      <c r="AP38" s="240"/>
      <c r="AQ38" s="239" t="str">
        <f t="shared" si="39"/>
        <v/>
      </c>
      <c r="AR38" s="331"/>
      <c r="AS38" s="332"/>
      <c r="AT38" s="238">
        <v>1</v>
      </c>
      <c r="AU38" s="239">
        <f t="shared" si="40"/>
        <v>15</v>
      </c>
      <c r="AV38" s="240">
        <v>2</v>
      </c>
      <c r="AW38" s="239">
        <f t="shared" si="41"/>
        <v>30</v>
      </c>
      <c r="AX38" s="331">
        <v>3</v>
      </c>
      <c r="AY38" s="242" t="s">
        <v>361</v>
      </c>
      <c r="AZ38" s="10">
        <f t="shared" si="42"/>
        <v>1</v>
      </c>
      <c r="BA38" s="8">
        <f t="shared" si="43"/>
        <v>15</v>
      </c>
      <c r="BB38" s="11">
        <f t="shared" si="44"/>
        <v>2</v>
      </c>
      <c r="BC38" s="8">
        <f t="shared" si="45"/>
        <v>30</v>
      </c>
      <c r="BD38" s="11">
        <f t="shared" si="46"/>
        <v>3</v>
      </c>
      <c r="BE38" s="12">
        <f t="shared" si="47"/>
        <v>3</v>
      </c>
    </row>
    <row r="39" spans="1:57" ht="15.75" customHeight="1" x14ac:dyDescent="0.3">
      <c r="A39" s="94" t="s">
        <v>288</v>
      </c>
      <c r="B39" s="93" t="s">
        <v>194</v>
      </c>
      <c r="C39" s="313" t="s">
        <v>289</v>
      </c>
      <c r="D39" s="238"/>
      <c r="E39" s="239" t="str">
        <f t="shared" si="26"/>
        <v/>
      </c>
      <c r="F39" s="240"/>
      <c r="G39" s="239" t="str">
        <f t="shared" si="27"/>
        <v/>
      </c>
      <c r="H39" s="241"/>
      <c r="I39" s="242"/>
      <c r="J39" s="238"/>
      <c r="K39" s="239" t="str">
        <f t="shared" si="28"/>
        <v/>
      </c>
      <c r="L39" s="240"/>
      <c r="M39" s="239" t="str">
        <f t="shared" si="29"/>
        <v/>
      </c>
      <c r="N39" s="241"/>
      <c r="O39" s="242"/>
      <c r="P39" s="238"/>
      <c r="Q39" s="239" t="str">
        <f t="shared" si="30"/>
        <v/>
      </c>
      <c r="R39" s="240"/>
      <c r="S39" s="239" t="str">
        <f t="shared" si="31"/>
        <v/>
      </c>
      <c r="T39" s="241"/>
      <c r="U39" s="242"/>
      <c r="V39" s="238"/>
      <c r="W39" s="239" t="str">
        <f t="shared" si="32"/>
        <v/>
      </c>
      <c r="X39" s="240"/>
      <c r="Y39" s="239" t="str">
        <f t="shared" si="33"/>
        <v/>
      </c>
      <c r="Z39" s="241"/>
      <c r="AA39" s="242"/>
      <c r="AB39" s="238"/>
      <c r="AC39" s="239" t="str">
        <f t="shared" si="34"/>
        <v/>
      </c>
      <c r="AD39" s="240"/>
      <c r="AE39" s="239" t="str">
        <f t="shared" si="35"/>
        <v/>
      </c>
      <c r="AF39" s="241"/>
      <c r="AG39" s="242"/>
      <c r="AH39" s="238"/>
      <c r="AI39" s="239" t="str">
        <f t="shared" si="36"/>
        <v/>
      </c>
      <c r="AJ39" s="240"/>
      <c r="AK39" s="239" t="str">
        <f t="shared" si="37"/>
        <v/>
      </c>
      <c r="AL39" s="241"/>
      <c r="AM39" s="242"/>
      <c r="AN39" s="238">
        <v>1</v>
      </c>
      <c r="AO39" s="239">
        <f t="shared" si="38"/>
        <v>15</v>
      </c>
      <c r="AP39" s="240">
        <v>1</v>
      </c>
      <c r="AQ39" s="239">
        <f t="shared" si="39"/>
        <v>15</v>
      </c>
      <c r="AR39" s="331">
        <v>2</v>
      </c>
      <c r="AS39" s="332" t="s">
        <v>361</v>
      </c>
      <c r="AT39" s="238"/>
      <c r="AU39" s="239" t="str">
        <f t="shared" si="40"/>
        <v/>
      </c>
      <c r="AV39" s="240"/>
      <c r="AW39" s="239" t="str">
        <f t="shared" si="41"/>
        <v/>
      </c>
      <c r="AX39" s="331"/>
      <c r="AY39" s="242"/>
      <c r="AZ39" s="10">
        <f t="shared" si="42"/>
        <v>1</v>
      </c>
      <c r="BA39" s="8">
        <f t="shared" si="43"/>
        <v>15</v>
      </c>
      <c r="BB39" s="11">
        <f t="shared" si="44"/>
        <v>1</v>
      </c>
      <c r="BC39" s="8">
        <f t="shared" si="45"/>
        <v>15</v>
      </c>
      <c r="BD39" s="11">
        <f t="shared" si="46"/>
        <v>2</v>
      </c>
      <c r="BE39" s="12">
        <f t="shared" si="47"/>
        <v>2</v>
      </c>
    </row>
    <row r="40" spans="1:57" ht="15.75" customHeight="1" x14ac:dyDescent="0.3">
      <c r="A40" s="94" t="s">
        <v>290</v>
      </c>
      <c r="B40" s="93" t="s">
        <v>194</v>
      </c>
      <c r="C40" s="313" t="s">
        <v>291</v>
      </c>
      <c r="D40" s="238"/>
      <c r="E40" s="239" t="str">
        <f t="shared" si="26"/>
        <v/>
      </c>
      <c r="F40" s="240"/>
      <c r="G40" s="239" t="str">
        <f t="shared" si="27"/>
        <v/>
      </c>
      <c r="H40" s="241"/>
      <c r="I40" s="242"/>
      <c r="J40" s="238"/>
      <c r="K40" s="239" t="str">
        <f t="shared" si="28"/>
        <v/>
      </c>
      <c r="L40" s="240"/>
      <c r="M40" s="239" t="str">
        <f t="shared" si="29"/>
        <v/>
      </c>
      <c r="N40" s="241"/>
      <c r="O40" s="242"/>
      <c r="P40" s="238"/>
      <c r="Q40" s="239" t="str">
        <f t="shared" si="30"/>
        <v/>
      </c>
      <c r="R40" s="240"/>
      <c r="S40" s="239" t="str">
        <f t="shared" si="31"/>
        <v/>
      </c>
      <c r="T40" s="241"/>
      <c r="U40" s="242"/>
      <c r="V40" s="238"/>
      <c r="W40" s="239" t="str">
        <f t="shared" si="32"/>
        <v/>
      </c>
      <c r="X40" s="240"/>
      <c r="Y40" s="239" t="str">
        <f t="shared" si="33"/>
        <v/>
      </c>
      <c r="Z40" s="241"/>
      <c r="AA40" s="242"/>
      <c r="AB40" s="238"/>
      <c r="AC40" s="239" t="str">
        <f t="shared" si="34"/>
        <v/>
      </c>
      <c r="AD40" s="240"/>
      <c r="AE40" s="239" t="str">
        <f t="shared" si="35"/>
        <v/>
      </c>
      <c r="AF40" s="241"/>
      <c r="AG40" s="242"/>
      <c r="AH40" s="238"/>
      <c r="AI40" s="239" t="str">
        <f t="shared" si="36"/>
        <v/>
      </c>
      <c r="AJ40" s="240"/>
      <c r="AK40" s="239" t="str">
        <f t="shared" si="37"/>
        <v/>
      </c>
      <c r="AL40" s="241"/>
      <c r="AM40" s="242"/>
      <c r="AN40" s="238"/>
      <c r="AO40" s="239" t="str">
        <f t="shared" si="38"/>
        <v/>
      </c>
      <c r="AP40" s="240"/>
      <c r="AQ40" s="239" t="str">
        <f t="shared" si="39"/>
        <v/>
      </c>
      <c r="AR40" s="331"/>
      <c r="AS40" s="332"/>
      <c r="AT40" s="238">
        <v>1</v>
      </c>
      <c r="AU40" s="239">
        <f t="shared" si="40"/>
        <v>15</v>
      </c>
      <c r="AV40" s="240">
        <v>1</v>
      </c>
      <c r="AW40" s="239">
        <f t="shared" si="41"/>
        <v>15</v>
      </c>
      <c r="AX40" s="331">
        <v>2</v>
      </c>
      <c r="AY40" s="242" t="s">
        <v>361</v>
      </c>
      <c r="AZ40" s="10">
        <f t="shared" si="42"/>
        <v>1</v>
      </c>
      <c r="BA40" s="8">
        <f t="shared" si="43"/>
        <v>15</v>
      </c>
      <c r="BB40" s="11">
        <f t="shared" si="44"/>
        <v>1</v>
      </c>
      <c r="BC40" s="8">
        <f t="shared" si="45"/>
        <v>15</v>
      </c>
      <c r="BD40" s="11">
        <f t="shared" si="46"/>
        <v>2</v>
      </c>
      <c r="BE40" s="12">
        <f t="shared" si="47"/>
        <v>2</v>
      </c>
    </row>
    <row r="41" spans="1:57" ht="15.75" customHeight="1" x14ac:dyDescent="0.3">
      <c r="A41" s="94" t="s">
        <v>292</v>
      </c>
      <c r="B41" s="93" t="s">
        <v>194</v>
      </c>
      <c r="C41" s="313" t="s">
        <v>293</v>
      </c>
      <c r="D41" s="238"/>
      <c r="E41" s="239" t="str">
        <f t="shared" si="26"/>
        <v/>
      </c>
      <c r="F41" s="240"/>
      <c r="G41" s="239" t="str">
        <f t="shared" si="27"/>
        <v/>
      </c>
      <c r="H41" s="241"/>
      <c r="I41" s="242"/>
      <c r="J41" s="238"/>
      <c r="K41" s="239" t="str">
        <f t="shared" si="28"/>
        <v/>
      </c>
      <c r="L41" s="240"/>
      <c r="M41" s="239" t="str">
        <f t="shared" si="29"/>
        <v/>
      </c>
      <c r="N41" s="241"/>
      <c r="O41" s="242"/>
      <c r="P41" s="238"/>
      <c r="Q41" s="239" t="str">
        <f t="shared" si="30"/>
        <v/>
      </c>
      <c r="R41" s="240"/>
      <c r="S41" s="239" t="str">
        <f t="shared" si="31"/>
        <v/>
      </c>
      <c r="T41" s="241"/>
      <c r="U41" s="242"/>
      <c r="V41" s="238"/>
      <c r="W41" s="239" t="str">
        <f t="shared" si="32"/>
        <v/>
      </c>
      <c r="X41" s="240"/>
      <c r="Y41" s="239" t="str">
        <f t="shared" si="33"/>
        <v/>
      </c>
      <c r="Z41" s="241"/>
      <c r="AA41" s="242"/>
      <c r="AB41" s="238"/>
      <c r="AC41" s="239" t="str">
        <f t="shared" si="34"/>
        <v/>
      </c>
      <c r="AD41" s="240"/>
      <c r="AE41" s="239" t="str">
        <f t="shared" si="35"/>
        <v/>
      </c>
      <c r="AF41" s="241"/>
      <c r="AG41" s="242"/>
      <c r="AH41" s="238">
        <v>1</v>
      </c>
      <c r="AI41" s="239">
        <f t="shared" si="36"/>
        <v>15</v>
      </c>
      <c r="AJ41" s="240">
        <v>1</v>
      </c>
      <c r="AK41" s="239">
        <f t="shared" si="37"/>
        <v>15</v>
      </c>
      <c r="AL41" s="241">
        <v>1</v>
      </c>
      <c r="AM41" s="242" t="s">
        <v>387</v>
      </c>
      <c r="AN41" s="238"/>
      <c r="AO41" s="239" t="str">
        <f t="shared" si="38"/>
        <v/>
      </c>
      <c r="AP41" s="240"/>
      <c r="AQ41" s="239" t="str">
        <f t="shared" si="39"/>
        <v/>
      </c>
      <c r="AR41" s="331"/>
      <c r="AS41" s="332"/>
      <c r="AT41" s="238"/>
      <c r="AU41" s="239" t="str">
        <f t="shared" si="40"/>
        <v/>
      </c>
      <c r="AV41" s="240"/>
      <c r="AW41" s="239" t="str">
        <f t="shared" si="41"/>
        <v/>
      </c>
      <c r="AX41" s="331"/>
      <c r="AY41" s="242"/>
      <c r="AZ41" s="10">
        <f t="shared" si="42"/>
        <v>1</v>
      </c>
      <c r="BA41" s="8">
        <f t="shared" si="43"/>
        <v>15</v>
      </c>
      <c r="BB41" s="11">
        <f t="shared" si="44"/>
        <v>1</v>
      </c>
      <c r="BC41" s="8">
        <f t="shared" si="45"/>
        <v>15</v>
      </c>
      <c r="BD41" s="11">
        <f t="shared" si="46"/>
        <v>1</v>
      </c>
      <c r="BE41" s="12">
        <f t="shared" si="47"/>
        <v>2</v>
      </c>
    </row>
    <row r="42" spans="1:57" ht="16.5" x14ac:dyDescent="0.3">
      <c r="A42" s="94" t="s">
        <v>294</v>
      </c>
      <c r="B42" s="93" t="s">
        <v>194</v>
      </c>
      <c r="C42" s="313" t="s">
        <v>295</v>
      </c>
      <c r="D42" s="238"/>
      <c r="E42" s="239" t="str">
        <f t="shared" si="26"/>
        <v/>
      </c>
      <c r="F42" s="240"/>
      <c r="G42" s="239" t="str">
        <f t="shared" si="27"/>
        <v/>
      </c>
      <c r="H42" s="241"/>
      <c r="I42" s="242"/>
      <c r="J42" s="238"/>
      <c r="K42" s="239" t="str">
        <f t="shared" si="28"/>
        <v/>
      </c>
      <c r="L42" s="240"/>
      <c r="M42" s="239" t="str">
        <f t="shared" si="29"/>
        <v/>
      </c>
      <c r="N42" s="241"/>
      <c r="O42" s="242"/>
      <c r="P42" s="238"/>
      <c r="Q42" s="239" t="str">
        <f t="shared" si="30"/>
        <v/>
      </c>
      <c r="R42" s="240"/>
      <c r="S42" s="239" t="str">
        <f t="shared" si="31"/>
        <v/>
      </c>
      <c r="T42" s="241"/>
      <c r="U42" s="242"/>
      <c r="V42" s="238"/>
      <c r="W42" s="239" t="str">
        <f t="shared" si="32"/>
        <v/>
      </c>
      <c r="X42" s="240"/>
      <c r="Y42" s="239" t="str">
        <f t="shared" si="33"/>
        <v/>
      </c>
      <c r="Z42" s="241"/>
      <c r="AA42" s="242"/>
      <c r="AB42" s="238"/>
      <c r="AC42" s="239" t="str">
        <f t="shared" si="34"/>
        <v/>
      </c>
      <c r="AD42" s="240"/>
      <c r="AE42" s="239" t="str">
        <f t="shared" si="35"/>
        <v/>
      </c>
      <c r="AF42" s="241"/>
      <c r="AG42" s="242"/>
      <c r="AH42" s="238"/>
      <c r="AI42" s="239" t="str">
        <f t="shared" si="36"/>
        <v/>
      </c>
      <c r="AJ42" s="240"/>
      <c r="AK42" s="239" t="str">
        <f t="shared" si="37"/>
        <v/>
      </c>
      <c r="AL42" s="241"/>
      <c r="AM42" s="242"/>
      <c r="AN42" s="238">
        <v>1</v>
      </c>
      <c r="AO42" s="239">
        <f t="shared" si="38"/>
        <v>15</v>
      </c>
      <c r="AP42" s="240">
        <v>1</v>
      </c>
      <c r="AQ42" s="239">
        <f t="shared" si="39"/>
        <v>15</v>
      </c>
      <c r="AR42" s="331">
        <v>2</v>
      </c>
      <c r="AS42" s="332" t="s">
        <v>362</v>
      </c>
      <c r="AT42" s="238"/>
      <c r="AU42" s="239" t="str">
        <f t="shared" si="40"/>
        <v/>
      </c>
      <c r="AV42" s="240"/>
      <c r="AW42" s="239" t="str">
        <f t="shared" si="41"/>
        <v/>
      </c>
      <c r="AX42" s="331"/>
      <c r="AY42" s="242"/>
      <c r="AZ42" s="10">
        <f t="shared" si="42"/>
        <v>1</v>
      </c>
      <c r="BA42" s="8">
        <f t="shared" si="43"/>
        <v>15</v>
      </c>
      <c r="BB42" s="11">
        <f t="shared" si="44"/>
        <v>1</v>
      </c>
      <c r="BC42" s="8">
        <f t="shared" si="45"/>
        <v>15</v>
      </c>
      <c r="BD42" s="11">
        <f t="shared" si="46"/>
        <v>2</v>
      </c>
      <c r="BE42" s="12">
        <f t="shared" si="47"/>
        <v>2</v>
      </c>
    </row>
    <row r="43" spans="1:57" ht="16.5" x14ac:dyDescent="0.3">
      <c r="A43" s="94" t="s">
        <v>269</v>
      </c>
      <c r="B43" s="93" t="s">
        <v>194</v>
      </c>
      <c r="C43" s="313" t="s">
        <v>296</v>
      </c>
      <c r="D43" s="238"/>
      <c r="E43" s="239" t="str">
        <f t="shared" si="26"/>
        <v/>
      </c>
      <c r="F43" s="240"/>
      <c r="G43" s="239" t="str">
        <f t="shared" si="27"/>
        <v/>
      </c>
      <c r="H43" s="241"/>
      <c r="I43" s="242"/>
      <c r="J43" s="238"/>
      <c r="K43" s="239" t="str">
        <f t="shared" si="28"/>
        <v/>
      </c>
      <c r="L43" s="240"/>
      <c r="M43" s="239" t="str">
        <f t="shared" si="29"/>
        <v/>
      </c>
      <c r="N43" s="241"/>
      <c r="O43" s="242"/>
      <c r="P43" s="238"/>
      <c r="Q43" s="239" t="str">
        <f t="shared" si="30"/>
        <v/>
      </c>
      <c r="R43" s="240"/>
      <c r="S43" s="239" t="str">
        <f t="shared" si="31"/>
        <v/>
      </c>
      <c r="T43" s="241"/>
      <c r="U43" s="242"/>
      <c r="V43" s="238"/>
      <c r="W43" s="239" t="str">
        <f t="shared" si="32"/>
        <v/>
      </c>
      <c r="X43" s="240"/>
      <c r="Y43" s="239" t="str">
        <f t="shared" si="33"/>
        <v/>
      </c>
      <c r="Z43" s="241"/>
      <c r="AA43" s="242"/>
      <c r="AB43" s="238"/>
      <c r="AC43" s="239" t="str">
        <f t="shared" si="34"/>
        <v/>
      </c>
      <c r="AD43" s="240"/>
      <c r="AE43" s="239" t="str">
        <f t="shared" si="35"/>
        <v/>
      </c>
      <c r="AF43" s="241"/>
      <c r="AG43" s="242"/>
      <c r="AH43" s="238"/>
      <c r="AI43" s="239" t="str">
        <f t="shared" si="36"/>
        <v/>
      </c>
      <c r="AJ43" s="240"/>
      <c r="AK43" s="239" t="str">
        <f t="shared" si="37"/>
        <v/>
      </c>
      <c r="AL43" s="241"/>
      <c r="AM43" s="242"/>
      <c r="AN43" s="238"/>
      <c r="AO43" s="239" t="str">
        <f t="shared" si="38"/>
        <v/>
      </c>
      <c r="AP43" s="240"/>
      <c r="AQ43" s="239" t="str">
        <f t="shared" si="39"/>
        <v/>
      </c>
      <c r="AR43" s="331"/>
      <c r="AS43" s="332"/>
      <c r="AT43" s="238">
        <v>1</v>
      </c>
      <c r="AU43" s="239">
        <f t="shared" si="40"/>
        <v>15</v>
      </c>
      <c r="AV43" s="240">
        <v>1</v>
      </c>
      <c r="AW43" s="239">
        <f t="shared" si="41"/>
        <v>15</v>
      </c>
      <c r="AX43" s="331">
        <v>2</v>
      </c>
      <c r="AY43" s="242" t="s">
        <v>361</v>
      </c>
      <c r="AZ43" s="10">
        <f t="shared" si="42"/>
        <v>1</v>
      </c>
      <c r="BA43" s="8">
        <f t="shared" si="43"/>
        <v>15</v>
      </c>
      <c r="BB43" s="11">
        <f t="shared" si="44"/>
        <v>1</v>
      </c>
      <c r="BC43" s="8">
        <f t="shared" si="45"/>
        <v>15</v>
      </c>
      <c r="BD43" s="11">
        <f t="shared" si="46"/>
        <v>2</v>
      </c>
      <c r="BE43" s="12">
        <f t="shared" si="47"/>
        <v>2</v>
      </c>
    </row>
    <row r="44" spans="1:57" ht="15.75" customHeight="1" x14ac:dyDescent="0.3">
      <c r="A44" s="94" t="s">
        <v>274</v>
      </c>
      <c r="B44" s="93" t="s">
        <v>194</v>
      </c>
      <c r="C44" s="313" t="s">
        <v>275</v>
      </c>
      <c r="D44" s="238"/>
      <c r="E44" s="239" t="str">
        <f t="shared" si="26"/>
        <v/>
      </c>
      <c r="F44" s="240"/>
      <c r="G44" s="239" t="str">
        <f t="shared" si="27"/>
        <v/>
      </c>
      <c r="H44" s="241"/>
      <c r="I44" s="242"/>
      <c r="J44" s="238"/>
      <c r="K44" s="239" t="str">
        <f t="shared" si="28"/>
        <v/>
      </c>
      <c r="L44" s="240"/>
      <c r="M44" s="239" t="str">
        <f t="shared" si="29"/>
        <v/>
      </c>
      <c r="N44" s="241"/>
      <c r="O44" s="242"/>
      <c r="P44" s="238"/>
      <c r="Q44" s="239" t="str">
        <f t="shared" si="30"/>
        <v/>
      </c>
      <c r="R44" s="240"/>
      <c r="S44" s="239" t="str">
        <f t="shared" si="31"/>
        <v/>
      </c>
      <c r="T44" s="241"/>
      <c r="U44" s="242"/>
      <c r="V44" s="238"/>
      <c r="W44" s="239" t="str">
        <f t="shared" si="32"/>
        <v/>
      </c>
      <c r="X44" s="240"/>
      <c r="Y44" s="239" t="str">
        <f t="shared" si="33"/>
        <v/>
      </c>
      <c r="Z44" s="241"/>
      <c r="AA44" s="242"/>
      <c r="AB44" s="238"/>
      <c r="AC44" s="239" t="str">
        <f t="shared" si="34"/>
        <v/>
      </c>
      <c r="AD44" s="240"/>
      <c r="AE44" s="239" t="str">
        <f t="shared" si="35"/>
        <v/>
      </c>
      <c r="AF44" s="241"/>
      <c r="AG44" s="242"/>
      <c r="AH44" s="238"/>
      <c r="AI44" s="239" t="str">
        <f t="shared" si="36"/>
        <v/>
      </c>
      <c r="AJ44" s="240"/>
      <c r="AK44" s="239" t="str">
        <f t="shared" si="37"/>
        <v/>
      </c>
      <c r="AL44" s="241"/>
      <c r="AM44" s="242"/>
      <c r="AN44" s="238"/>
      <c r="AO44" s="239" t="str">
        <f t="shared" si="38"/>
        <v/>
      </c>
      <c r="AP44" s="240"/>
      <c r="AQ44" s="239" t="str">
        <f t="shared" si="39"/>
        <v/>
      </c>
      <c r="AR44" s="331"/>
      <c r="AS44" s="332"/>
      <c r="AT44" s="238">
        <v>1</v>
      </c>
      <c r="AU44" s="239">
        <f t="shared" si="40"/>
        <v>15</v>
      </c>
      <c r="AV44" s="240"/>
      <c r="AW44" s="239" t="str">
        <f t="shared" si="41"/>
        <v/>
      </c>
      <c r="AX44" s="331">
        <v>1</v>
      </c>
      <c r="AY44" s="242" t="s">
        <v>53</v>
      </c>
      <c r="AZ44" s="10">
        <f t="shared" si="42"/>
        <v>1</v>
      </c>
      <c r="BA44" s="8">
        <f t="shared" si="43"/>
        <v>15</v>
      </c>
      <c r="BB44" s="11" t="str">
        <f t="shared" si="44"/>
        <v/>
      </c>
      <c r="BC44" s="8" t="str">
        <f t="shared" si="45"/>
        <v/>
      </c>
      <c r="BD44" s="11">
        <f t="shared" si="46"/>
        <v>1</v>
      </c>
      <c r="BE44" s="12">
        <f t="shared" si="47"/>
        <v>1</v>
      </c>
    </row>
    <row r="45" spans="1:57" ht="15.75" customHeight="1" x14ac:dyDescent="0.3">
      <c r="A45" s="94" t="s">
        <v>297</v>
      </c>
      <c r="B45" s="93" t="s">
        <v>194</v>
      </c>
      <c r="C45" s="313" t="s">
        <v>298</v>
      </c>
      <c r="D45" s="238"/>
      <c r="E45" s="239" t="str">
        <f t="shared" si="26"/>
        <v/>
      </c>
      <c r="F45" s="240"/>
      <c r="G45" s="239" t="str">
        <f t="shared" si="27"/>
        <v/>
      </c>
      <c r="H45" s="241"/>
      <c r="I45" s="242"/>
      <c r="J45" s="238"/>
      <c r="K45" s="239" t="str">
        <f t="shared" si="28"/>
        <v/>
      </c>
      <c r="L45" s="240"/>
      <c r="M45" s="239" t="str">
        <f t="shared" si="29"/>
        <v/>
      </c>
      <c r="N45" s="241"/>
      <c r="O45" s="242"/>
      <c r="P45" s="238"/>
      <c r="Q45" s="239" t="str">
        <f t="shared" si="30"/>
        <v/>
      </c>
      <c r="R45" s="240"/>
      <c r="S45" s="239" t="str">
        <f t="shared" si="31"/>
        <v/>
      </c>
      <c r="T45" s="241"/>
      <c r="U45" s="242"/>
      <c r="V45" s="238"/>
      <c r="W45" s="239" t="str">
        <f t="shared" si="32"/>
        <v/>
      </c>
      <c r="X45" s="240"/>
      <c r="Y45" s="239" t="str">
        <f t="shared" si="33"/>
        <v/>
      </c>
      <c r="Z45" s="241"/>
      <c r="AA45" s="242"/>
      <c r="AB45" s="238"/>
      <c r="AC45" s="239" t="str">
        <f t="shared" si="34"/>
        <v/>
      </c>
      <c r="AD45" s="240">
        <v>1</v>
      </c>
      <c r="AE45" s="239">
        <f t="shared" si="35"/>
        <v>15</v>
      </c>
      <c r="AF45" s="241">
        <v>2</v>
      </c>
      <c r="AG45" s="242" t="s">
        <v>444</v>
      </c>
      <c r="AH45" s="238"/>
      <c r="AI45" s="239" t="str">
        <f t="shared" si="36"/>
        <v/>
      </c>
      <c r="AJ45" s="240"/>
      <c r="AK45" s="239" t="str">
        <f t="shared" si="37"/>
        <v/>
      </c>
      <c r="AL45" s="241"/>
      <c r="AM45" s="242"/>
      <c r="AN45" s="238"/>
      <c r="AO45" s="239" t="str">
        <f t="shared" si="38"/>
        <v/>
      </c>
      <c r="AP45" s="240"/>
      <c r="AQ45" s="239" t="str">
        <f t="shared" si="39"/>
        <v/>
      </c>
      <c r="AR45" s="331"/>
      <c r="AS45" s="332"/>
      <c r="AT45" s="238"/>
      <c r="AU45" s="239" t="str">
        <f t="shared" si="40"/>
        <v/>
      </c>
      <c r="AV45" s="240"/>
      <c r="AW45" s="239" t="str">
        <f t="shared" si="41"/>
        <v/>
      </c>
      <c r="AX45" s="331"/>
      <c r="AY45" s="242"/>
      <c r="AZ45" s="10" t="str">
        <f t="shared" si="42"/>
        <v/>
      </c>
      <c r="BA45" s="8" t="str">
        <f t="shared" si="43"/>
        <v/>
      </c>
      <c r="BB45" s="11">
        <f t="shared" si="44"/>
        <v>1</v>
      </c>
      <c r="BC45" s="8">
        <f t="shared" si="45"/>
        <v>15</v>
      </c>
      <c r="BD45" s="11">
        <f t="shared" si="46"/>
        <v>2</v>
      </c>
      <c r="BE45" s="12">
        <f t="shared" si="47"/>
        <v>1</v>
      </c>
    </row>
    <row r="46" spans="1:57" ht="15.75" customHeight="1" x14ac:dyDescent="0.3">
      <c r="A46" s="87" t="s">
        <v>393</v>
      </c>
      <c r="B46" s="93" t="s">
        <v>194</v>
      </c>
      <c r="C46" s="95" t="s">
        <v>395</v>
      </c>
      <c r="D46" s="238"/>
      <c r="E46" s="239" t="str">
        <f t="shared" si="26"/>
        <v/>
      </c>
      <c r="F46" s="240"/>
      <c r="G46" s="239" t="str">
        <f t="shared" si="27"/>
        <v/>
      </c>
      <c r="H46" s="241"/>
      <c r="I46" s="242"/>
      <c r="J46" s="238"/>
      <c r="K46" s="239" t="str">
        <f t="shared" si="28"/>
        <v/>
      </c>
      <c r="L46" s="240"/>
      <c r="M46" s="239" t="str">
        <f t="shared" si="29"/>
        <v/>
      </c>
      <c r="N46" s="241"/>
      <c r="O46" s="242"/>
      <c r="P46" s="238"/>
      <c r="Q46" s="239" t="str">
        <f t="shared" si="30"/>
        <v/>
      </c>
      <c r="R46" s="240"/>
      <c r="S46" s="239" t="str">
        <f t="shared" si="31"/>
        <v/>
      </c>
      <c r="T46" s="241"/>
      <c r="U46" s="242"/>
      <c r="V46" s="238"/>
      <c r="W46" s="239" t="str">
        <f t="shared" si="32"/>
        <v/>
      </c>
      <c r="X46" s="240"/>
      <c r="Y46" s="239" t="str">
        <f t="shared" si="33"/>
        <v/>
      </c>
      <c r="Z46" s="241"/>
      <c r="AA46" s="242"/>
      <c r="AB46" s="238"/>
      <c r="AC46" s="239" t="str">
        <f t="shared" si="34"/>
        <v/>
      </c>
      <c r="AD46" s="240">
        <v>2</v>
      </c>
      <c r="AE46" s="239">
        <f t="shared" si="35"/>
        <v>30</v>
      </c>
      <c r="AF46" s="241">
        <v>3</v>
      </c>
      <c r="AG46" s="242" t="s">
        <v>53</v>
      </c>
      <c r="AH46" s="238"/>
      <c r="AI46" s="239" t="str">
        <f t="shared" si="36"/>
        <v/>
      </c>
      <c r="AJ46" s="240"/>
      <c r="AK46" s="239" t="str">
        <f t="shared" si="37"/>
        <v/>
      </c>
      <c r="AL46" s="241"/>
      <c r="AM46" s="242"/>
      <c r="AN46" s="238"/>
      <c r="AO46" s="239" t="str">
        <f t="shared" si="38"/>
        <v/>
      </c>
      <c r="AP46" s="240"/>
      <c r="AQ46" s="239" t="str">
        <f t="shared" si="39"/>
        <v/>
      </c>
      <c r="AR46" s="241"/>
      <c r="AS46" s="242"/>
      <c r="AT46" s="238"/>
      <c r="AU46" s="239" t="str">
        <f t="shared" si="40"/>
        <v/>
      </c>
      <c r="AV46" s="240"/>
      <c r="AW46" s="239" t="str">
        <f t="shared" si="41"/>
        <v/>
      </c>
      <c r="AX46" s="331"/>
      <c r="AY46" s="242"/>
      <c r="AZ46" s="10" t="str">
        <f t="shared" si="42"/>
        <v/>
      </c>
      <c r="BA46" s="8" t="str">
        <f t="shared" si="43"/>
        <v/>
      </c>
      <c r="BB46" s="11">
        <f t="shared" si="44"/>
        <v>2</v>
      </c>
      <c r="BC46" s="8">
        <f t="shared" si="45"/>
        <v>30</v>
      </c>
      <c r="BD46" s="11">
        <f t="shared" si="46"/>
        <v>3</v>
      </c>
      <c r="BE46" s="12">
        <f t="shared" si="47"/>
        <v>2</v>
      </c>
    </row>
    <row r="47" spans="1:57" ht="15.75" customHeight="1" x14ac:dyDescent="0.3">
      <c r="A47" s="87" t="s">
        <v>394</v>
      </c>
      <c r="B47" s="93" t="s">
        <v>194</v>
      </c>
      <c r="C47" s="95" t="s">
        <v>396</v>
      </c>
      <c r="D47" s="238"/>
      <c r="E47" s="239" t="str">
        <f t="shared" si="26"/>
        <v/>
      </c>
      <c r="F47" s="240"/>
      <c r="G47" s="239" t="str">
        <f t="shared" si="27"/>
        <v/>
      </c>
      <c r="H47" s="241"/>
      <c r="I47" s="242"/>
      <c r="J47" s="238"/>
      <c r="K47" s="239" t="str">
        <f t="shared" si="28"/>
        <v/>
      </c>
      <c r="L47" s="240"/>
      <c r="M47" s="239" t="str">
        <f t="shared" si="29"/>
        <v/>
      </c>
      <c r="N47" s="241"/>
      <c r="O47" s="242"/>
      <c r="P47" s="238"/>
      <c r="Q47" s="239" t="str">
        <f t="shared" si="30"/>
        <v/>
      </c>
      <c r="R47" s="240"/>
      <c r="S47" s="239" t="str">
        <f t="shared" si="31"/>
        <v/>
      </c>
      <c r="T47" s="241"/>
      <c r="U47" s="242"/>
      <c r="V47" s="238"/>
      <c r="W47" s="239" t="str">
        <f t="shared" si="32"/>
        <v/>
      </c>
      <c r="X47" s="240">
        <v>2</v>
      </c>
      <c r="Y47" s="239">
        <f t="shared" si="33"/>
        <v>30</v>
      </c>
      <c r="Z47" s="241">
        <v>3</v>
      </c>
      <c r="AA47" s="242" t="s">
        <v>53</v>
      </c>
      <c r="AB47" s="238"/>
      <c r="AC47" s="239" t="str">
        <f t="shared" si="34"/>
        <v/>
      </c>
      <c r="AD47" s="240"/>
      <c r="AE47" s="239" t="str">
        <f t="shared" si="35"/>
        <v/>
      </c>
      <c r="AF47" s="241"/>
      <c r="AG47" s="242"/>
      <c r="AH47" s="238"/>
      <c r="AI47" s="239" t="str">
        <f t="shared" si="36"/>
        <v/>
      </c>
      <c r="AJ47" s="240"/>
      <c r="AK47" s="239" t="str">
        <f t="shared" si="37"/>
        <v/>
      </c>
      <c r="AL47" s="241"/>
      <c r="AM47" s="242"/>
      <c r="AN47" s="238"/>
      <c r="AO47" s="239" t="str">
        <f t="shared" si="38"/>
        <v/>
      </c>
      <c r="AP47" s="240"/>
      <c r="AQ47" s="239" t="str">
        <f t="shared" si="39"/>
        <v/>
      </c>
      <c r="AR47" s="241"/>
      <c r="AS47" s="242"/>
      <c r="AT47" s="238"/>
      <c r="AU47" s="239" t="str">
        <f t="shared" si="40"/>
        <v/>
      </c>
      <c r="AV47" s="240"/>
      <c r="AW47" s="239" t="str">
        <f t="shared" si="41"/>
        <v/>
      </c>
      <c r="AX47" s="331"/>
      <c r="AY47" s="242"/>
      <c r="AZ47" s="10" t="str">
        <f t="shared" si="42"/>
        <v/>
      </c>
      <c r="BA47" s="8" t="str">
        <f t="shared" si="43"/>
        <v/>
      </c>
      <c r="BB47" s="11">
        <f t="shared" si="44"/>
        <v>2</v>
      </c>
      <c r="BC47" s="8">
        <f t="shared" si="45"/>
        <v>30</v>
      </c>
      <c r="BD47" s="11">
        <f t="shared" si="46"/>
        <v>3</v>
      </c>
      <c r="BE47" s="12">
        <f t="shared" si="47"/>
        <v>2</v>
      </c>
    </row>
    <row r="48" spans="1:57" ht="15.75" customHeight="1" x14ac:dyDescent="0.3">
      <c r="A48" s="87" t="s">
        <v>517</v>
      </c>
      <c r="B48" s="93" t="s">
        <v>194</v>
      </c>
      <c r="C48" s="95" t="s">
        <v>397</v>
      </c>
      <c r="D48" s="238"/>
      <c r="E48" s="239" t="str">
        <f t="shared" si="26"/>
        <v/>
      </c>
      <c r="F48" s="240"/>
      <c r="G48" s="239" t="str">
        <f t="shared" si="27"/>
        <v/>
      </c>
      <c r="H48" s="241"/>
      <c r="I48" s="242"/>
      <c r="J48" s="238"/>
      <c r="K48" s="239" t="str">
        <f t="shared" si="28"/>
        <v/>
      </c>
      <c r="L48" s="240"/>
      <c r="M48" s="239" t="str">
        <f t="shared" si="29"/>
        <v/>
      </c>
      <c r="N48" s="241"/>
      <c r="O48" s="242"/>
      <c r="P48" s="238"/>
      <c r="Q48" s="239" t="str">
        <f t="shared" si="30"/>
        <v/>
      </c>
      <c r="R48" s="240"/>
      <c r="S48" s="239" t="str">
        <f t="shared" si="31"/>
        <v/>
      </c>
      <c r="T48" s="241"/>
      <c r="U48" s="242"/>
      <c r="V48" s="238"/>
      <c r="W48" s="239" t="str">
        <f t="shared" si="32"/>
        <v/>
      </c>
      <c r="X48" s="240"/>
      <c r="Y48" s="239" t="str">
        <f t="shared" si="33"/>
        <v/>
      </c>
      <c r="Z48" s="241"/>
      <c r="AA48" s="242"/>
      <c r="AB48" s="238"/>
      <c r="AC48" s="239" t="str">
        <f t="shared" si="34"/>
        <v/>
      </c>
      <c r="AD48" s="240"/>
      <c r="AE48" s="239" t="str">
        <f t="shared" si="35"/>
        <v/>
      </c>
      <c r="AF48" s="241"/>
      <c r="AG48" s="242"/>
      <c r="AH48" s="238"/>
      <c r="AI48" s="239" t="str">
        <f t="shared" si="36"/>
        <v/>
      </c>
      <c r="AJ48" s="240"/>
      <c r="AK48" s="239" t="str">
        <f t="shared" si="37"/>
        <v/>
      </c>
      <c r="AL48" s="241"/>
      <c r="AM48" s="242"/>
      <c r="AN48" s="238"/>
      <c r="AO48" s="239" t="str">
        <f t="shared" si="38"/>
        <v/>
      </c>
      <c r="AP48" s="240"/>
      <c r="AQ48" s="239" t="str">
        <f t="shared" si="39"/>
        <v/>
      </c>
      <c r="AR48" s="241"/>
      <c r="AS48" s="242"/>
      <c r="AT48" s="238"/>
      <c r="AU48" s="239" t="str">
        <f t="shared" si="40"/>
        <v/>
      </c>
      <c r="AV48" s="240">
        <v>2</v>
      </c>
      <c r="AW48" s="239">
        <f t="shared" si="41"/>
        <v>30</v>
      </c>
      <c r="AX48" s="331">
        <v>3</v>
      </c>
      <c r="AY48" s="242" t="s">
        <v>53</v>
      </c>
      <c r="AZ48" s="10" t="str">
        <f t="shared" si="42"/>
        <v/>
      </c>
      <c r="BA48" s="8" t="str">
        <f t="shared" si="43"/>
        <v/>
      </c>
      <c r="BB48" s="11">
        <f t="shared" si="44"/>
        <v>2</v>
      </c>
      <c r="BC48" s="8">
        <f t="shared" si="45"/>
        <v>30</v>
      </c>
      <c r="BD48" s="11">
        <f t="shared" si="46"/>
        <v>3</v>
      </c>
      <c r="BE48" s="12">
        <f t="shared" si="47"/>
        <v>2</v>
      </c>
    </row>
    <row r="49" spans="1:57" s="226" customFormat="1" ht="15.75" customHeight="1" thickBot="1" x14ac:dyDescent="0.35">
      <c r="A49" s="15"/>
      <c r="B49" s="16"/>
      <c r="C49" s="309" t="s">
        <v>229</v>
      </c>
      <c r="D49" s="246">
        <f>SUM(D12:D48)</f>
        <v>5</v>
      </c>
      <c r="E49" s="246">
        <f>SUM(E12:E48)</f>
        <v>74</v>
      </c>
      <c r="F49" s="246">
        <f>SUM(F12:F48)</f>
        <v>2</v>
      </c>
      <c r="G49" s="246">
        <f>SUM(G12:G48)</f>
        <v>30</v>
      </c>
      <c r="H49" s="246">
        <f>SUM(H12:H48)</f>
        <v>6</v>
      </c>
      <c r="I49" s="247" t="s">
        <v>25</v>
      </c>
      <c r="J49" s="246">
        <f>SUM(J12:J48)</f>
        <v>4</v>
      </c>
      <c r="K49" s="246">
        <f>SUM(K12:K48)</f>
        <v>64</v>
      </c>
      <c r="L49" s="246">
        <f>SUM(L12:L48)</f>
        <v>5</v>
      </c>
      <c r="M49" s="246">
        <f>SUM(M12:M48)</f>
        <v>71</v>
      </c>
      <c r="N49" s="246">
        <f>SUM(N12:N48)</f>
        <v>8</v>
      </c>
      <c r="O49" s="247" t="s">
        <v>25</v>
      </c>
      <c r="P49" s="246">
        <f>SUM(P12:P48)</f>
        <v>2</v>
      </c>
      <c r="Q49" s="246">
        <f>SUM(Q12:Q48)</f>
        <v>30</v>
      </c>
      <c r="R49" s="246">
        <f>SUM(R12:R48)</f>
        <v>2</v>
      </c>
      <c r="S49" s="246">
        <f>SUM(S12:S48)</f>
        <v>30</v>
      </c>
      <c r="T49" s="246">
        <f>SUM(T12:T48)</f>
        <v>3</v>
      </c>
      <c r="U49" s="247" t="s">
        <v>25</v>
      </c>
      <c r="V49" s="246">
        <f>SUM(V12:V48)</f>
        <v>1</v>
      </c>
      <c r="W49" s="246">
        <f>SUM(W12:W48)</f>
        <v>15</v>
      </c>
      <c r="X49" s="246">
        <f>SUM(X12:X48)</f>
        <v>7</v>
      </c>
      <c r="Y49" s="246">
        <f>SUM(Y12:Y48)</f>
        <v>105</v>
      </c>
      <c r="Z49" s="246">
        <f>SUM(Z12:Z48)</f>
        <v>12</v>
      </c>
      <c r="AA49" s="247" t="s">
        <v>25</v>
      </c>
      <c r="AB49" s="246">
        <f>SUM(AB12:AB48)</f>
        <v>1</v>
      </c>
      <c r="AC49" s="246">
        <f>SUM(AC12:AC48)</f>
        <v>15</v>
      </c>
      <c r="AD49" s="246">
        <f>SUM(AD12:AD48)</f>
        <v>6</v>
      </c>
      <c r="AE49" s="246">
        <f>SUM(AE12:AE48)</f>
        <v>90</v>
      </c>
      <c r="AF49" s="246">
        <f>SUM(AF12:AF48)</f>
        <v>11</v>
      </c>
      <c r="AG49" s="247" t="s">
        <v>25</v>
      </c>
      <c r="AH49" s="246">
        <f>SUM(AH12:AH48)</f>
        <v>3</v>
      </c>
      <c r="AI49" s="246">
        <f>SUM(AI12:AI48)</f>
        <v>45</v>
      </c>
      <c r="AJ49" s="246">
        <f>SUM(AJ12:AJ48)</f>
        <v>6</v>
      </c>
      <c r="AK49" s="246">
        <f>SUM(AK12:AK48)</f>
        <v>90</v>
      </c>
      <c r="AL49" s="246">
        <f>SUM(AL12:AL48)</f>
        <v>9</v>
      </c>
      <c r="AM49" s="247" t="s">
        <v>25</v>
      </c>
      <c r="AN49" s="246">
        <f>SUM(AN12:AN48)</f>
        <v>7</v>
      </c>
      <c r="AO49" s="246">
        <f>SUM(AO12:AO48)</f>
        <v>105</v>
      </c>
      <c r="AP49" s="246">
        <f>SUM(AP12:AP48)</f>
        <v>9</v>
      </c>
      <c r="AQ49" s="246">
        <f>SUM(AQ12:AQ48)</f>
        <v>135</v>
      </c>
      <c r="AR49" s="246">
        <f>SUM(AR12:AR48)</f>
        <v>17</v>
      </c>
      <c r="AS49" s="247" t="s">
        <v>25</v>
      </c>
      <c r="AT49" s="246">
        <f>SUM(AT12:AT48)</f>
        <v>6</v>
      </c>
      <c r="AU49" s="246">
        <f>SUM(AU12:AU48)</f>
        <v>90</v>
      </c>
      <c r="AV49" s="246">
        <f>SUM(AV12:AV48)</f>
        <v>9</v>
      </c>
      <c r="AW49" s="246">
        <f>SUM(AW12:AW48)</f>
        <v>135</v>
      </c>
      <c r="AX49" s="246">
        <f>SUM(AX12:AX48)</f>
        <v>17</v>
      </c>
      <c r="AY49" s="247" t="s">
        <v>25</v>
      </c>
      <c r="AZ49" s="246">
        <f t="shared" ref="AZ49:BE49" si="48">SUM(AZ12:AZ48)</f>
        <v>29</v>
      </c>
      <c r="BA49" s="246">
        <f t="shared" si="48"/>
        <v>435</v>
      </c>
      <c r="BB49" s="246">
        <f t="shared" si="48"/>
        <v>46</v>
      </c>
      <c r="BC49" s="246">
        <f t="shared" si="48"/>
        <v>690</v>
      </c>
      <c r="BD49" s="246">
        <f t="shared" si="48"/>
        <v>83</v>
      </c>
      <c r="BE49" s="246">
        <f t="shared" si="48"/>
        <v>75</v>
      </c>
    </row>
    <row r="50" spans="1:57" s="226" customFormat="1" ht="15.75" customHeight="1" thickBot="1" x14ac:dyDescent="0.35">
      <c r="A50" s="307"/>
      <c r="B50" s="308"/>
      <c r="C50" s="223" t="s">
        <v>225</v>
      </c>
      <c r="D50" s="224">
        <f>D10+D49</f>
        <v>14</v>
      </c>
      <c r="E50" s="224">
        <f>E10+E49</f>
        <v>210</v>
      </c>
      <c r="F50" s="224">
        <f>F10+F49</f>
        <v>22</v>
      </c>
      <c r="G50" s="224">
        <f>G10+G49</f>
        <v>321</v>
      </c>
      <c r="H50" s="224">
        <f>H10+H49</f>
        <v>28</v>
      </c>
      <c r="I50" s="248" t="s">
        <v>25</v>
      </c>
      <c r="J50" s="224">
        <f>J10+J49</f>
        <v>15</v>
      </c>
      <c r="K50" s="224">
        <f>K10+K49</f>
        <v>233</v>
      </c>
      <c r="L50" s="224">
        <f>L10+L49</f>
        <v>13</v>
      </c>
      <c r="M50" s="224">
        <f>M10+M49</f>
        <v>187</v>
      </c>
      <c r="N50" s="224">
        <f>N10+N49</f>
        <v>28</v>
      </c>
      <c r="O50" s="248" t="s">
        <v>25</v>
      </c>
      <c r="P50" s="224">
        <f>P10+P49</f>
        <v>13</v>
      </c>
      <c r="Q50" s="224">
        <f>Q10+Q49</f>
        <v>191</v>
      </c>
      <c r="R50" s="224">
        <f>R10+R49</f>
        <v>18</v>
      </c>
      <c r="S50" s="224">
        <f>S10+S49</f>
        <v>259</v>
      </c>
      <c r="T50" s="224">
        <f>T10+T49</f>
        <v>27</v>
      </c>
      <c r="U50" s="248" t="s">
        <v>25</v>
      </c>
      <c r="V50" s="224">
        <f>V10+V49</f>
        <v>8</v>
      </c>
      <c r="W50" s="224">
        <f>W10+W49</f>
        <v>125</v>
      </c>
      <c r="X50" s="224">
        <f>X10+X49</f>
        <v>19</v>
      </c>
      <c r="Y50" s="224">
        <f>Y10+Y49</f>
        <v>295</v>
      </c>
      <c r="Z50" s="224">
        <f>Z10+Z49</f>
        <v>32</v>
      </c>
      <c r="AA50" s="248" t="s">
        <v>25</v>
      </c>
      <c r="AB50" s="224">
        <f>AB10+AB49</f>
        <v>7</v>
      </c>
      <c r="AC50" s="224">
        <f>AC10+AC49</f>
        <v>109</v>
      </c>
      <c r="AD50" s="224">
        <f>AD10+AD49</f>
        <v>16</v>
      </c>
      <c r="AE50" s="224">
        <f>AE10+AE49</f>
        <v>236</v>
      </c>
      <c r="AF50" s="224">
        <f>AF10+AF49</f>
        <v>32</v>
      </c>
      <c r="AG50" s="248" t="s">
        <v>25</v>
      </c>
      <c r="AH50" s="224">
        <f>AH10+AH49</f>
        <v>11</v>
      </c>
      <c r="AI50" s="224">
        <f>AI10+AI49</f>
        <v>172</v>
      </c>
      <c r="AJ50" s="224">
        <f>AJ10+AJ49</f>
        <v>16</v>
      </c>
      <c r="AK50" s="224">
        <f>AK10+AK49</f>
        <v>233</v>
      </c>
      <c r="AL50" s="224">
        <f>AL10+AL49</f>
        <v>28</v>
      </c>
      <c r="AM50" s="248" t="s">
        <v>25</v>
      </c>
      <c r="AN50" s="224">
        <f>AN10+AN49</f>
        <v>10</v>
      </c>
      <c r="AO50" s="224">
        <f>AO10+AO49</f>
        <v>150</v>
      </c>
      <c r="AP50" s="224">
        <f>AP10+AP49</f>
        <v>16</v>
      </c>
      <c r="AQ50" s="224">
        <f>AQ10+AQ49</f>
        <v>240</v>
      </c>
      <c r="AR50" s="224">
        <f>AR10+AR49</f>
        <v>32</v>
      </c>
      <c r="AS50" s="248" t="s">
        <v>25</v>
      </c>
      <c r="AT50" s="224">
        <f>AT10+AT49</f>
        <v>7</v>
      </c>
      <c r="AU50" s="224">
        <f>AU10+AU49</f>
        <v>105</v>
      </c>
      <c r="AV50" s="224">
        <f>AV10+AV49</f>
        <v>17</v>
      </c>
      <c r="AW50" s="224">
        <f>AW10+AW49</f>
        <v>255</v>
      </c>
      <c r="AX50" s="224">
        <f>AX10+AX49</f>
        <v>33</v>
      </c>
      <c r="AY50" s="248" t="s">
        <v>25</v>
      </c>
      <c r="AZ50" s="249">
        <f t="shared" ref="AZ50:BE50" si="49">AZ10+AZ49</f>
        <v>84</v>
      </c>
      <c r="BA50" s="249">
        <f t="shared" si="49"/>
        <v>1277</v>
      </c>
      <c r="BB50" s="249">
        <f t="shared" si="49"/>
        <v>139</v>
      </c>
      <c r="BC50" s="249">
        <f t="shared" si="49"/>
        <v>2093</v>
      </c>
      <c r="BD50" s="249">
        <f t="shared" si="49"/>
        <v>240</v>
      </c>
      <c r="BE50" s="249">
        <f t="shared" si="49"/>
        <v>224</v>
      </c>
    </row>
    <row r="51" spans="1:57" ht="15.75" customHeight="1" x14ac:dyDescent="0.3">
      <c r="A51" s="251"/>
      <c r="B51" s="252"/>
      <c r="C51" s="253" t="s">
        <v>24</v>
      </c>
      <c r="D51" s="546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2"/>
      <c r="P51" s="562"/>
      <c r="Q51" s="562"/>
      <c r="R51" s="562"/>
      <c r="S51" s="562"/>
      <c r="T51" s="562"/>
      <c r="U51" s="562"/>
      <c r="V51" s="562"/>
      <c r="W51" s="562"/>
      <c r="X51" s="562"/>
      <c r="Y51" s="562"/>
      <c r="Z51" s="562"/>
      <c r="AA51" s="562"/>
      <c r="AB51" s="546"/>
      <c r="AC51" s="562"/>
      <c r="AD51" s="562"/>
      <c r="AE51" s="562"/>
      <c r="AF51" s="562"/>
      <c r="AG51" s="562"/>
      <c r="AH51" s="562"/>
      <c r="AI51" s="562"/>
      <c r="AJ51" s="562"/>
      <c r="AK51" s="562"/>
      <c r="AL51" s="562"/>
      <c r="AM51" s="562"/>
      <c r="AN51" s="562"/>
      <c r="AO51" s="562"/>
      <c r="AP51" s="562"/>
      <c r="AQ51" s="562"/>
      <c r="AR51" s="562"/>
      <c r="AS51" s="562"/>
      <c r="AT51" s="562"/>
      <c r="AU51" s="562"/>
      <c r="AV51" s="562"/>
      <c r="AW51" s="562"/>
      <c r="AX51" s="562"/>
      <c r="AY51" s="562"/>
      <c r="AZ51" s="548"/>
      <c r="BA51" s="563"/>
      <c r="BB51" s="563"/>
      <c r="BC51" s="563"/>
      <c r="BD51" s="563"/>
      <c r="BE51" s="564"/>
    </row>
    <row r="52" spans="1:57" s="192" customFormat="1" ht="15.75" customHeight="1" x14ac:dyDescent="0.25">
      <c r="A52" s="87" t="s">
        <v>192</v>
      </c>
      <c r="B52" s="93" t="s">
        <v>17</v>
      </c>
      <c r="C52" s="91" t="s">
        <v>195</v>
      </c>
      <c r="D52" s="22"/>
      <c r="E52" s="8" t="str">
        <f t="shared" ref="E52:E56" si="50">IF(D52*15=0,"",D52*15)</f>
        <v/>
      </c>
      <c r="F52" s="21"/>
      <c r="G52" s="8" t="str">
        <f t="shared" ref="G52:G56" si="51">IF(F52*15=0,"",F52*15)</f>
        <v/>
      </c>
      <c r="H52" s="115" t="s">
        <v>25</v>
      </c>
      <c r="I52" s="48"/>
      <c r="J52" s="22"/>
      <c r="K52" s="8" t="str">
        <f t="shared" ref="K52:K56" si="52">IF(J52*15=0,"",J52*15)</f>
        <v/>
      </c>
      <c r="L52" s="21"/>
      <c r="M52" s="8" t="str">
        <f t="shared" ref="M52:M56" si="53">IF(L52*15=0,"",L52*15)</f>
        <v/>
      </c>
      <c r="N52" s="115" t="s">
        <v>25</v>
      </c>
      <c r="O52" s="48"/>
      <c r="P52" s="22"/>
      <c r="Q52" s="8" t="str">
        <f t="shared" ref="Q52:Q56" si="54">IF(P52*15=0,"",P52*15)</f>
        <v/>
      </c>
      <c r="R52" s="21"/>
      <c r="S52" s="8" t="str">
        <f t="shared" ref="S52:S56" si="55">IF(R52*15=0,"",R52*15)</f>
        <v/>
      </c>
      <c r="T52" s="115" t="s">
        <v>25</v>
      </c>
      <c r="U52" s="48"/>
      <c r="V52" s="22"/>
      <c r="W52" s="8" t="str">
        <f t="shared" ref="W52:W56" si="56">IF(V52*15=0,"",V52*15)</f>
        <v/>
      </c>
      <c r="X52" s="21"/>
      <c r="Y52" s="8" t="str">
        <f t="shared" ref="Y52:Y56" si="57">IF(X52*15=0,"",X52*15)</f>
        <v/>
      </c>
      <c r="Z52" s="115" t="s">
        <v>25</v>
      </c>
      <c r="AA52" s="48"/>
      <c r="AB52" s="22"/>
      <c r="AC52" s="8" t="str">
        <f t="shared" ref="AC52:AC56" si="58">IF(AB52*15=0,"",AB52*15)</f>
        <v/>
      </c>
      <c r="AD52" s="21"/>
      <c r="AE52" s="8" t="str">
        <f t="shared" ref="AE52:AE56" si="59">IF(AD52*15=0,"",AD52*15)</f>
        <v/>
      </c>
      <c r="AF52" s="115" t="s">
        <v>25</v>
      </c>
      <c r="AG52" s="48"/>
      <c r="AH52" s="22"/>
      <c r="AI52" s="8" t="str">
        <f t="shared" ref="AI52:AI56" si="60">IF(AH52*15=0,"",AH52*15)</f>
        <v/>
      </c>
      <c r="AJ52" s="21"/>
      <c r="AK52" s="8" t="str">
        <f t="shared" ref="AK52:AK56" si="61">IF(AJ52*15=0,"",AJ52*15)</f>
        <v/>
      </c>
      <c r="AL52" s="115" t="s">
        <v>25</v>
      </c>
      <c r="AM52" s="48"/>
      <c r="AN52" s="22"/>
      <c r="AO52" s="8" t="str">
        <f t="shared" ref="AO52:AO56" si="62">IF(AN52*15=0,"",AN52*15)</f>
        <v/>
      </c>
      <c r="AP52" s="21"/>
      <c r="AQ52" s="8" t="str">
        <f t="shared" ref="AQ52:AQ56" si="63">IF(AP52*15=0,"",AP52*15)</f>
        <v/>
      </c>
      <c r="AR52" s="115" t="s">
        <v>25</v>
      </c>
      <c r="AS52" s="48"/>
      <c r="AT52" s="22"/>
      <c r="AU52" s="8" t="str">
        <f t="shared" ref="AU52:AU56" si="64">IF(AT52*15=0,"",AT52*15)</f>
        <v/>
      </c>
      <c r="AV52" s="21"/>
      <c r="AW52" s="8" t="str">
        <f t="shared" ref="AW52:AW56" si="65">IF(AV52*15=0,"",AV52*15)</f>
        <v/>
      </c>
      <c r="AX52" s="115" t="s">
        <v>25</v>
      </c>
      <c r="AY52" s="101" t="s">
        <v>199</v>
      </c>
      <c r="AZ52" s="10" t="str">
        <f>IF(D52+J52+P52+V52+AB52+AH52+AN52+AT52=0,"",D52+J52+P52+V52+AB52+AH52+AN52+AT52)</f>
        <v/>
      </c>
      <c r="BA52" s="27" t="str">
        <f>IF((P52+V52+AB52+AH52+AN52+AT52)*15=0,"",(P52+V52+AB52+AH52+AN52+AT52)*15)</f>
        <v/>
      </c>
      <c r="BB52" s="11" t="str">
        <f>IF(F52+L52+R52+X52+AD52+AJ52+AP52+AV52=0,"",F52+L52+R52+X52+AD52+AJ52+AP52+AV52)</f>
        <v/>
      </c>
      <c r="BC52" s="27" t="str">
        <f>IF((R52+X52+AD52+AJ52+AP52+AV52)*15=0,"",(R52+X52+AD52+AJ52+AP52+AV52)*15)</f>
        <v/>
      </c>
      <c r="BD52" s="115" t="s">
        <v>25</v>
      </c>
      <c r="BE52" s="12" t="str">
        <f>IF(D52+F52+L52+J52+P52+R52+V52+X52+AB52+AD52+AH52+AJ52+AN52+AP52+AT52+AV52=0,"",D52+F52+L52+J52+P52+R52+V52+X52+AB52+AD52+AH52+AJ52+AN52+AP52+AT52+AV52)</f>
        <v/>
      </c>
    </row>
    <row r="53" spans="1:57" s="192" customFormat="1" ht="15.75" customHeight="1" x14ac:dyDescent="0.25">
      <c r="A53" s="94" t="s">
        <v>193</v>
      </c>
      <c r="B53" s="93" t="s">
        <v>17</v>
      </c>
      <c r="C53" s="137" t="s">
        <v>196</v>
      </c>
      <c r="D53" s="22"/>
      <c r="E53" s="8" t="str">
        <f t="shared" si="50"/>
        <v/>
      </c>
      <c r="F53" s="21"/>
      <c r="G53" s="8" t="str">
        <f t="shared" si="51"/>
        <v/>
      </c>
      <c r="H53" s="115" t="s">
        <v>25</v>
      </c>
      <c r="I53" s="48"/>
      <c r="J53" s="22"/>
      <c r="K53" s="8" t="str">
        <f t="shared" si="52"/>
        <v/>
      </c>
      <c r="L53" s="21"/>
      <c r="M53" s="8" t="str">
        <f t="shared" si="53"/>
        <v/>
      </c>
      <c r="N53" s="115" t="s">
        <v>25</v>
      </c>
      <c r="O53" s="48"/>
      <c r="P53" s="22"/>
      <c r="Q53" s="8" t="str">
        <f t="shared" si="54"/>
        <v/>
      </c>
      <c r="R53" s="21"/>
      <c r="S53" s="8" t="str">
        <f t="shared" si="55"/>
        <v/>
      </c>
      <c r="T53" s="115" t="s">
        <v>25</v>
      </c>
      <c r="U53" s="48"/>
      <c r="V53" s="22"/>
      <c r="W53" s="8" t="str">
        <f t="shared" si="56"/>
        <v/>
      </c>
      <c r="X53" s="21"/>
      <c r="Y53" s="8" t="str">
        <f t="shared" si="57"/>
        <v/>
      </c>
      <c r="Z53" s="115" t="s">
        <v>25</v>
      </c>
      <c r="AA53" s="48"/>
      <c r="AB53" s="22"/>
      <c r="AC53" s="8" t="str">
        <f t="shared" si="58"/>
        <v/>
      </c>
      <c r="AD53" s="21"/>
      <c r="AE53" s="8" t="str">
        <f t="shared" si="59"/>
        <v/>
      </c>
      <c r="AF53" s="115" t="s">
        <v>25</v>
      </c>
      <c r="AG53" s="48"/>
      <c r="AH53" s="22"/>
      <c r="AI53" s="8" t="str">
        <f t="shared" si="60"/>
        <v/>
      </c>
      <c r="AJ53" s="21"/>
      <c r="AK53" s="8" t="str">
        <f t="shared" si="61"/>
        <v/>
      </c>
      <c r="AL53" s="115" t="s">
        <v>25</v>
      </c>
      <c r="AM53" s="48"/>
      <c r="AN53" s="22"/>
      <c r="AO53" s="8" t="str">
        <f t="shared" si="62"/>
        <v/>
      </c>
      <c r="AP53" s="21"/>
      <c r="AQ53" s="8" t="str">
        <f t="shared" si="63"/>
        <v/>
      </c>
      <c r="AR53" s="115" t="s">
        <v>25</v>
      </c>
      <c r="AS53" s="48"/>
      <c r="AT53" s="22"/>
      <c r="AU53" s="8" t="str">
        <f t="shared" si="64"/>
        <v/>
      </c>
      <c r="AV53" s="21"/>
      <c r="AW53" s="8" t="str">
        <f t="shared" si="65"/>
        <v/>
      </c>
      <c r="AX53" s="115" t="s">
        <v>25</v>
      </c>
      <c r="AY53" s="101" t="s">
        <v>199</v>
      </c>
      <c r="AZ53" s="10" t="str">
        <f>IF(D53+J53+P53+V53+AB53+AH53+AN53+AT53=0,"",D53+J53+P53+V53+AB53+AH53+AN53+AT53)</f>
        <v/>
      </c>
      <c r="BA53" s="27" t="str">
        <f>IF((P53+V53+AB53+AH53+AN53+AT53)*15=0,"",(P53+V53+AB53+AH53+AN53+AT53)*15)</f>
        <v/>
      </c>
      <c r="BB53" s="11" t="str">
        <f>IF(F53+L53+R53+X53+AD53+AJ53+AP53+AV53=0,"",F53+L53+R53+X53+AD53+AJ53+AP53+AV53)</f>
        <v/>
      </c>
      <c r="BC53" s="8" t="str">
        <f>IF((L53+F53+R53+X53+AD53+AJ53+AP53+AV53)*15=0,"",(L53+F53+R53+X53+AD53+AJ53+AP53+AV53)*15)</f>
        <v/>
      </c>
      <c r="BD53" s="115" t="s">
        <v>25</v>
      </c>
      <c r="BE53" s="12" t="str">
        <f>IF(D53+F53+L53+J53+P53+R53+V53+X53+AB53+AD53+AH53+AJ53+AN53+AP53+AT53+AV53=0,"",D53+F53+L53+J53+P53+R53+V53+X53+AB53+AD53+AH53+AJ53+AN53+AP53+AT53+AV53)</f>
        <v/>
      </c>
    </row>
    <row r="54" spans="1:57" s="192" customFormat="1" ht="15.75" customHeight="1" thickBot="1" x14ac:dyDescent="0.3">
      <c r="A54" s="7" t="s">
        <v>276</v>
      </c>
      <c r="B54" s="93" t="s">
        <v>17</v>
      </c>
      <c r="C54" s="198" t="s">
        <v>277</v>
      </c>
      <c r="D54" s="22"/>
      <c r="E54" s="8" t="str">
        <f t="shared" si="50"/>
        <v/>
      </c>
      <c r="F54" s="21"/>
      <c r="G54" s="8" t="str">
        <f t="shared" si="51"/>
        <v/>
      </c>
      <c r="H54" s="115" t="s">
        <v>25</v>
      </c>
      <c r="I54" s="48"/>
      <c r="J54" s="22"/>
      <c r="K54" s="8" t="str">
        <f t="shared" si="52"/>
        <v/>
      </c>
      <c r="L54" s="21"/>
      <c r="M54" s="8" t="str">
        <f t="shared" si="53"/>
        <v/>
      </c>
      <c r="N54" s="115" t="s">
        <v>25</v>
      </c>
      <c r="O54" s="48"/>
      <c r="P54" s="22"/>
      <c r="Q54" s="8" t="str">
        <f t="shared" si="54"/>
        <v/>
      </c>
      <c r="R54" s="21"/>
      <c r="S54" s="8" t="str">
        <f t="shared" si="55"/>
        <v/>
      </c>
      <c r="T54" s="115" t="s">
        <v>25</v>
      </c>
      <c r="U54" s="48"/>
      <c r="V54" s="22"/>
      <c r="W54" s="8" t="str">
        <f t="shared" si="56"/>
        <v/>
      </c>
      <c r="X54" s="21"/>
      <c r="Y54" s="8" t="str">
        <f t="shared" si="57"/>
        <v/>
      </c>
      <c r="Z54" s="115" t="s">
        <v>25</v>
      </c>
      <c r="AA54" s="48"/>
      <c r="AB54" s="22"/>
      <c r="AC54" s="8" t="str">
        <f t="shared" si="58"/>
        <v/>
      </c>
      <c r="AD54" s="21"/>
      <c r="AE54" s="8" t="str">
        <f t="shared" si="59"/>
        <v/>
      </c>
      <c r="AF54" s="115" t="s">
        <v>25</v>
      </c>
      <c r="AG54" s="48"/>
      <c r="AH54" s="22"/>
      <c r="AI54" s="8" t="str">
        <f t="shared" si="60"/>
        <v/>
      </c>
      <c r="AJ54" s="21"/>
      <c r="AK54" s="8" t="str">
        <f t="shared" si="61"/>
        <v/>
      </c>
      <c r="AL54" s="115" t="s">
        <v>25</v>
      </c>
      <c r="AM54" s="48"/>
      <c r="AN54" s="22"/>
      <c r="AO54" s="8" t="str">
        <f t="shared" si="62"/>
        <v/>
      </c>
      <c r="AP54" s="21"/>
      <c r="AQ54" s="8" t="str">
        <f t="shared" si="63"/>
        <v/>
      </c>
      <c r="AR54" s="115" t="s">
        <v>25</v>
      </c>
      <c r="AS54" s="48"/>
      <c r="AT54" s="22"/>
      <c r="AU54" s="8" t="str">
        <f t="shared" si="64"/>
        <v/>
      </c>
      <c r="AV54" s="21"/>
      <c r="AW54" s="8" t="str">
        <f t="shared" si="65"/>
        <v/>
      </c>
      <c r="AX54" s="115" t="s">
        <v>25</v>
      </c>
      <c r="AY54" s="101" t="s">
        <v>199</v>
      </c>
      <c r="AZ54" s="10" t="str">
        <f>IF(D54+J54+P54+V54+AB54+AH54+AN54+AT54=0,"",D54+J54+P54+V54+AB54+AH54+AN54+AT54)</f>
        <v/>
      </c>
      <c r="BA54" s="27" t="str">
        <f>IF((P54+V54+AB54+AH54+AN54+AT54)*15=0,"",(P54+V54+AB54+AH54+AN54+AT54)*15)</f>
        <v/>
      </c>
      <c r="BB54" s="11" t="str">
        <f>IF(F54+L54+R54+X54+AD54+AJ54+AP54+AV54=0,"",F54+L54+R54+X54+AD54+AJ54+AP54+AV54)</f>
        <v/>
      </c>
      <c r="BC54" s="8" t="str">
        <f>IF((L54+F54+R54+X54+AD54+AJ54+AP54+AV54)*15=0,"",(L54+F54+R54+X54+AD54+AJ54+AP54+AV54)*15)</f>
        <v/>
      </c>
      <c r="BD54" s="115" t="s">
        <v>25</v>
      </c>
      <c r="BE54" s="12" t="str">
        <f>IF(D54+F54+L54+J54+P54+R54+V54+X54+AB54+AD54+AH54+AJ54+AN54+AP54+AT54+AV54=0,"",D54+F54+L54+J54+P54+R54+V54+X54+AB54+AD54+AH54+AJ54+AN54+AP54+AT54+AV54)</f>
        <v/>
      </c>
    </row>
    <row r="55" spans="1:57" ht="15.75" customHeight="1" thickBot="1" x14ac:dyDescent="0.35">
      <c r="A55" s="254"/>
      <c r="B55" s="255"/>
      <c r="C55" s="256" t="s">
        <v>26</v>
      </c>
      <c r="D55" s="257">
        <f>SUM(D52:D54)</f>
        <v>0</v>
      </c>
      <c r="E55" s="258" t="str">
        <f t="shared" si="50"/>
        <v/>
      </c>
      <c r="F55" s="259">
        <f>SUM(F52:F54)</f>
        <v>0</v>
      </c>
      <c r="G55" s="258" t="str">
        <f t="shared" si="51"/>
        <v/>
      </c>
      <c r="H55" s="260" t="s">
        <v>25</v>
      </c>
      <c r="I55" s="261" t="s">
        <v>25</v>
      </c>
      <c r="J55" s="262">
        <f>SUM(J52:J54)</f>
        <v>0</v>
      </c>
      <c r="K55" s="258" t="str">
        <f t="shared" si="52"/>
        <v/>
      </c>
      <c r="L55" s="259">
        <f>SUM(L52:L54)</f>
        <v>0</v>
      </c>
      <c r="M55" s="258" t="str">
        <f t="shared" si="53"/>
        <v/>
      </c>
      <c r="N55" s="260" t="s">
        <v>25</v>
      </c>
      <c r="O55" s="261" t="s">
        <v>25</v>
      </c>
      <c r="P55" s="257">
        <f>SUM(P52:P54)</f>
        <v>0</v>
      </c>
      <c r="Q55" s="258" t="str">
        <f t="shared" si="54"/>
        <v/>
      </c>
      <c r="R55" s="259">
        <f>SUM(R52:R54)</f>
        <v>0</v>
      </c>
      <c r="S55" s="258" t="str">
        <f t="shared" si="55"/>
        <v/>
      </c>
      <c r="T55" s="263"/>
      <c r="U55" s="261"/>
      <c r="V55" s="262">
        <f>SUM(V52:V54)</f>
        <v>0</v>
      </c>
      <c r="W55" s="258" t="str">
        <f t="shared" si="56"/>
        <v/>
      </c>
      <c r="X55" s="259">
        <f>SUM(X52:X54)</f>
        <v>0</v>
      </c>
      <c r="Y55" s="258" t="str">
        <f t="shared" si="57"/>
        <v/>
      </c>
      <c r="Z55" s="260" t="s">
        <v>25</v>
      </c>
      <c r="AA55" s="261" t="s">
        <v>25</v>
      </c>
      <c r="AB55" s="257">
        <f>SUM(AB52:AB54)</f>
        <v>0</v>
      </c>
      <c r="AC55" s="258" t="str">
        <f t="shared" si="58"/>
        <v/>
      </c>
      <c r="AD55" s="259">
        <f>SUM(AD52:AD54)</f>
        <v>0</v>
      </c>
      <c r="AE55" s="258" t="str">
        <f t="shared" si="59"/>
        <v/>
      </c>
      <c r="AF55" s="260" t="s">
        <v>25</v>
      </c>
      <c r="AG55" s="261" t="s">
        <v>25</v>
      </c>
      <c r="AH55" s="262">
        <f>SUM(AH52:AH54)</f>
        <v>0</v>
      </c>
      <c r="AI55" s="258" t="str">
        <f t="shared" si="60"/>
        <v/>
      </c>
      <c r="AJ55" s="259">
        <f>SUM(AJ52:AJ54)</f>
        <v>0</v>
      </c>
      <c r="AK55" s="258" t="str">
        <f t="shared" si="61"/>
        <v/>
      </c>
      <c r="AL55" s="260" t="s">
        <v>25</v>
      </c>
      <c r="AM55" s="261" t="s">
        <v>25</v>
      </c>
      <c r="AN55" s="257">
        <f>SUM(AN52:AN54)</f>
        <v>0</v>
      </c>
      <c r="AO55" s="258" t="str">
        <f t="shared" si="62"/>
        <v/>
      </c>
      <c r="AP55" s="259">
        <f>SUM(AP52:AP54)</f>
        <v>0</v>
      </c>
      <c r="AQ55" s="258" t="str">
        <f t="shared" si="63"/>
        <v/>
      </c>
      <c r="AR55" s="263"/>
      <c r="AS55" s="261"/>
      <c r="AT55" s="262">
        <f>SUM(AT52:AT54)</f>
        <v>0</v>
      </c>
      <c r="AU55" s="258" t="str">
        <f t="shared" si="64"/>
        <v/>
      </c>
      <c r="AV55" s="259">
        <f>SUM(AV52:AV54)</f>
        <v>0</v>
      </c>
      <c r="AW55" s="258" t="str">
        <f t="shared" si="65"/>
        <v/>
      </c>
      <c r="AX55" s="260" t="s">
        <v>25</v>
      </c>
      <c r="AY55" s="261" t="s">
        <v>25</v>
      </c>
      <c r="AZ55" s="264" t="str">
        <f>IF(D55+J55+P55+V55=0,"",D55+J55+P55+V55)</f>
        <v/>
      </c>
      <c r="BA55" s="265" t="str">
        <f>IF((D55+J55+P55+V55)*15=0,"",(D55+J55+P55+V55)*15)</f>
        <v/>
      </c>
      <c r="BB55" s="266" t="str">
        <f>IF(F55+L55+R55+X55=0,"",F55+L55+R55+X55)</f>
        <v/>
      </c>
      <c r="BC55" s="265" t="str">
        <f>IF((F55+L55+R55+X55)*15=0,"",(F55+L55+R55+X55)*15)</f>
        <v/>
      </c>
      <c r="BD55" s="260" t="s">
        <v>25</v>
      </c>
      <c r="BE55" s="267" t="s">
        <v>224</v>
      </c>
    </row>
    <row r="56" spans="1:57" ht="15.75" customHeight="1" thickBot="1" x14ac:dyDescent="0.35">
      <c r="A56" s="268"/>
      <c r="B56" s="269"/>
      <c r="C56" s="270" t="s">
        <v>226</v>
      </c>
      <c r="D56" s="271">
        <f>D50+D55</f>
        <v>14</v>
      </c>
      <c r="E56" s="272">
        <f t="shared" si="50"/>
        <v>210</v>
      </c>
      <c r="F56" s="273">
        <f>F50+F55</f>
        <v>22</v>
      </c>
      <c r="G56" s="272">
        <f t="shared" si="51"/>
        <v>330</v>
      </c>
      <c r="H56" s="274" t="s">
        <v>25</v>
      </c>
      <c r="I56" s="275" t="s">
        <v>25</v>
      </c>
      <c r="J56" s="276">
        <f>J50+J55</f>
        <v>15</v>
      </c>
      <c r="K56" s="272">
        <f t="shared" si="52"/>
        <v>225</v>
      </c>
      <c r="L56" s="273">
        <f>L50+L55</f>
        <v>13</v>
      </c>
      <c r="M56" s="272">
        <f t="shared" si="53"/>
        <v>195</v>
      </c>
      <c r="N56" s="274" t="s">
        <v>25</v>
      </c>
      <c r="O56" s="275" t="s">
        <v>25</v>
      </c>
      <c r="P56" s="271">
        <f>P50+P55</f>
        <v>13</v>
      </c>
      <c r="Q56" s="272">
        <f t="shared" si="54"/>
        <v>195</v>
      </c>
      <c r="R56" s="273">
        <f>R50+R55</f>
        <v>18</v>
      </c>
      <c r="S56" s="272">
        <f t="shared" si="55"/>
        <v>270</v>
      </c>
      <c r="T56" s="277"/>
      <c r="U56" s="275"/>
      <c r="V56" s="276">
        <f>V50+V55</f>
        <v>8</v>
      </c>
      <c r="W56" s="272">
        <f t="shared" si="56"/>
        <v>120</v>
      </c>
      <c r="X56" s="273">
        <f>X50+X55</f>
        <v>19</v>
      </c>
      <c r="Y56" s="272">
        <f t="shared" si="57"/>
        <v>285</v>
      </c>
      <c r="Z56" s="274" t="s">
        <v>25</v>
      </c>
      <c r="AA56" s="275" t="s">
        <v>25</v>
      </c>
      <c r="AB56" s="271">
        <f>AB50+AB55</f>
        <v>7</v>
      </c>
      <c r="AC56" s="272">
        <f t="shared" si="58"/>
        <v>105</v>
      </c>
      <c r="AD56" s="273">
        <f>AD50+AD55</f>
        <v>16</v>
      </c>
      <c r="AE56" s="272">
        <f t="shared" si="59"/>
        <v>240</v>
      </c>
      <c r="AF56" s="274" t="s">
        <v>25</v>
      </c>
      <c r="AG56" s="275" t="s">
        <v>25</v>
      </c>
      <c r="AH56" s="276">
        <f>AH50+AH55</f>
        <v>11</v>
      </c>
      <c r="AI56" s="272">
        <f t="shared" si="60"/>
        <v>165</v>
      </c>
      <c r="AJ56" s="273">
        <f>AJ50+AJ55</f>
        <v>16</v>
      </c>
      <c r="AK56" s="272">
        <f t="shared" si="61"/>
        <v>240</v>
      </c>
      <c r="AL56" s="274" t="s">
        <v>25</v>
      </c>
      <c r="AM56" s="275" t="s">
        <v>25</v>
      </c>
      <c r="AN56" s="271">
        <f>AN50+AN55</f>
        <v>10</v>
      </c>
      <c r="AO56" s="272">
        <f t="shared" si="62"/>
        <v>150</v>
      </c>
      <c r="AP56" s="273">
        <f>AP50+AP55</f>
        <v>16</v>
      </c>
      <c r="AQ56" s="272">
        <f t="shared" si="63"/>
        <v>240</v>
      </c>
      <c r="AR56" s="277"/>
      <c r="AS56" s="275"/>
      <c r="AT56" s="276">
        <f>AT50+AT55</f>
        <v>7</v>
      </c>
      <c r="AU56" s="272">
        <f t="shared" si="64"/>
        <v>105</v>
      </c>
      <c r="AV56" s="273">
        <f>AV50+AV55</f>
        <v>17</v>
      </c>
      <c r="AW56" s="272">
        <f t="shared" si="65"/>
        <v>255</v>
      </c>
      <c r="AX56" s="274" t="s">
        <v>25</v>
      </c>
      <c r="AY56" s="275" t="s">
        <v>25</v>
      </c>
      <c r="AZ56" s="278">
        <f>IF(D56+J56+P56+V56=0,"",D56+J56+P56+V56)</f>
        <v>50</v>
      </c>
      <c r="BA56" s="279">
        <f>IF((D56+J56+P56+V56)*15=0,"",(D56+J56+P56+V56)*15)</f>
        <v>750</v>
      </c>
      <c r="BB56" s="280">
        <f>IF(F56+L56+R56+X56=0,"",F56+L56+R56+X56)</f>
        <v>72</v>
      </c>
      <c r="BC56" s="279">
        <f>IF((F56+L56+R56+X56+AD56+AJ56+AP56+AV56)*15=0,"",(F56+L56+R56+X56)*15)</f>
        <v>1080</v>
      </c>
      <c r="BD56" s="274" t="s">
        <v>25</v>
      </c>
      <c r="BE56" s="281" t="s">
        <v>224</v>
      </c>
    </row>
    <row r="57" spans="1:57" ht="15.75" customHeight="1" thickTop="1" thickBot="1" x14ac:dyDescent="0.35">
      <c r="A57" s="282"/>
      <c r="B57" s="283"/>
      <c r="C57" s="284" t="s">
        <v>27</v>
      </c>
      <c r="D57" s="546"/>
      <c r="E57" s="562"/>
      <c r="F57" s="562"/>
      <c r="G57" s="562"/>
      <c r="H57" s="562"/>
      <c r="I57" s="562"/>
      <c r="J57" s="562"/>
      <c r="K57" s="562"/>
      <c r="L57" s="562"/>
      <c r="M57" s="562"/>
      <c r="N57" s="562"/>
      <c r="O57" s="562"/>
      <c r="P57" s="562"/>
      <c r="Q57" s="562"/>
      <c r="R57" s="562"/>
      <c r="S57" s="562"/>
      <c r="T57" s="562"/>
      <c r="U57" s="562"/>
      <c r="V57" s="562"/>
      <c r="W57" s="562"/>
      <c r="X57" s="562"/>
      <c r="Y57" s="562"/>
      <c r="Z57" s="562"/>
      <c r="AA57" s="562"/>
      <c r="AB57" s="546"/>
      <c r="AC57" s="562"/>
      <c r="AD57" s="562"/>
      <c r="AE57" s="562"/>
      <c r="AF57" s="562"/>
      <c r="AG57" s="562"/>
      <c r="AH57" s="562"/>
      <c r="AI57" s="562"/>
      <c r="AJ57" s="562"/>
      <c r="AK57" s="562"/>
      <c r="AL57" s="562"/>
      <c r="AM57" s="562"/>
      <c r="AN57" s="562"/>
      <c r="AO57" s="562"/>
      <c r="AP57" s="562"/>
      <c r="AQ57" s="562"/>
      <c r="AR57" s="562"/>
      <c r="AS57" s="562"/>
      <c r="AT57" s="562"/>
      <c r="AU57" s="562"/>
      <c r="AV57" s="562"/>
      <c r="AW57" s="562"/>
      <c r="AX57" s="562"/>
      <c r="AY57" s="562"/>
      <c r="AZ57" s="548"/>
      <c r="BA57" s="563"/>
      <c r="BB57" s="563"/>
      <c r="BC57" s="563"/>
      <c r="BD57" s="563"/>
      <c r="BE57" s="564"/>
    </row>
    <row r="58" spans="1:57" s="216" customFormat="1" ht="15.75" customHeight="1" x14ac:dyDescent="0.3">
      <c r="A58" s="237"/>
      <c r="B58" s="195"/>
      <c r="C58" s="196"/>
      <c r="D58" s="285"/>
      <c r="E58" s="286" t="str">
        <f>IF(D58*15=0,"",D58*15)</f>
        <v/>
      </c>
      <c r="F58" s="287"/>
      <c r="G58" s="286" t="str">
        <f>IF(F58*15=0,"",F58*15)</f>
        <v/>
      </c>
      <c r="H58" s="287"/>
      <c r="I58" s="288"/>
      <c r="J58" s="289"/>
      <c r="K58" s="286" t="str">
        <f>IF(J58*15=0,"",J58*15)</f>
        <v/>
      </c>
      <c r="L58" s="287"/>
      <c r="M58" s="286" t="str">
        <f>IF(L58*15=0,"",L58*15)</f>
        <v/>
      </c>
      <c r="N58" s="287"/>
      <c r="O58" s="290"/>
      <c r="P58" s="285"/>
      <c r="Q58" s="286" t="str">
        <f>IF(P58*15=0,"",P58*15)</f>
        <v/>
      </c>
      <c r="R58" s="287"/>
      <c r="S58" s="286" t="str">
        <f>IF(R58*15=0,"",R58*15)</f>
        <v/>
      </c>
      <c r="T58" s="287"/>
      <c r="U58" s="288"/>
      <c r="V58" s="289"/>
      <c r="W58" s="286" t="str">
        <f>IF(V58*15=0,"",V58*15)</f>
        <v/>
      </c>
      <c r="X58" s="287"/>
      <c r="Y58" s="286" t="str">
        <f>IF(X58*15=0,"",X58*15)</f>
        <v/>
      </c>
      <c r="Z58" s="287"/>
      <c r="AA58" s="290"/>
      <c r="AB58" s="285"/>
      <c r="AC58" s="286" t="str">
        <f>IF(AB58*15=0,"",AB58*15)</f>
        <v/>
      </c>
      <c r="AD58" s="287"/>
      <c r="AE58" s="286" t="str">
        <f>IF(AD58*15=0,"",AD58*15)</f>
        <v/>
      </c>
      <c r="AF58" s="287"/>
      <c r="AG58" s="288"/>
      <c r="AH58" s="289"/>
      <c r="AI58" s="286" t="str">
        <f>IF(AH58*15=0,"",AH58*15)</f>
        <v/>
      </c>
      <c r="AJ58" s="287"/>
      <c r="AK58" s="286" t="str">
        <f>IF(AJ58*15=0,"",AJ58*15)</f>
        <v/>
      </c>
      <c r="AL58" s="287"/>
      <c r="AM58" s="290"/>
      <c r="AN58" s="285"/>
      <c r="AO58" s="286" t="str">
        <f>IF(AN58*15=0,"",AN58*15)</f>
        <v/>
      </c>
      <c r="AP58" s="287"/>
      <c r="AQ58" s="286" t="str">
        <f>IF(AP58*15=0,"",AP58*15)</f>
        <v/>
      </c>
      <c r="AR58" s="287"/>
      <c r="AS58" s="288"/>
      <c r="AT58" s="289"/>
      <c r="AU58" s="286" t="str">
        <f>IF(AT58*15=0,"",AT58*15)</f>
        <v/>
      </c>
      <c r="AV58" s="287"/>
      <c r="AW58" s="286" t="str">
        <f>IF(AV58*15=0,"",AV58*15)</f>
        <v/>
      </c>
      <c r="AX58" s="287"/>
      <c r="AY58" s="290"/>
      <c r="AZ58" s="243" t="str">
        <f>IF(D58+J58+P58+V58=0,"",D58+J58+P58+V58)</f>
        <v/>
      </c>
      <c r="BA58" s="239" t="str">
        <f>IF((D58+J58+P58+V58)*15=0,"",(D58+J58+P58+V58)*15)</f>
        <v/>
      </c>
      <c r="BB58" s="244" t="str">
        <f>IF(F58+L58+R58+X58=0,"",F58+L58+R58+X58)</f>
        <v/>
      </c>
      <c r="BC58" s="239" t="str">
        <f>IF((F58+L58+R58+X58)*15=0,"",(F58+L58+R58+X58)*15)</f>
        <v/>
      </c>
      <c r="BD58" s="244" t="str">
        <f>IF(H58+N58+T58+Z58=0,"",H58+N58+T58+Z58)</f>
        <v/>
      </c>
      <c r="BE58" s="245" t="s">
        <v>224</v>
      </c>
    </row>
    <row r="59" spans="1:57" s="216" customFormat="1" ht="9.9499999999999993" customHeight="1" x14ac:dyDescent="0.2">
      <c r="A59" s="553"/>
      <c r="B59" s="565"/>
      <c r="C59" s="565"/>
      <c r="D59" s="565"/>
      <c r="E59" s="565"/>
      <c r="F59" s="565"/>
      <c r="G59" s="565"/>
      <c r="H59" s="565"/>
      <c r="I59" s="565"/>
      <c r="J59" s="565"/>
      <c r="K59" s="565"/>
      <c r="L59" s="565"/>
      <c r="M59" s="565"/>
      <c r="N59" s="565"/>
      <c r="O59" s="565"/>
      <c r="P59" s="565"/>
      <c r="Q59" s="565"/>
      <c r="R59" s="565"/>
      <c r="S59" s="565"/>
      <c r="T59" s="565"/>
      <c r="U59" s="565"/>
      <c r="V59" s="565"/>
      <c r="W59" s="565"/>
      <c r="X59" s="565"/>
      <c r="Y59" s="565"/>
      <c r="Z59" s="565"/>
      <c r="AA59" s="565"/>
      <c r="AB59" s="347"/>
      <c r="AC59" s="347"/>
      <c r="AD59" s="347"/>
      <c r="AE59" s="347"/>
      <c r="AF59" s="347"/>
      <c r="AG59" s="347"/>
      <c r="AH59" s="347"/>
      <c r="AI59" s="347"/>
      <c r="AJ59" s="347"/>
      <c r="AK59" s="347"/>
      <c r="AL59" s="347"/>
      <c r="AM59" s="347"/>
      <c r="AN59" s="347"/>
      <c r="AO59" s="347"/>
      <c r="AP59" s="347"/>
      <c r="AQ59" s="347"/>
      <c r="AR59" s="347"/>
      <c r="AS59" s="347"/>
      <c r="AT59" s="347"/>
      <c r="AU59" s="347"/>
      <c r="AV59" s="347"/>
      <c r="AW59" s="347"/>
      <c r="AX59" s="347"/>
      <c r="AY59" s="347"/>
      <c r="AZ59" s="341"/>
      <c r="BA59" s="342"/>
      <c r="BB59" s="342"/>
      <c r="BC59" s="342"/>
      <c r="BD59" s="342"/>
      <c r="BE59" s="343"/>
    </row>
    <row r="60" spans="1:57" s="216" customFormat="1" ht="15.75" customHeight="1" x14ac:dyDescent="0.25">
      <c r="A60" s="197" t="s">
        <v>133</v>
      </c>
      <c r="B60" s="211" t="s">
        <v>17</v>
      </c>
      <c r="C60" s="368" t="s">
        <v>31</v>
      </c>
      <c r="D60" s="352"/>
      <c r="E60" s="124"/>
      <c r="F60" s="124"/>
      <c r="G60" s="124"/>
      <c r="H60" s="125"/>
      <c r="I60" s="353"/>
      <c r="J60" s="354"/>
      <c r="K60" s="124"/>
      <c r="L60" s="124"/>
      <c r="M60" s="124">
        <v>160</v>
      </c>
      <c r="N60" s="125">
        <v>0</v>
      </c>
      <c r="O60" s="353" t="s">
        <v>51</v>
      </c>
      <c r="P60" s="355"/>
      <c r="Q60" s="124"/>
      <c r="R60" s="124"/>
      <c r="S60" s="124"/>
      <c r="T60" s="125"/>
      <c r="U60" s="125"/>
      <c r="V60" s="125"/>
      <c r="W60" s="124"/>
      <c r="X60" s="124"/>
      <c r="Y60" s="124"/>
      <c r="Z60" s="125"/>
      <c r="AA60" s="353"/>
      <c r="AB60" s="354"/>
      <c r="AC60" s="124"/>
      <c r="AD60" s="124"/>
      <c r="AE60" s="124"/>
      <c r="AF60" s="125"/>
      <c r="AG60" s="125"/>
      <c r="AH60" s="125"/>
      <c r="AI60" s="124"/>
      <c r="AJ60" s="124"/>
      <c r="AK60" s="120"/>
      <c r="AL60" s="179"/>
      <c r="AM60" s="349"/>
      <c r="AN60" s="354"/>
      <c r="AO60" s="124"/>
      <c r="AP60" s="124"/>
      <c r="AQ60" s="124"/>
      <c r="AR60" s="125"/>
      <c r="AS60" s="353"/>
      <c r="AT60" s="354"/>
      <c r="AU60" s="124"/>
      <c r="AV60" s="124"/>
      <c r="AW60" s="21"/>
      <c r="AX60" s="9"/>
      <c r="AY60" s="126"/>
      <c r="AZ60" s="291"/>
      <c r="BA60" s="292"/>
      <c r="BB60" s="292"/>
      <c r="BC60" s="292"/>
      <c r="BD60" s="292"/>
      <c r="BE60" s="293"/>
    </row>
    <row r="61" spans="1:57" s="216" customFormat="1" ht="15.75" customHeight="1" x14ac:dyDescent="0.25">
      <c r="A61" s="350" t="s">
        <v>406</v>
      </c>
      <c r="B61" s="131" t="s">
        <v>17</v>
      </c>
      <c r="C61" s="351" t="s">
        <v>32</v>
      </c>
      <c r="D61" s="356"/>
      <c r="E61" s="124"/>
      <c r="F61" s="124"/>
      <c r="G61" s="124"/>
      <c r="H61" s="125"/>
      <c r="I61" s="75"/>
      <c r="J61" s="354"/>
      <c r="K61" s="124"/>
      <c r="L61" s="124"/>
      <c r="M61" s="124"/>
      <c r="N61" s="125"/>
      <c r="O61" s="75"/>
      <c r="P61" s="355"/>
      <c r="Q61" s="124"/>
      <c r="R61" s="124"/>
      <c r="S61" s="124"/>
      <c r="T61" s="125"/>
      <c r="U61" s="125"/>
      <c r="V61" s="125"/>
      <c r="W61" s="124"/>
      <c r="X61" s="124"/>
      <c r="Y61" s="124">
        <v>160</v>
      </c>
      <c r="Z61" s="125">
        <v>0</v>
      </c>
      <c r="AA61" s="75" t="s">
        <v>51</v>
      </c>
      <c r="AB61" s="354"/>
      <c r="AC61" s="124"/>
      <c r="AD61" s="124"/>
      <c r="AE61" s="124"/>
      <c r="AF61" s="125"/>
      <c r="AG61" s="125"/>
      <c r="AH61" s="125"/>
      <c r="AI61" s="124"/>
      <c r="AJ61" s="124"/>
      <c r="AK61" s="120"/>
      <c r="AL61" s="179"/>
      <c r="AM61" s="357"/>
      <c r="AN61" s="354"/>
      <c r="AO61" s="124"/>
      <c r="AP61" s="124"/>
      <c r="AQ61" s="124"/>
      <c r="AR61" s="125"/>
      <c r="AS61" s="75"/>
      <c r="AT61" s="354"/>
      <c r="AU61" s="124"/>
      <c r="AV61" s="124"/>
      <c r="AW61" s="21"/>
      <c r="AX61" s="9"/>
      <c r="AY61" s="126"/>
      <c r="AZ61" s="291"/>
      <c r="BA61" s="292"/>
      <c r="BB61" s="292"/>
      <c r="BC61" s="292"/>
      <c r="BD61" s="292"/>
      <c r="BE61" s="293"/>
    </row>
    <row r="62" spans="1:57" s="216" customFormat="1" ht="15.75" customHeight="1" x14ac:dyDescent="0.25">
      <c r="A62" s="350" t="s">
        <v>491</v>
      </c>
      <c r="B62" s="131" t="s">
        <v>17</v>
      </c>
      <c r="C62" s="351" t="s">
        <v>132</v>
      </c>
      <c r="D62" s="356"/>
      <c r="E62" s="124"/>
      <c r="F62" s="124"/>
      <c r="G62" s="124"/>
      <c r="H62" s="125"/>
      <c r="I62" s="75"/>
      <c r="J62" s="354"/>
      <c r="K62" s="124"/>
      <c r="L62" s="124"/>
      <c r="M62" s="124"/>
      <c r="N62" s="125"/>
      <c r="O62" s="75"/>
      <c r="P62" s="355"/>
      <c r="Q62" s="124"/>
      <c r="R62" s="124"/>
      <c r="S62" s="124"/>
      <c r="T62" s="125"/>
      <c r="U62" s="125"/>
      <c r="V62" s="125"/>
      <c r="W62" s="124"/>
      <c r="X62" s="124"/>
      <c r="Y62" s="124"/>
      <c r="Z62" s="125"/>
      <c r="AA62" s="75"/>
      <c r="AB62" s="354"/>
      <c r="AC62" s="124"/>
      <c r="AD62" s="124"/>
      <c r="AE62" s="124"/>
      <c r="AF62" s="125"/>
      <c r="AG62" s="125"/>
      <c r="AH62" s="125"/>
      <c r="AI62" s="124"/>
      <c r="AJ62" s="124"/>
      <c r="AK62" s="120">
        <v>160</v>
      </c>
      <c r="AL62" s="179">
        <v>0</v>
      </c>
      <c r="AM62" s="357" t="s">
        <v>51</v>
      </c>
      <c r="AN62" s="354"/>
      <c r="AO62" s="124"/>
      <c r="AP62" s="124"/>
      <c r="AQ62" s="124"/>
      <c r="AR62" s="125"/>
      <c r="AS62" s="75"/>
      <c r="AT62" s="354"/>
      <c r="AU62" s="124"/>
      <c r="AV62" s="124"/>
      <c r="AW62" s="21"/>
      <c r="AX62" s="9"/>
      <c r="AY62" s="126"/>
      <c r="AZ62" s="291"/>
      <c r="BA62" s="292"/>
      <c r="BB62" s="292"/>
      <c r="BC62" s="292"/>
      <c r="BD62" s="292"/>
      <c r="BE62" s="293"/>
    </row>
    <row r="63" spans="1:57" s="216" customFormat="1" ht="15.75" customHeight="1" thickBot="1" x14ac:dyDescent="0.3">
      <c r="A63" s="358" t="s">
        <v>492</v>
      </c>
      <c r="B63" s="132" t="s">
        <v>17</v>
      </c>
      <c r="C63" s="359" t="s">
        <v>218</v>
      </c>
      <c r="D63" s="360"/>
      <c r="E63" s="51"/>
      <c r="F63" s="51"/>
      <c r="G63" s="51"/>
      <c r="H63" s="127"/>
      <c r="I63" s="361"/>
      <c r="J63" s="362"/>
      <c r="K63" s="51"/>
      <c r="L63" s="51"/>
      <c r="M63" s="51"/>
      <c r="N63" s="127"/>
      <c r="O63" s="361"/>
      <c r="P63" s="363"/>
      <c r="Q63" s="51"/>
      <c r="R63" s="51"/>
      <c r="S63" s="51"/>
      <c r="T63" s="127"/>
      <c r="U63" s="127"/>
      <c r="V63" s="127"/>
      <c r="W63" s="51"/>
      <c r="X63" s="51"/>
      <c r="Y63" s="51"/>
      <c r="Z63" s="127"/>
      <c r="AA63" s="361"/>
      <c r="AB63" s="362"/>
      <c r="AC63" s="51"/>
      <c r="AD63" s="51"/>
      <c r="AE63" s="51"/>
      <c r="AF63" s="127"/>
      <c r="AG63" s="127"/>
      <c r="AH63" s="127"/>
      <c r="AI63" s="51"/>
      <c r="AJ63" s="51"/>
      <c r="AK63" s="51"/>
      <c r="AL63" s="127"/>
      <c r="AM63" s="364"/>
      <c r="AN63" s="362"/>
      <c r="AO63" s="51"/>
      <c r="AP63" s="51"/>
      <c r="AQ63" s="51"/>
      <c r="AR63" s="127"/>
      <c r="AS63" s="361"/>
      <c r="AT63" s="362"/>
      <c r="AU63" s="51"/>
      <c r="AV63" s="51"/>
      <c r="AW63" s="365">
        <v>80</v>
      </c>
      <c r="AX63" s="366">
        <v>0</v>
      </c>
      <c r="AY63" s="367" t="s">
        <v>51</v>
      </c>
      <c r="AZ63" s="291"/>
      <c r="BA63" s="292"/>
      <c r="BB63" s="292"/>
      <c r="BC63" s="292"/>
      <c r="BD63" s="292"/>
      <c r="BE63" s="293"/>
    </row>
    <row r="64" spans="1:57" s="216" customFormat="1" ht="9.9499999999999993" customHeight="1" thickTop="1" x14ac:dyDescent="0.2">
      <c r="A64" s="553"/>
      <c r="B64" s="565"/>
      <c r="C64" s="565"/>
      <c r="D64" s="565"/>
      <c r="E64" s="565"/>
      <c r="F64" s="565"/>
      <c r="G64" s="565"/>
      <c r="H64" s="565"/>
      <c r="I64" s="565"/>
      <c r="J64" s="565"/>
      <c r="K64" s="565"/>
      <c r="L64" s="565"/>
      <c r="M64" s="565"/>
      <c r="N64" s="565"/>
      <c r="O64" s="565"/>
      <c r="P64" s="565"/>
      <c r="Q64" s="565"/>
      <c r="R64" s="565"/>
      <c r="S64" s="565"/>
      <c r="T64" s="565"/>
      <c r="U64" s="565"/>
      <c r="V64" s="565"/>
      <c r="W64" s="565"/>
      <c r="X64" s="565"/>
      <c r="Y64" s="565"/>
      <c r="Z64" s="565"/>
      <c r="AA64" s="565"/>
      <c r="AB64" s="347"/>
      <c r="AC64" s="347"/>
      <c r="AD64" s="347"/>
      <c r="AE64" s="347"/>
      <c r="AF64" s="347"/>
      <c r="AG64" s="347"/>
      <c r="AH64" s="347"/>
      <c r="AI64" s="347"/>
      <c r="AJ64" s="347"/>
      <c r="AK64" s="347"/>
      <c r="AL64" s="347"/>
      <c r="AM64" s="347"/>
      <c r="AN64" s="347"/>
      <c r="AO64" s="347"/>
      <c r="AP64" s="347"/>
      <c r="AQ64" s="347"/>
      <c r="AR64" s="347"/>
      <c r="AS64" s="347"/>
      <c r="AT64" s="347"/>
      <c r="AU64" s="347"/>
      <c r="AV64" s="347"/>
      <c r="AW64" s="347"/>
      <c r="AX64" s="347"/>
      <c r="AY64" s="347"/>
      <c r="AZ64" s="341"/>
      <c r="BA64" s="342"/>
      <c r="BB64" s="342"/>
      <c r="BC64" s="342"/>
      <c r="BD64" s="342"/>
      <c r="BE64" s="343"/>
    </row>
    <row r="65" spans="1:57" s="216" customFormat="1" ht="15.75" customHeight="1" x14ac:dyDescent="0.2">
      <c r="A65" s="555" t="s">
        <v>33</v>
      </c>
      <c r="B65" s="556"/>
      <c r="C65" s="556"/>
      <c r="D65" s="556"/>
      <c r="E65" s="556"/>
      <c r="F65" s="556"/>
      <c r="G65" s="556"/>
      <c r="H65" s="556"/>
      <c r="I65" s="556"/>
      <c r="J65" s="556"/>
      <c r="K65" s="556"/>
      <c r="L65" s="556"/>
      <c r="M65" s="556"/>
      <c r="N65" s="556"/>
      <c r="O65" s="556"/>
      <c r="P65" s="556"/>
      <c r="Q65" s="556"/>
      <c r="R65" s="556"/>
      <c r="S65" s="556"/>
      <c r="T65" s="556"/>
      <c r="U65" s="556"/>
      <c r="V65" s="556"/>
      <c r="W65" s="556"/>
      <c r="X65" s="556"/>
      <c r="Y65" s="556"/>
      <c r="Z65" s="556"/>
      <c r="AA65" s="556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41"/>
      <c r="BA65" s="342"/>
      <c r="BB65" s="342"/>
      <c r="BC65" s="342"/>
      <c r="BD65" s="342"/>
      <c r="BE65" s="343"/>
    </row>
    <row r="66" spans="1:57" s="216" customFormat="1" ht="15.75" customHeight="1" x14ac:dyDescent="0.3">
      <c r="A66" s="294"/>
      <c r="B66" s="195"/>
      <c r="C66" s="295" t="s">
        <v>34</v>
      </c>
      <c r="D66" s="296"/>
      <c r="E66" s="297"/>
      <c r="F66" s="297"/>
      <c r="G66" s="297"/>
      <c r="H66" s="244"/>
      <c r="I66" s="298">
        <f>COUNTIF(I12:I54,"A")</f>
        <v>0</v>
      </c>
      <c r="J66" s="296"/>
      <c r="K66" s="297"/>
      <c r="L66" s="297"/>
      <c r="M66" s="297"/>
      <c r="N66" s="244"/>
      <c r="O66" s="298">
        <f>COUNTIF(O12:O54,"A")</f>
        <v>0</v>
      </c>
      <c r="P66" s="296"/>
      <c r="Q66" s="297"/>
      <c r="R66" s="297"/>
      <c r="S66" s="297"/>
      <c r="T66" s="244"/>
      <c r="U66" s="298">
        <f>COUNTIF(U12:U54,"A")</f>
        <v>0</v>
      </c>
      <c r="V66" s="296"/>
      <c r="W66" s="297"/>
      <c r="X66" s="297"/>
      <c r="Y66" s="297"/>
      <c r="Z66" s="244"/>
      <c r="AA66" s="298">
        <f>COUNTIF(AA12:AA54,"A")</f>
        <v>0</v>
      </c>
      <c r="AB66" s="296"/>
      <c r="AC66" s="297"/>
      <c r="AD66" s="297"/>
      <c r="AE66" s="297"/>
      <c r="AF66" s="244"/>
      <c r="AG66" s="298">
        <f>COUNTIF(AG12:AG54,"A")</f>
        <v>0</v>
      </c>
      <c r="AH66" s="296"/>
      <c r="AI66" s="297"/>
      <c r="AJ66" s="297"/>
      <c r="AK66" s="297"/>
      <c r="AL66" s="244"/>
      <c r="AM66" s="298">
        <f>COUNTIF(AM12:AM54,"A")</f>
        <v>0</v>
      </c>
      <c r="AN66" s="296"/>
      <c r="AO66" s="297"/>
      <c r="AP66" s="297"/>
      <c r="AQ66" s="297"/>
      <c r="AR66" s="244"/>
      <c r="AS66" s="298">
        <f>COUNTIF(AS12:AS54,"A")</f>
        <v>0</v>
      </c>
      <c r="AT66" s="296"/>
      <c r="AU66" s="297"/>
      <c r="AV66" s="297"/>
      <c r="AW66" s="297"/>
      <c r="AX66" s="244"/>
      <c r="AY66" s="298">
        <f>COUNTIF(AY12:AY54,"A")</f>
        <v>0</v>
      </c>
      <c r="AZ66" s="299"/>
      <c r="BA66" s="297"/>
      <c r="BB66" s="297"/>
      <c r="BC66" s="297"/>
      <c r="BD66" s="244"/>
      <c r="BE66" s="344">
        <f t="shared" ref="BE66:BE77" si="66">SUM(D66:AY66)</f>
        <v>0</v>
      </c>
    </row>
    <row r="67" spans="1:57" s="216" customFormat="1" ht="15.75" customHeight="1" x14ac:dyDescent="0.3">
      <c r="A67" s="294"/>
      <c r="B67" s="195"/>
      <c r="C67" s="295" t="s">
        <v>35</v>
      </c>
      <c r="D67" s="296"/>
      <c r="E67" s="297"/>
      <c r="F67" s="297"/>
      <c r="G67" s="297"/>
      <c r="H67" s="244"/>
      <c r="I67" s="298">
        <f>COUNTIF(I12:I54,"B")</f>
        <v>0</v>
      </c>
      <c r="J67" s="296"/>
      <c r="K67" s="297"/>
      <c r="L67" s="297"/>
      <c r="M67" s="297"/>
      <c r="N67" s="244"/>
      <c r="O67" s="298">
        <f>COUNTIF(O12:O54,"B")</f>
        <v>1</v>
      </c>
      <c r="P67" s="296"/>
      <c r="Q67" s="297"/>
      <c r="R67" s="297"/>
      <c r="S67" s="297"/>
      <c r="T67" s="244"/>
      <c r="U67" s="298">
        <f>COUNTIF(U12:U54,"B")</f>
        <v>0</v>
      </c>
      <c r="V67" s="296"/>
      <c r="W67" s="297"/>
      <c r="X67" s="297"/>
      <c r="Y67" s="297"/>
      <c r="Z67" s="244"/>
      <c r="AA67" s="298">
        <f>COUNTIF(AA12:AA54,"B")</f>
        <v>1</v>
      </c>
      <c r="AB67" s="296"/>
      <c r="AC67" s="297"/>
      <c r="AD67" s="297"/>
      <c r="AE67" s="297"/>
      <c r="AF67" s="244"/>
      <c r="AG67" s="298">
        <f>COUNTIF(AG12:AG54,"B")</f>
        <v>1</v>
      </c>
      <c r="AH67" s="296"/>
      <c r="AI67" s="297"/>
      <c r="AJ67" s="297"/>
      <c r="AK67" s="297"/>
      <c r="AL67" s="244"/>
      <c r="AM67" s="298">
        <f>COUNTIF(AM12:AM54,"B")</f>
        <v>0</v>
      </c>
      <c r="AN67" s="296"/>
      <c r="AO67" s="297"/>
      <c r="AP67" s="297"/>
      <c r="AQ67" s="297"/>
      <c r="AR67" s="244"/>
      <c r="AS67" s="298">
        <f>COUNTIF(AS12:AS54,"B")</f>
        <v>1</v>
      </c>
      <c r="AT67" s="296"/>
      <c r="AU67" s="297"/>
      <c r="AV67" s="297"/>
      <c r="AW67" s="297"/>
      <c r="AX67" s="244"/>
      <c r="AY67" s="298">
        <f>COUNTIF(AY12:AY54,"B")</f>
        <v>3</v>
      </c>
      <c r="AZ67" s="299"/>
      <c r="BA67" s="297"/>
      <c r="BB67" s="297"/>
      <c r="BC67" s="297"/>
      <c r="BD67" s="244"/>
      <c r="BE67" s="344">
        <f t="shared" si="66"/>
        <v>7</v>
      </c>
    </row>
    <row r="68" spans="1:57" s="216" customFormat="1" ht="15.75" customHeight="1" x14ac:dyDescent="0.3">
      <c r="A68" s="294"/>
      <c r="B68" s="195"/>
      <c r="C68" s="295" t="s">
        <v>36</v>
      </c>
      <c r="D68" s="296"/>
      <c r="E68" s="297"/>
      <c r="F68" s="297"/>
      <c r="G68" s="297"/>
      <c r="H68" s="244"/>
      <c r="I68" s="298">
        <f>COUNTIF(I12:I54,"F")</f>
        <v>2</v>
      </c>
      <c r="J68" s="296"/>
      <c r="K68" s="297"/>
      <c r="L68" s="297"/>
      <c r="M68" s="297"/>
      <c r="N68" s="244"/>
      <c r="O68" s="298">
        <f>COUNTIF(O12:O54,"F")</f>
        <v>1</v>
      </c>
      <c r="P68" s="296"/>
      <c r="Q68" s="297"/>
      <c r="R68" s="297"/>
      <c r="S68" s="297"/>
      <c r="T68" s="244"/>
      <c r="U68" s="298">
        <f>COUNTIF(U12:U54,"F")</f>
        <v>0</v>
      </c>
      <c r="V68" s="296"/>
      <c r="W68" s="297"/>
      <c r="X68" s="297"/>
      <c r="Y68" s="297"/>
      <c r="Z68" s="244"/>
      <c r="AA68" s="298">
        <f>COUNTIF(AA12:AA54,"F")</f>
        <v>0</v>
      </c>
      <c r="AB68" s="296"/>
      <c r="AC68" s="297"/>
      <c r="AD68" s="297"/>
      <c r="AE68" s="297"/>
      <c r="AF68" s="244"/>
      <c r="AG68" s="298">
        <f>COUNTIF(AG12:AG54,"F")</f>
        <v>0</v>
      </c>
      <c r="AH68" s="296"/>
      <c r="AI68" s="297"/>
      <c r="AJ68" s="297"/>
      <c r="AK68" s="297"/>
      <c r="AL68" s="244"/>
      <c r="AM68" s="298">
        <f>COUNTIF(AM12:AM54,"F")</f>
        <v>0</v>
      </c>
      <c r="AN68" s="296"/>
      <c r="AO68" s="297"/>
      <c r="AP68" s="297"/>
      <c r="AQ68" s="297"/>
      <c r="AR68" s="244"/>
      <c r="AS68" s="298">
        <f>COUNTIF(AS12:AS54,"F")</f>
        <v>0</v>
      </c>
      <c r="AT68" s="296"/>
      <c r="AU68" s="297"/>
      <c r="AV68" s="297"/>
      <c r="AW68" s="297"/>
      <c r="AX68" s="244"/>
      <c r="AY68" s="298">
        <f>COUNTIF(AY12:AY54,"F")</f>
        <v>0</v>
      </c>
      <c r="AZ68" s="299"/>
      <c r="BA68" s="297"/>
      <c r="BB68" s="297"/>
      <c r="BC68" s="297"/>
      <c r="BD68" s="244"/>
      <c r="BE68" s="344">
        <f t="shared" si="66"/>
        <v>3</v>
      </c>
    </row>
    <row r="69" spans="1:57" s="216" customFormat="1" ht="15.75" customHeight="1" x14ac:dyDescent="0.3">
      <c r="A69" s="294"/>
      <c r="B69" s="195"/>
      <c r="C69" s="295" t="s">
        <v>37</v>
      </c>
      <c r="D69" s="296"/>
      <c r="E69" s="297"/>
      <c r="F69" s="297"/>
      <c r="G69" s="297"/>
      <c r="H69" s="244"/>
      <c r="I69" s="298">
        <f>COUNTIF(I12:I54,"F(Z)")</f>
        <v>0</v>
      </c>
      <c r="J69" s="296"/>
      <c r="K69" s="297"/>
      <c r="L69" s="297"/>
      <c r="M69" s="297"/>
      <c r="N69" s="244"/>
      <c r="O69" s="298">
        <f>COUNTIF(O12:O54,"F(Z)")</f>
        <v>0</v>
      </c>
      <c r="P69" s="296"/>
      <c r="Q69" s="297"/>
      <c r="R69" s="297"/>
      <c r="S69" s="297"/>
      <c r="T69" s="244"/>
      <c r="U69" s="298">
        <f>COUNTIF(U12:U54,"F(Z)")</f>
        <v>0</v>
      </c>
      <c r="V69" s="296"/>
      <c r="W69" s="297"/>
      <c r="X69" s="297"/>
      <c r="Y69" s="297"/>
      <c r="Z69" s="244"/>
      <c r="AA69" s="298">
        <f>COUNTIF(AA12:AA54,"F(Z)")</f>
        <v>0</v>
      </c>
      <c r="AB69" s="296"/>
      <c r="AC69" s="297"/>
      <c r="AD69" s="297"/>
      <c r="AE69" s="297"/>
      <c r="AF69" s="244"/>
      <c r="AG69" s="298">
        <f>COUNTIF(AG12:AG54,"F(Z)")</f>
        <v>0</v>
      </c>
      <c r="AH69" s="296"/>
      <c r="AI69" s="297"/>
      <c r="AJ69" s="297"/>
      <c r="AK69" s="297"/>
      <c r="AL69" s="244"/>
      <c r="AM69" s="298">
        <f>COUNTIF(AM12:AM54,"F(Z)")</f>
        <v>1</v>
      </c>
      <c r="AN69" s="296"/>
      <c r="AO69" s="297"/>
      <c r="AP69" s="297"/>
      <c r="AQ69" s="297"/>
      <c r="AR69" s="244"/>
      <c r="AS69" s="298">
        <f>COUNTIF(AS12:AS54,"F(Z)")</f>
        <v>0</v>
      </c>
      <c r="AT69" s="296"/>
      <c r="AU69" s="297"/>
      <c r="AV69" s="297"/>
      <c r="AW69" s="297"/>
      <c r="AX69" s="244"/>
      <c r="AY69" s="298">
        <f>COUNTIF(AY12:AY54,"F(Z)")</f>
        <v>0</v>
      </c>
      <c r="AZ69" s="299"/>
      <c r="BA69" s="297"/>
      <c r="BB69" s="297"/>
      <c r="BC69" s="297"/>
      <c r="BD69" s="244"/>
      <c r="BE69" s="344">
        <f t="shared" si="66"/>
        <v>1</v>
      </c>
    </row>
    <row r="70" spans="1:57" s="216" customFormat="1" ht="15.75" customHeight="1" x14ac:dyDescent="0.3">
      <c r="A70" s="294"/>
      <c r="B70" s="195"/>
      <c r="C70" s="295" t="s">
        <v>38</v>
      </c>
      <c r="D70" s="296"/>
      <c r="E70" s="297"/>
      <c r="F70" s="297"/>
      <c r="G70" s="297"/>
      <c r="H70" s="244"/>
      <c r="I70" s="298">
        <f>COUNTIF(I12:I54,"G")</f>
        <v>0</v>
      </c>
      <c r="J70" s="296"/>
      <c r="K70" s="297"/>
      <c r="L70" s="297"/>
      <c r="M70" s="297"/>
      <c r="N70" s="244"/>
      <c r="O70" s="298">
        <f>COUNTIF(O12:O54,"G")</f>
        <v>1</v>
      </c>
      <c r="P70" s="296"/>
      <c r="Q70" s="297"/>
      <c r="R70" s="297"/>
      <c r="S70" s="297"/>
      <c r="T70" s="244"/>
      <c r="U70" s="298">
        <f>COUNTIF(U12:U54,"G")</f>
        <v>0</v>
      </c>
      <c r="V70" s="296"/>
      <c r="W70" s="297"/>
      <c r="X70" s="297"/>
      <c r="Y70" s="297"/>
      <c r="Z70" s="244"/>
      <c r="AA70" s="298">
        <f>COUNTIF(AA12:AA54,"G")</f>
        <v>3</v>
      </c>
      <c r="AB70" s="296"/>
      <c r="AC70" s="297"/>
      <c r="AD70" s="297"/>
      <c r="AE70" s="297"/>
      <c r="AF70" s="244"/>
      <c r="AG70" s="298">
        <f>COUNTIF(AG12:AG54,"G")</f>
        <v>1</v>
      </c>
      <c r="AH70" s="296"/>
      <c r="AI70" s="297"/>
      <c r="AJ70" s="297"/>
      <c r="AK70" s="297"/>
      <c r="AL70" s="244"/>
      <c r="AM70" s="298">
        <f>COUNTIF(AM12:AM54,"G")</f>
        <v>1</v>
      </c>
      <c r="AN70" s="296"/>
      <c r="AO70" s="297"/>
      <c r="AP70" s="297"/>
      <c r="AQ70" s="297"/>
      <c r="AR70" s="244"/>
      <c r="AS70" s="298">
        <f>COUNTIF(AS12:AS54,"G")</f>
        <v>1</v>
      </c>
      <c r="AT70" s="296"/>
      <c r="AU70" s="297"/>
      <c r="AV70" s="297"/>
      <c r="AW70" s="297"/>
      <c r="AX70" s="244"/>
      <c r="AY70" s="298">
        <f>COUNTIF(AY12:AY54,"G")</f>
        <v>1</v>
      </c>
      <c r="AZ70" s="299"/>
      <c r="BA70" s="297"/>
      <c r="BB70" s="297"/>
      <c r="BC70" s="297"/>
      <c r="BD70" s="244"/>
      <c r="BE70" s="344">
        <f t="shared" si="66"/>
        <v>8</v>
      </c>
    </row>
    <row r="71" spans="1:57" s="216" customFormat="1" ht="15.75" customHeight="1" x14ac:dyDescent="0.25">
      <c r="A71" s="294"/>
      <c r="B71" s="300"/>
      <c r="C71" s="295" t="s">
        <v>39</v>
      </c>
      <c r="D71" s="345"/>
      <c r="E71" s="342"/>
      <c r="F71" s="342"/>
      <c r="G71" s="342"/>
      <c r="H71" s="346"/>
      <c r="I71" s="298">
        <f>COUNTIF(I12:I54,"G(Z)")</f>
        <v>0</v>
      </c>
      <c r="J71" s="345"/>
      <c r="K71" s="342"/>
      <c r="L71" s="342"/>
      <c r="M71" s="342"/>
      <c r="N71" s="346"/>
      <c r="O71" s="298">
        <f>COUNTIF(O12:O54,"G(Z)")</f>
        <v>0</v>
      </c>
      <c r="P71" s="345"/>
      <c r="Q71" s="342"/>
      <c r="R71" s="342"/>
      <c r="S71" s="342"/>
      <c r="T71" s="346"/>
      <c r="U71" s="298">
        <f>COUNTIF(U12:U54,"G(Z)")</f>
        <v>0</v>
      </c>
      <c r="V71" s="345"/>
      <c r="W71" s="342"/>
      <c r="X71" s="342"/>
      <c r="Y71" s="342"/>
      <c r="Z71" s="346"/>
      <c r="AA71" s="298">
        <f>COUNTIF(AA12:AA54,"G(Z)")</f>
        <v>0</v>
      </c>
      <c r="AB71" s="345"/>
      <c r="AC71" s="342"/>
      <c r="AD71" s="342"/>
      <c r="AE71" s="342"/>
      <c r="AF71" s="346"/>
      <c r="AG71" s="298">
        <f>COUNTIF(AG12:AG54,"G(Z)")</f>
        <v>1</v>
      </c>
      <c r="AH71" s="345"/>
      <c r="AI71" s="342"/>
      <c r="AJ71" s="342"/>
      <c r="AK71" s="342"/>
      <c r="AL71" s="346"/>
      <c r="AM71" s="298">
        <f>COUNTIF(AM12:AM54,"G(Z)")</f>
        <v>0</v>
      </c>
      <c r="AN71" s="345"/>
      <c r="AO71" s="342"/>
      <c r="AP71" s="342"/>
      <c r="AQ71" s="342"/>
      <c r="AR71" s="346"/>
      <c r="AS71" s="298">
        <f>COUNTIF(AS12:AS54,"G(Z)")</f>
        <v>0</v>
      </c>
      <c r="AT71" s="345"/>
      <c r="AU71" s="342"/>
      <c r="AV71" s="342"/>
      <c r="AW71" s="342"/>
      <c r="AX71" s="346"/>
      <c r="AY71" s="298">
        <f>COUNTIF(AY12:AY54,"G(Z)")</f>
        <v>0</v>
      </c>
      <c r="AZ71" s="341"/>
      <c r="BA71" s="342"/>
      <c r="BB71" s="342"/>
      <c r="BC71" s="342"/>
      <c r="BD71" s="346"/>
      <c r="BE71" s="344">
        <f t="shared" si="66"/>
        <v>1</v>
      </c>
    </row>
    <row r="72" spans="1:57" s="216" customFormat="1" ht="15.75" customHeight="1" x14ac:dyDescent="0.3">
      <c r="A72" s="294"/>
      <c r="B72" s="195"/>
      <c r="C72" s="53" t="s">
        <v>197</v>
      </c>
      <c r="D72" s="296"/>
      <c r="E72" s="297"/>
      <c r="F72" s="297"/>
      <c r="G72" s="297"/>
      <c r="H72" s="244"/>
      <c r="I72" s="298">
        <f>COUNTIF(I12:I54,"K")</f>
        <v>0</v>
      </c>
      <c r="J72" s="296"/>
      <c r="K72" s="297"/>
      <c r="L72" s="297"/>
      <c r="M72" s="297"/>
      <c r="N72" s="244"/>
      <c r="O72" s="298">
        <f>COUNTIF(O12:O54,"K")</f>
        <v>1</v>
      </c>
      <c r="P72" s="296"/>
      <c r="Q72" s="297"/>
      <c r="R72" s="297"/>
      <c r="S72" s="297"/>
      <c r="T72" s="244"/>
      <c r="U72" s="298">
        <f>COUNTIF(U12:U54,"K")</f>
        <v>1</v>
      </c>
      <c r="V72" s="296"/>
      <c r="W72" s="297"/>
      <c r="X72" s="297"/>
      <c r="Y72" s="297"/>
      <c r="Z72" s="244"/>
      <c r="AA72" s="298">
        <f>COUNTIF(AA12:AA54,"K")</f>
        <v>0</v>
      </c>
      <c r="AB72" s="296"/>
      <c r="AC72" s="297"/>
      <c r="AD72" s="297"/>
      <c r="AE72" s="297"/>
      <c r="AF72" s="244"/>
      <c r="AG72" s="298">
        <f>COUNTIF(AG12:AG54,"K")</f>
        <v>0</v>
      </c>
      <c r="AH72" s="296"/>
      <c r="AI72" s="297"/>
      <c r="AJ72" s="297"/>
      <c r="AK72" s="297"/>
      <c r="AL72" s="244"/>
      <c r="AM72" s="298">
        <f>COUNTIF(AM12:AM54,"K")</f>
        <v>0</v>
      </c>
      <c r="AN72" s="296"/>
      <c r="AO72" s="297"/>
      <c r="AP72" s="297"/>
      <c r="AQ72" s="297"/>
      <c r="AR72" s="244"/>
      <c r="AS72" s="298">
        <f>COUNTIF(AS12:AS54,"K")</f>
        <v>0</v>
      </c>
      <c r="AT72" s="296"/>
      <c r="AU72" s="297"/>
      <c r="AV72" s="297"/>
      <c r="AW72" s="297"/>
      <c r="AX72" s="244"/>
      <c r="AY72" s="298">
        <f>COUNTIF(AY12:AY54,"K")</f>
        <v>0</v>
      </c>
      <c r="AZ72" s="299"/>
      <c r="BA72" s="297"/>
      <c r="BB72" s="297"/>
      <c r="BC72" s="297"/>
      <c r="BD72" s="244"/>
      <c r="BE72" s="344">
        <f t="shared" si="66"/>
        <v>2</v>
      </c>
    </row>
    <row r="73" spans="1:57" s="216" customFormat="1" ht="15.75" customHeight="1" x14ac:dyDescent="0.3">
      <c r="A73" s="294"/>
      <c r="B73" s="195"/>
      <c r="C73" s="53" t="s">
        <v>198</v>
      </c>
      <c r="D73" s="296"/>
      <c r="E73" s="297"/>
      <c r="F73" s="297"/>
      <c r="G73" s="297"/>
      <c r="H73" s="244"/>
      <c r="I73" s="298">
        <f>COUNTIF(I12:I54,"K(Z)")</f>
        <v>0</v>
      </c>
      <c r="J73" s="296"/>
      <c r="K73" s="297"/>
      <c r="L73" s="297"/>
      <c r="M73" s="297"/>
      <c r="N73" s="244"/>
      <c r="O73" s="298">
        <f>COUNTIF(O12:O54,"K(Z)")</f>
        <v>1</v>
      </c>
      <c r="P73" s="296"/>
      <c r="Q73" s="297"/>
      <c r="R73" s="297"/>
      <c r="S73" s="297"/>
      <c r="T73" s="244"/>
      <c r="U73" s="298">
        <f>COUNTIF(U12:U54,"K(Z)")</f>
        <v>1</v>
      </c>
      <c r="V73" s="296"/>
      <c r="W73" s="297"/>
      <c r="X73" s="297"/>
      <c r="Y73" s="297"/>
      <c r="Z73" s="244"/>
      <c r="AA73" s="298">
        <f>COUNTIF(AA12:AA54,"K(Z)")</f>
        <v>1</v>
      </c>
      <c r="AB73" s="296"/>
      <c r="AC73" s="297"/>
      <c r="AD73" s="297"/>
      <c r="AE73" s="297"/>
      <c r="AF73" s="244"/>
      <c r="AG73" s="298">
        <f>COUNTIF(AG12:AG54,"K(Z)")</f>
        <v>1</v>
      </c>
      <c r="AH73" s="296"/>
      <c r="AI73" s="297"/>
      <c r="AJ73" s="297"/>
      <c r="AK73" s="297"/>
      <c r="AL73" s="244"/>
      <c r="AM73" s="298">
        <f>COUNTIF(AM12:AM54,"K(Z)")</f>
        <v>2</v>
      </c>
      <c r="AN73" s="296"/>
      <c r="AO73" s="297"/>
      <c r="AP73" s="297"/>
      <c r="AQ73" s="297"/>
      <c r="AR73" s="244"/>
      <c r="AS73" s="298">
        <f>COUNTIF(AS12:AS54,"K(Z)")</f>
        <v>4</v>
      </c>
      <c r="AT73" s="296"/>
      <c r="AU73" s="297"/>
      <c r="AV73" s="297"/>
      <c r="AW73" s="297"/>
      <c r="AX73" s="244"/>
      <c r="AY73" s="298">
        <f>COUNTIF(AY12:AY54,"K(Z)")</f>
        <v>4</v>
      </c>
      <c r="AZ73" s="299"/>
      <c r="BA73" s="297"/>
      <c r="BB73" s="297"/>
      <c r="BC73" s="297"/>
      <c r="BD73" s="244"/>
      <c r="BE73" s="344">
        <f t="shared" si="66"/>
        <v>14</v>
      </c>
    </row>
    <row r="74" spans="1:57" s="216" customFormat="1" ht="15.75" customHeight="1" x14ac:dyDescent="0.3">
      <c r="A74" s="294"/>
      <c r="B74" s="195"/>
      <c r="C74" s="295" t="s">
        <v>40</v>
      </c>
      <c r="D74" s="296"/>
      <c r="E74" s="297"/>
      <c r="F74" s="297"/>
      <c r="G74" s="297"/>
      <c r="H74" s="244"/>
      <c r="I74" s="298">
        <f>COUNTIF(I12:I54,"AV")</f>
        <v>0</v>
      </c>
      <c r="J74" s="296"/>
      <c r="K74" s="297"/>
      <c r="L74" s="297"/>
      <c r="M74" s="297"/>
      <c r="N74" s="244"/>
      <c r="O74" s="298">
        <f>COUNTIF(O12:O54,"AV")</f>
        <v>0</v>
      </c>
      <c r="P74" s="296"/>
      <c r="Q74" s="297"/>
      <c r="R74" s="297"/>
      <c r="S74" s="297"/>
      <c r="T74" s="244"/>
      <c r="U74" s="298">
        <f>COUNTIF(U12:U54,"AV")</f>
        <v>0</v>
      </c>
      <c r="V74" s="296"/>
      <c r="W74" s="297"/>
      <c r="X74" s="297"/>
      <c r="Y74" s="297"/>
      <c r="Z74" s="244"/>
      <c r="AA74" s="298">
        <f>COUNTIF(AA12:AA54,"AV")</f>
        <v>0</v>
      </c>
      <c r="AB74" s="296"/>
      <c r="AC74" s="297"/>
      <c r="AD74" s="297"/>
      <c r="AE74" s="297"/>
      <c r="AF74" s="244"/>
      <c r="AG74" s="298">
        <f>COUNTIF(AG12:AG54,"AV")</f>
        <v>0</v>
      </c>
      <c r="AH74" s="296"/>
      <c r="AI74" s="297"/>
      <c r="AJ74" s="297"/>
      <c r="AK74" s="297"/>
      <c r="AL74" s="244"/>
      <c r="AM74" s="298">
        <f>COUNTIF(AM12:AM54,"AV")</f>
        <v>0</v>
      </c>
      <c r="AN74" s="296"/>
      <c r="AO74" s="297"/>
      <c r="AP74" s="297"/>
      <c r="AQ74" s="297"/>
      <c r="AR74" s="244"/>
      <c r="AS74" s="298">
        <f>COUNTIF(AS12:AS54,"AV")</f>
        <v>0</v>
      </c>
      <c r="AT74" s="296"/>
      <c r="AU74" s="297"/>
      <c r="AV74" s="297"/>
      <c r="AW74" s="297"/>
      <c r="AX74" s="244"/>
      <c r="AY74" s="298">
        <f>COUNTIF(AY12:AY54,"AV")</f>
        <v>0</v>
      </c>
      <c r="AZ74" s="299"/>
      <c r="BA74" s="297"/>
      <c r="BB74" s="297"/>
      <c r="BC74" s="297"/>
      <c r="BD74" s="244"/>
      <c r="BE74" s="344">
        <f t="shared" si="66"/>
        <v>0</v>
      </c>
    </row>
    <row r="75" spans="1:57" s="216" customFormat="1" ht="15.75" customHeight="1" x14ac:dyDescent="0.3">
      <c r="A75" s="294"/>
      <c r="B75" s="195"/>
      <c r="C75" s="295" t="s">
        <v>41</v>
      </c>
      <c r="D75" s="296"/>
      <c r="E75" s="297"/>
      <c r="F75" s="297"/>
      <c r="G75" s="297"/>
      <c r="H75" s="244"/>
      <c r="I75" s="298">
        <f>COUNTIF(I12:I54,"KO")</f>
        <v>0</v>
      </c>
      <c r="J75" s="296"/>
      <c r="K75" s="297"/>
      <c r="L75" s="297"/>
      <c r="M75" s="297"/>
      <c r="N75" s="244"/>
      <c r="O75" s="298">
        <f>COUNTIF(O12:O54,"KO")</f>
        <v>0</v>
      </c>
      <c r="P75" s="296"/>
      <c r="Q75" s="297"/>
      <c r="R75" s="297"/>
      <c r="S75" s="297"/>
      <c r="T75" s="244"/>
      <c r="U75" s="298">
        <f>COUNTIF(U12:U54,"KO")</f>
        <v>0</v>
      </c>
      <c r="V75" s="296"/>
      <c r="W75" s="297"/>
      <c r="X75" s="297"/>
      <c r="Y75" s="297"/>
      <c r="Z75" s="244"/>
      <c r="AA75" s="298">
        <f>COUNTIF(AA12:AA54,"KO")</f>
        <v>0</v>
      </c>
      <c r="AB75" s="296"/>
      <c r="AC75" s="297"/>
      <c r="AD75" s="297"/>
      <c r="AE75" s="297"/>
      <c r="AF75" s="244"/>
      <c r="AG75" s="298">
        <f>COUNTIF(AG12:AG54,"KO")</f>
        <v>0</v>
      </c>
      <c r="AH75" s="296"/>
      <c r="AI75" s="297"/>
      <c r="AJ75" s="297"/>
      <c r="AK75" s="297"/>
      <c r="AL75" s="244"/>
      <c r="AM75" s="298">
        <f>COUNTIF(AM12:AM54,"KO")</f>
        <v>0</v>
      </c>
      <c r="AN75" s="296"/>
      <c r="AO75" s="297"/>
      <c r="AP75" s="297"/>
      <c r="AQ75" s="297"/>
      <c r="AR75" s="244"/>
      <c r="AS75" s="298">
        <f>COUNTIF(AS12:AS54,"KO")</f>
        <v>0</v>
      </c>
      <c r="AT75" s="296"/>
      <c r="AU75" s="297"/>
      <c r="AV75" s="297"/>
      <c r="AW75" s="297"/>
      <c r="AX75" s="244"/>
      <c r="AY75" s="298">
        <f>COUNTIF(AY12:AY54,"KO")</f>
        <v>0</v>
      </c>
      <c r="AZ75" s="299"/>
      <c r="BA75" s="297"/>
      <c r="BB75" s="297"/>
      <c r="BC75" s="297"/>
      <c r="BD75" s="244"/>
      <c r="BE75" s="344">
        <f t="shared" si="66"/>
        <v>0</v>
      </c>
    </row>
    <row r="76" spans="1:57" s="216" customFormat="1" ht="15.75" customHeight="1" x14ac:dyDescent="0.3">
      <c r="A76" s="294"/>
      <c r="B76" s="195"/>
      <c r="C76" s="295" t="s">
        <v>42</v>
      </c>
      <c r="D76" s="296"/>
      <c r="E76" s="297"/>
      <c r="F76" s="297"/>
      <c r="G76" s="297"/>
      <c r="H76" s="244"/>
      <c r="I76" s="298">
        <f>COUNTIF(I12:I54,"S")</f>
        <v>0</v>
      </c>
      <c r="J76" s="296"/>
      <c r="K76" s="297"/>
      <c r="L76" s="297"/>
      <c r="M76" s="297"/>
      <c r="N76" s="244"/>
      <c r="O76" s="298">
        <f>COUNTIF(O12:O54,"S")</f>
        <v>0</v>
      </c>
      <c r="P76" s="296"/>
      <c r="Q76" s="297"/>
      <c r="R76" s="297"/>
      <c r="S76" s="297"/>
      <c r="T76" s="244"/>
      <c r="U76" s="298">
        <f>COUNTIF(U12:U54,"S")</f>
        <v>0</v>
      </c>
      <c r="V76" s="296"/>
      <c r="W76" s="297"/>
      <c r="X76" s="297"/>
      <c r="Y76" s="297"/>
      <c r="Z76" s="244"/>
      <c r="AA76" s="298">
        <f>COUNTIF(AA12:AA54,"S")</f>
        <v>0</v>
      </c>
      <c r="AB76" s="296"/>
      <c r="AC76" s="297"/>
      <c r="AD76" s="297"/>
      <c r="AE76" s="297"/>
      <c r="AF76" s="244"/>
      <c r="AG76" s="298">
        <f>COUNTIF(AG12:AG54,"S")</f>
        <v>0</v>
      </c>
      <c r="AH76" s="296"/>
      <c r="AI76" s="297"/>
      <c r="AJ76" s="297"/>
      <c r="AK76" s="297"/>
      <c r="AL76" s="244"/>
      <c r="AM76" s="298">
        <f>COUNTIF(AM12:AM54,"S")</f>
        <v>0</v>
      </c>
      <c r="AN76" s="296"/>
      <c r="AO76" s="297"/>
      <c r="AP76" s="297"/>
      <c r="AQ76" s="297"/>
      <c r="AR76" s="244"/>
      <c r="AS76" s="298">
        <f>COUNTIF(AS12:AS54,"S")</f>
        <v>0</v>
      </c>
      <c r="AT76" s="296"/>
      <c r="AU76" s="297"/>
      <c r="AV76" s="297"/>
      <c r="AW76" s="297"/>
      <c r="AX76" s="244"/>
      <c r="AY76" s="298">
        <f>COUNTIF(AY12:AY54,"S")</f>
        <v>0</v>
      </c>
      <c r="AZ76" s="299"/>
      <c r="BA76" s="297"/>
      <c r="BB76" s="297"/>
      <c r="BC76" s="297"/>
      <c r="BD76" s="244"/>
      <c r="BE76" s="344">
        <f t="shared" si="66"/>
        <v>0</v>
      </c>
    </row>
    <row r="77" spans="1:57" s="216" customFormat="1" ht="15.75" customHeight="1" x14ac:dyDescent="0.3">
      <c r="A77" s="294"/>
      <c r="B77" s="195"/>
      <c r="C77" s="295" t="s">
        <v>43</v>
      </c>
      <c r="D77" s="296"/>
      <c r="E77" s="297"/>
      <c r="F77" s="297"/>
      <c r="G77" s="297"/>
      <c r="H77" s="244"/>
      <c r="I77" s="298">
        <f>COUNTIF(I12:I54,"Z")</f>
        <v>0</v>
      </c>
      <c r="J77" s="296"/>
      <c r="K77" s="297"/>
      <c r="L77" s="297"/>
      <c r="M77" s="297"/>
      <c r="N77" s="244"/>
      <c r="O77" s="298">
        <f>COUNTIF(O12:O54,"Z")</f>
        <v>0</v>
      </c>
      <c r="P77" s="296"/>
      <c r="Q77" s="297"/>
      <c r="R77" s="297"/>
      <c r="S77" s="297"/>
      <c r="T77" s="244"/>
      <c r="U77" s="298">
        <f>COUNTIF(U12:U54,"Z")</f>
        <v>0</v>
      </c>
      <c r="V77" s="296"/>
      <c r="W77" s="297"/>
      <c r="X77" s="297"/>
      <c r="Y77" s="297"/>
      <c r="Z77" s="244"/>
      <c r="AA77" s="298">
        <f>COUNTIF(AA12:AA54,"Z")</f>
        <v>0</v>
      </c>
      <c r="AB77" s="296"/>
      <c r="AC77" s="297"/>
      <c r="AD77" s="297"/>
      <c r="AE77" s="297"/>
      <c r="AF77" s="244"/>
      <c r="AG77" s="298">
        <f>COUNTIF(AG12:AG54,"Z")</f>
        <v>0</v>
      </c>
      <c r="AH77" s="296"/>
      <c r="AI77" s="297"/>
      <c r="AJ77" s="297"/>
      <c r="AK77" s="297"/>
      <c r="AL77" s="244"/>
      <c r="AM77" s="298">
        <f>COUNTIF(AM12:AM54,"Z")</f>
        <v>0</v>
      </c>
      <c r="AN77" s="296"/>
      <c r="AO77" s="297"/>
      <c r="AP77" s="297"/>
      <c r="AQ77" s="297"/>
      <c r="AR77" s="244"/>
      <c r="AS77" s="298">
        <f>COUNTIF(AS12:AS54,"Z")</f>
        <v>0</v>
      </c>
      <c r="AT77" s="296"/>
      <c r="AU77" s="297"/>
      <c r="AV77" s="297"/>
      <c r="AW77" s="297"/>
      <c r="AX77" s="244"/>
      <c r="AY77" s="298">
        <f>COUNTIF(AY12:AY54,"Z")</f>
        <v>3</v>
      </c>
      <c r="AZ77" s="299"/>
      <c r="BA77" s="297"/>
      <c r="BB77" s="297"/>
      <c r="BC77" s="297"/>
      <c r="BD77" s="244"/>
      <c r="BE77" s="344">
        <f t="shared" si="66"/>
        <v>3</v>
      </c>
    </row>
    <row r="78" spans="1:57" s="216" customFormat="1" ht="15.75" customHeight="1" x14ac:dyDescent="0.2">
      <c r="A78" s="579"/>
      <c r="B78" s="580"/>
      <c r="C78" s="580"/>
      <c r="D78" s="580"/>
      <c r="E78" s="580"/>
      <c r="F78" s="580"/>
      <c r="G78" s="580"/>
      <c r="H78" s="580"/>
      <c r="I78" s="580"/>
      <c r="J78" s="580"/>
      <c r="K78" s="580"/>
      <c r="L78" s="580"/>
      <c r="M78" s="580"/>
      <c r="N78" s="580"/>
      <c r="O78" s="580"/>
      <c r="P78" s="580"/>
      <c r="Q78" s="580"/>
      <c r="R78" s="580"/>
      <c r="S78" s="580"/>
      <c r="T78" s="580"/>
      <c r="U78" s="580"/>
      <c r="V78" s="580"/>
      <c r="W78" s="580"/>
      <c r="X78" s="580"/>
      <c r="Y78" s="580"/>
      <c r="Z78" s="580"/>
      <c r="AA78" s="581"/>
      <c r="AB78" s="306"/>
      <c r="AC78" s="306"/>
      <c r="AD78" s="306"/>
      <c r="AE78" s="306"/>
      <c r="AF78" s="306"/>
      <c r="AG78" s="306"/>
      <c r="AH78" s="306"/>
      <c r="AI78" s="306"/>
      <c r="AJ78" s="306"/>
      <c r="AK78" s="306"/>
      <c r="AL78" s="306"/>
      <c r="AM78" s="306"/>
      <c r="AN78" s="306"/>
      <c r="AO78" s="306"/>
      <c r="AP78" s="306"/>
      <c r="AQ78" s="306"/>
      <c r="AR78" s="306"/>
      <c r="AS78" s="306"/>
      <c r="AT78" s="306"/>
      <c r="AU78" s="306"/>
      <c r="AV78" s="306"/>
      <c r="AW78" s="306"/>
      <c r="AX78" s="306"/>
      <c r="AY78" s="306"/>
      <c r="AZ78" s="559" t="s">
        <v>227</v>
      </c>
      <c r="BA78" s="582"/>
      <c r="BB78" s="582"/>
      <c r="BC78" s="582"/>
      <c r="BD78" s="583"/>
      <c r="BE78" s="301">
        <f>SUM(BE66:BE77)</f>
        <v>39</v>
      </c>
    </row>
    <row r="79" spans="1:57" s="216" customFormat="1" ht="15.75" customHeight="1" x14ac:dyDescent="0.25">
      <c r="A79" s="302"/>
      <c r="B79" s="303"/>
      <c r="C79" s="303"/>
    </row>
    <row r="80" spans="1:57" s="216" customFormat="1" ht="15.75" customHeight="1" x14ac:dyDescent="0.25">
      <c r="A80" s="302"/>
      <c r="B80" s="303"/>
      <c r="C80" s="303"/>
    </row>
    <row r="81" spans="1:3" s="216" customFormat="1" ht="15.75" customHeight="1" x14ac:dyDescent="0.25">
      <c r="A81" s="302"/>
      <c r="B81" s="303"/>
      <c r="C81" s="303"/>
    </row>
    <row r="82" spans="1:3" s="216" customFormat="1" ht="15.75" customHeight="1" x14ac:dyDescent="0.25">
      <c r="A82" s="302"/>
      <c r="B82" s="303"/>
      <c r="C82" s="303"/>
    </row>
    <row r="83" spans="1:3" s="216" customFormat="1" ht="15.75" customHeight="1" x14ac:dyDescent="0.25">
      <c r="A83" s="302"/>
      <c r="B83" s="303"/>
      <c r="C83" s="303"/>
    </row>
    <row r="84" spans="1:3" s="216" customFormat="1" ht="15.75" customHeight="1" x14ac:dyDescent="0.25">
      <c r="A84" s="302"/>
      <c r="B84" s="303"/>
      <c r="C84" s="303"/>
    </row>
    <row r="85" spans="1:3" s="216" customFormat="1" ht="15.75" customHeight="1" x14ac:dyDescent="0.25">
      <c r="A85" s="302"/>
      <c r="B85" s="303"/>
      <c r="C85" s="303"/>
    </row>
    <row r="86" spans="1:3" s="216" customFormat="1" ht="15.75" customHeight="1" x14ac:dyDescent="0.25">
      <c r="A86" s="302"/>
      <c r="B86" s="303"/>
      <c r="C86" s="303"/>
    </row>
    <row r="87" spans="1:3" s="216" customFormat="1" ht="15.75" customHeight="1" x14ac:dyDescent="0.25">
      <c r="A87" s="302"/>
      <c r="B87" s="303"/>
      <c r="C87" s="303"/>
    </row>
    <row r="88" spans="1:3" s="216" customFormat="1" ht="15.75" customHeight="1" x14ac:dyDescent="0.25">
      <c r="A88" s="302"/>
      <c r="B88" s="303"/>
      <c r="C88" s="303"/>
    </row>
    <row r="89" spans="1:3" s="216" customFormat="1" ht="15.75" customHeight="1" x14ac:dyDescent="0.25">
      <c r="A89" s="302"/>
      <c r="B89" s="303"/>
      <c r="C89" s="303"/>
    </row>
    <row r="90" spans="1:3" s="216" customFormat="1" ht="15.75" customHeight="1" x14ac:dyDescent="0.25">
      <c r="A90" s="302"/>
      <c r="B90" s="303"/>
      <c r="C90" s="303"/>
    </row>
    <row r="91" spans="1:3" s="216" customFormat="1" ht="15.75" customHeight="1" x14ac:dyDescent="0.25">
      <c r="A91" s="302"/>
      <c r="B91" s="303"/>
      <c r="C91" s="303"/>
    </row>
    <row r="92" spans="1:3" s="216" customFormat="1" ht="15.75" customHeight="1" x14ac:dyDescent="0.25">
      <c r="A92" s="302"/>
      <c r="B92" s="303"/>
      <c r="C92" s="303"/>
    </row>
    <row r="93" spans="1:3" s="216" customFormat="1" ht="15.75" customHeight="1" x14ac:dyDescent="0.25">
      <c r="A93" s="302"/>
      <c r="B93" s="303"/>
      <c r="C93" s="303"/>
    </row>
    <row r="94" spans="1:3" s="216" customFormat="1" ht="15.75" customHeight="1" x14ac:dyDescent="0.25">
      <c r="A94" s="302"/>
      <c r="B94" s="303"/>
      <c r="C94" s="303"/>
    </row>
    <row r="95" spans="1:3" s="216" customFormat="1" ht="15.75" customHeight="1" x14ac:dyDescent="0.25">
      <c r="A95" s="302"/>
      <c r="B95" s="303"/>
      <c r="C95" s="303"/>
    </row>
    <row r="96" spans="1:3" s="216" customFormat="1" ht="15.75" customHeight="1" x14ac:dyDescent="0.25">
      <c r="A96" s="302"/>
      <c r="B96" s="303"/>
      <c r="C96" s="303"/>
    </row>
    <row r="97" spans="1:3" s="216" customFormat="1" ht="15.75" customHeight="1" x14ac:dyDescent="0.25">
      <c r="A97" s="302"/>
      <c r="B97" s="303"/>
      <c r="C97" s="303"/>
    </row>
    <row r="98" spans="1:3" s="216" customFormat="1" ht="15.75" customHeight="1" x14ac:dyDescent="0.25">
      <c r="A98" s="302"/>
      <c r="B98" s="303"/>
      <c r="C98" s="303"/>
    </row>
    <row r="99" spans="1:3" s="216" customFormat="1" ht="15.75" customHeight="1" x14ac:dyDescent="0.25">
      <c r="A99" s="302"/>
      <c r="B99" s="303"/>
      <c r="C99" s="303"/>
    </row>
    <row r="100" spans="1:3" s="216" customFormat="1" ht="15.75" customHeight="1" x14ac:dyDescent="0.25">
      <c r="A100" s="302"/>
      <c r="B100" s="303"/>
      <c r="C100" s="303"/>
    </row>
    <row r="101" spans="1:3" s="216" customFormat="1" ht="15.75" customHeight="1" x14ac:dyDescent="0.25">
      <c r="A101" s="302"/>
      <c r="B101" s="303"/>
      <c r="C101" s="303"/>
    </row>
    <row r="102" spans="1:3" s="216" customFormat="1" ht="15.75" customHeight="1" x14ac:dyDescent="0.25">
      <c r="A102" s="302"/>
      <c r="B102" s="303"/>
      <c r="C102" s="303"/>
    </row>
    <row r="103" spans="1:3" s="216" customFormat="1" ht="15.75" customHeight="1" x14ac:dyDescent="0.25">
      <c r="A103" s="302"/>
      <c r="B103" s="303"/>
      <c r="C103" s="303"/>
    </row>
    <row r="104" spans="1:3" s="216" customFormat="1" ht="15.75" customHeight="1" x14ac:dyDescent="0.25">
      <c r="A104" s="302"/>
      <c r="B104" s="303"/>
      <c r="C104" s="303"/>
    </row>
    <row r="105" spans="1:3" s="216" customFormat="1" ht="15.75" customHeight="1" x14ac:dyDescent="0.25">
      <c r="A105" s="302"/>
      <c r="B105" s="303"/>
      <c r="C105" s="303"/>
    </row>
    <row r="106" spans="1:3" s="216" customFormat="1" ht="15.75" customHeight="1" x14ac:dyDescent="0.25">
      <c r="A106" s="302"/>
      <c r="B106" s="303"/>
      <c r="C106" s="303"/>
    </row>
    <row r="107" spans="1:3" s="216" customFormat="1" ht="15.75" customHeight="1" x14ac:dyDescent="0.25">
      <c r="A107" s="302"/>
      <c r="B107" s="303"/>
      <c r="C107" s="303"/>
    </row>
    <row r="108" spans="1:3" s="216" customFormat="1" ht="15.75" customHeight="1" x14ac:dyDescent="0.25">
      <c r="A108" s="302"/>
      <c r="B108" s="303"/>
      <c r="C108" s="303"/>
    </row>
    <row r="109" spans="1:3" s="216" customFormat="1" ht="15.75" customHeight="1" x14ac:dyDescent="0.25">
      <c r="A109" s="302"/>
      <c r="B109" s="303"/>
      <c r="C109" s="303"/>
    </row>
    <row r="110" spans="1:3" s="216" customFormat="1" ht="15.75" customHeight="1" x14ac:dyDescent="0.25">
      <c r="A110" s="302"/>
      <c r="B110" s="303"/>
      <c r="C110" s="303"/>
    </row>
    <row r="111" spans="1:3" s="216" customFormat="1" ht="15.75" customHeight="1" x14ac:dyDescent="0.25">
      <c r="A111" s="302"/>
      <c r="B111" s="303"/>
      <c r="C111" s="303"/>
    </row>
    <row r="112" spans="1:3" s="216" customFormat="1" ht="15.75" customHeight="1" x14ac:dyDescent="0.25">
      <c r="A112" s="302"/>
      <c r="B112" s="303"/>
      <c r="C112" s="303"/>
    </row>
    <row r="113" spans="1:3" s="216" customFormat="1" ht="15.75" customHeight="1" x14ac:dyDescent="0.25">
      <c r="A113" s="302"/>
      <c r="B113" s="303"/>
      <c r="C113" s="303"/>
    </row>
    <row r="114" spans="1:3" s="216" customFormat="1" ht="15.75" customHeight="1" x14ac:dyDescent="0.25">
      <c r="A114" s="302"/>
      <c r="B114" s="303"/>
      <c r="C114" s="303"/>
    </row>
    <row r="115" spans="1:3" s="216" customFormat="1" ht="15.75" customHeight="1" x14ac:dyDescent="0.25">
      <c r="A115" s="302"/>
      <c r="B115" s="303"/>
      <c r="C115" s="303"/>
    </row>
    <row r="116" spans="1:3" s="216" customFormat="1" ht="15.75" customHeight="1" x14ac:dyDescent="0.25">
      <c r="A116" s="302"/>
      <c r="B116" s="303"/>
      <c r="C116" s="303"/>
    </row>
    <row r="117" spans="1:3" s="216" customFormat="1" ht="15.75" customHeight="1" x14ac:dyDescent="0.25">
      <c r="A117" s="302"/>
      <c r="B117" s="303"/>
      <c r="C117" s="303"/>
    </row>
    <row r="118" spans="1:3" s="216" customFormat="1" ht="15.75" customHeight="1" x14ac:dyDescent="0.25">
      <c r="A118" s="302"/>
      <c r="B118" s="303"/>
      <c r="C118" s="303"/>
    </row>
    <row r="119" spans="1:3" s="216" customFormat="1" ht="15.75" customHeight="1" x14ac:dyDescent="0.25">
      <c r="A119" s="302"/>
      <c r="B119" s="303"/>
      <c r="C119" s="303"/>
    </row>
    <row r="120" spans="1:3" s="216" customFormat="1" ht="15.75" customHeight="1" x14ac:dyDescent="0.25">
      <c r="A120" s="302"/>
      <c r="B120" s="303"/>
      <c r="C120" s="303"/>
    </row>
    <row r="121" spans="1:3" s="216" customFormat="1" ht="15.75" customHeight="1" x14ac:dyDescent="0.25">
      <c r="A121" s="302"/>
      <c r="B121" s="303"/>
      <c r="C121" s="303"/>
    </row>
    <row r="122" spans="1:3" s="216" customFormat="1" ht="15.75" customHeight="1" x14ac:dyDescent="0.25">
      <c r="A122" s="302"/>
      <c r="B122" s="303"/>
      <c r="C122" s="303"/>
    </row>
    <row r="123" spans="1:3" s="216" customFormat="1" ht="15.75" customHeight="1" x14ac:dyDescent="0.25">
      <c r="A123" s="302"/>
      <c r="B123" s="303"/>
      <c r="C123" s="303"/>
    </row>
    <row r="124" spans="1:3" s="216" customFormat="1" ht="15.75" customHeight="1" x14ac:dyDescent="0.25">
      <c r="A124" s="302"/>
      <c r="B124" s="303"/>
      <c r="C124" s="303"/>
    </row>
    <row r="125" spans="1:3" s="216" customFormat="1" ht="15.75" customHeight="1" x14ac:dyDescent="0.25">
      <c r="A125" s="302"/>
      <c r="B125" s="303"/>
      <c r="C125" s="303"/>
    </row>
    <row r="126" spans="1:3" s="216" customFormat="1" ht="15.75" customHeight="1" x14ac:dyDescent="0.25">
      <c r="A126" s="302"/>
      <c r="B126" s="303"/>
      <c r="C126" s="303"/>
    </row>
    <row r="127" spans="1:3" s="216" customFormat="1" ht="15.75" customHeight="1" x14ac:dyDescent="0.25">
      <c r="A127" s="302"/>
      <c r="B127" s="303"/>
      <c r="C127" s="303"/>
    </row>
    <row r="128" spans="1:3" s="216" customFormat="1" ht="15.75" customHeight="1" x14ac:dyDescent="0.25">
      <c r="A128" s="302"/>
      <c r="B128" s="303"/>
      <c r="C128" s="303"/>
    </row>
    <row r="129" spans="1:3" s="216" customFormat="1" ht="15.75" customHeight="1" x14ac:dyDescent="0.25">
      <c r="A129" s="302"/>
      <c r="B129" s="303"/>
      <c r="C129" s="303"/>
    </row>
    <row r="130" spans="1:3" s="216" customFormat="1" ht="15.75" customHeight="1" x14ac:dyDescent="0.25">
      <c r="A130" s="302"/>
      <c r="B130" s="303"/>
      <c r="C130" s="303"/>
    </row>
    <row r="131" spans="1:3" s="216" customFormat="1" ht="15.75" customHeight="1" x14ac:dyDescent="0.25">
      <c r="A131" s="302"/>
      <c r="B131" s="303"/>
      <c r="C131" s="303"/>
    </row>
    <row r="132" spans="1:3" s="216" customFormat="1" ht="15.75" customHeight="1" x14ac:dyDescent="0.25">
      <c r="A132" s="302"/>
      <c r="B132" s="303"/>
      <c r="C132" s="303"/>
    </row>
    <row r="133" spans="1:3" s="216" customFormat="1" ht="15.75" customHeight="1" x14ac:dyDescent="0.25">
      <c r="A133" s="302"/>
      <c r="B133" s="303"/>
      <c r="C133" s="303"/>
    </row>
    <row r="134" spans="1:3" s="216" customFormat="1" ht="15.75" customHeight="1" x14ac:dyDescent="0.25">
      <c r="A134" s="302"/>
      <c r="B134" s="303"/>
      <c r="C134" s="303"/>
    </row>
    <row r="135" spans="1:3" s="216" customFormat="1" ht="15.75" customHeight="1" x14ac:dyDescent="0.25">
      <c r="A135" s="302"/>
      <c r="B135" s="303"/>
      <c r="C135" s="303"/>
    </row>
    <row r="136" spans="1:3" s="216" customFormat="1" ht="15.75" customHeight="1" x14ac:dyDescent="0.25">
      <c r="A136" s="302"/>
      <c r="B136" s="303"/>
      <c r="C136" s="303"/>
    </row>
    <row r="137" spans="1:3" s="216" customFormat="1" ht="15.75" customHeight="1" x14ac:dyDescent="0.25">
      <c r="A137" s="302"/>
      <c r="B137" s="303"/>
      <c r="C137" s="303"/>
    </row>
    <row r="138" spans="1:3" s="216" customFormat="1" ht="15.75" customHeight="1" x14ac:dyDescent="0.25">
      <c r="A138" s="302"/>
      <c r="B138" s="303"/>
      <c r="C138" s="303"/>
    </row>
    <row r="139" spans="1:3" s="216" customFormat="1" ht="15.75" customHeight="1" x14ac:dyDescent="0.25">
      <c r="A139" s="302"/>
      <c r="B139" s="303"/>
      <c r="C139" s="303"/>
    </row>
    <row r="140" spans="1:3" s="216" customFormat="1" ht="15.75" customHeight="1" x14ac:dyDescent="0.25">
      <c r="A140" s="302"/>
      <c r="B140" s="303"/>
      <c r="C140" s="303"/>
    </row>
    <row r="141" spans="1:3" s="216" customFormat="1" ht="15.75" customHeight="1" x14ac:dyDescent="0.25">
      <c r="A141" s="302"/>
      <c r="B141" s="303"/>
      <c r="C141" s="303"/>
    </row>
    <row r="142" spans="1:3" s="216" customFormat="1" ht="15.75" customHeight="1" x14ac:dyDescent="0.25">
      <c r="A142" s="302"/>
      <c r="B142" s="214"/>
      <c r="C142" s="214"/>
    </row>
    <row r="143" spans="1:3" s="216" customFormat="1" ht="15.75" customHeight="1" x14ac:dyDescent="0.25">
      <c r="A143" s="302"/>
      <c r="B143" s="214"/>
      <c r="C143" s="214"/>
    </row>
    <row r="144" spans="1:3" s="216" customFormat="1" ht="15.75" customHeight="1" x14ac:dyDescent="0.25">
      <c r="A144" s="302"/>
      <c r="B144" s="214"/>
      <c r="C144" s="214"/>
    </row>
    <row r="145" spans="1:3" s="216" customFormat="1" ht="15.75" customHeight="1" x14ac:dyDescent="0.25">
      <c r="A145" s="302"/>
      <c r="B145" s="214"/>
      <c r="C145" s="214"/>
    </row>
    <row r="146" spans="1:3" s="216" customFormat="1" ht="15.75" customHeight="1" x14ac:dyDescent="0.25">
      <c r="A146" s="302"/>
      <c r="B146" s="214"/>
      <c r="C146" s="214"/>
    </row>
    <row r="147" spans="1:3" s="216" customFormat="1" ht="15.75" customHeight="1" x14ac:dyDescent="0.25">
      <c r="A147" s="302"/>
      <c r="B147" s="214"/>
      <c r="C147" s="214"/>
    </row>
    <row r="148" spans="1:3" s="216" customFormat="1" ht="15.75" customHeight="1" x14ac:dyDescent="0.25">
      <c r="A148" s="302"/>
      <c r="B148" s="214"/>
      <c r="C148" s="214"/>
    </row>
    <row r="149" spans="1:3" s="216" customFormat="1" ht="15.75" customHeight="1" x14ac:dyDescent="0.25">
      <c r="A149" s="302"/>
      <c r="B149" s="214"/>
      <c r="C149" s="214"/>
    </row>
    <row r="150" spans="1:3" s="216" customFormat="1" ht="15.75" customHeight="1" x14ac:dyDescent="0.25">
      <c r="A150" s="302"/>
      <c r="B150" s="214"/>
      <c r="C150" s="214"/>
    </row>
    <row r="151" spans="1:3" ht="15.75" customHeight="1" x14ac:dyDescent="0.25">
      <c r="A151" s="304"/>
      <c r="B151" s="212"/>
      <c r="C151" s="212"/>
    </row>
    <row r="152" spans="1:3" ht="15.75" customHeight="1" x14ac:dyDescent="0.25">
      <c r="A152" s="304"/>
      <c r="B152" s="212"/>
      <c r="C152" s="212"/>
    </row>
    <row r="153" spans="1:3" ht="15.75" customHeight="1" x14ac:dyDescent="0.25">
      <c r="A153" s="304"/>
      <c r="B153" s="212"/>
      <c r="C153" s="212"/>
    </row>
    <row r="154" spans="1:3" ht="15.75" customHeight="1" x14ac:dyDescent="0.25">
      <c r="A154" s="304"/>
      <c r="B154" s="212"/>
      <c r="C154" s="212"/>
    </row>
    <row r="155" spans="1:3" ht="15.75" customHeight="1" x14ac:dyDescent="0.25">
      <c r="A155" s="304"/>
      <c r="B155" s="212"/>
      <c r="C155" s="212"/>
    </row>
    <row r="156" spans="1:3" ht="15.75" customHeight="1" x14ac:dyDescent="0.25">
      <c r="A156" s="304"/>
      <c r="B156" s="212"/>
      <c r="C156" s="212"/>
    </row>
    <row r="157" spans="1:3" ht="15.75" customHeight="1" x14ac:dyDescent="0.25">
      <c r="A157" s="304"/>
      <c r="B157" s="212"/>
      <c r="C157" s="212"/>
    </row>
    <row r="158" spans="1:3" ht="15.75" customHeight="1" x14ac:dyDescent="0.25">
      <c r="A158" s="304"/>
      <c r="B158" s="212"/>
      <c r="C158" s="212"/>
    </row>
    <row r="159" spans="1:3" ht="15.75" customHeight="1" x14ac:dyDescent="0.25">
      <c r="A159" s="304"/>
      <c r="B159" s="212"/>
      <c r="C159" s="212"/>
    </row>
    <row r="160" spans="1:3" ht="15.75" customHeight="1" x14ac:dyDescent="0.25">
      <c r="A160" s="304"/>
      <c r="B160" s="212"/>
      <c r="C160" s="212"/>
    </row>
    <row r="161" spans="1:3" ht="15.75" customHeight="1" x14ac:dyDescent="0.25">
      <c r="A161" s="304"/>
      <c r="B161" s="212"/>
      <c r="C161" s="212"/>
    </row>
    <row r="162" spans="1:3" ht="15.75" customHeight="1" x14ac:dyDescent="0.25">
      <c r="A162" s="304"/>
      <c r="B162" s="212"/>
      <c r="C162" s="212"/>
    </row>
    <row r="163" spans="1:3" ht="15.75" customHeight="1" x14ac:dyDescent="0.25">
      <c r="A163" s="304"/>
      <c r="B163" s="212"/>
      <c r="C163" s="212"/>
    </row>
    <row r="164" spans="1:3" ht="15.75" customHeight="1" x14ac:dyDescent="0.25">
      <c r="A164" s="304"/>
      <c r="B164" s="212"/>
      <c r="C164" s="212"/>
    </row>
    <row r="165" spans="1:3" ht="15.75" customHeight="1" x14ac:dyDescent="0.25">
      <c r="A165" s="304"/>
      <c r="B165" s="212"/>
      <c r="C165" s="212"/>
    </row>
    <row r="166" spans="1:3" ht="15.75" customHeight="1" x14ac:dyDescent="0.25">
      <c r="A166" s="304"/>
      <c r="B166" s="212"/>
      <c r="C166" s="212"/>
    </row>
    <row r="167" spans="1:3" ht="15.75" customHeight="1" x14ac:dyDescent="0.25">
      <c r="A167" s="304"/>
      <c r="B167" s="212"/>
      <c r="C167" s="212"/>
    </row>
    <row r="168" spans="1:3" ht="15.75" customHeight="1" x14ac:dyDescent="0.25">
      <c r="A168" s="304"/>
      <c r="B168" s="212"/>
      <c r="C168" s="212"/>
    </row>
    <row r="169" spans="1:3" ht="15.75" customHeight="1" x14ac:dyDescent="0.25">
      <c r="A169" s="304"/>
      <c r="B169" s="212"/>
      <c r="C169" s="212"/>
    </row>
    <row r="170" spans="1:3" ht="15.75" customHeight="1" x14ac:dyDescent="0.25">
      <c r="A170" s="304"/>
      <c r="B170" s="212"/>
      <c r="C170" s="212"/>
    </row>
    <row r="171" spans="1:3" ht="15.75" customHeight="1" x14ac:dyDescent="0.25">
      <c r="A171" s="304"/>
      <c r="B171" s="212"/>
      <c r="C171" s="212"/>
    </row>
    <row r="172" spans="1:3" ht="15.75" customHeight="1" x14ac:dyDescent="0.25">
      <c r="A172" s="304"/>
      <c r="B172" s="212"/>
      <c r="C172" s="212"/>
    </row>
    <row r="173" spans="1:3" ht="15.75" customHeight="1" x14ac:dyDescent="0.25">
      <c r="A173" s="304"/>
      <c r="B173" s="212"/>
      <c r="C173" s="212"/>
    </row>
    <row r="174" spans="1:3" ht="15.75" customHeight="1" x14ac:dyDescent="0.25">
      <c r="A174" s="304"/>
      <c r="B174" s="212"/>
      <c r="C174" s="212"/>
    </row>
    <row r="175" spans="1:3" ht="15.75" customHeight="1" x14ac:dyDescent="0.25">
      <c r="A175" s="304"/>
      <c r="B175" s="212"/>
      <c r="C175" s="212"/>
    </row>
    <row r="176" spans="1:3" ht="15.75" customHeight="1" x14ac:dyDescent="0.25">
      <c r="A176" s="304"/>
      <c r="B176" s="212"/>
      <c r="C176" s="212"/>
    </row>
    <row r="177" spans="1:3" ht="15.75" customHeight="1" x14ac:dyDescent="0.25">
      <c r="A177" s="304"/>
      <c r="B177" s="212"/>
      <c r="C177" s="212"/>
    </row>
    <row r="178" spans="1:3" ht="15.75" customHeight="1" x14ac:dyDescent="0.25">
      <c r="A178" s="304"/>
      <c r="B178" s="212"/>
      <c r="C178" s="212"/>
    </row>
    <row r="179" spans="1:3" ht="15.75" customHeight="1" x14ac:dyDescent="0.25">
      <c r="A179" s="304"/>
      <c r="B179" s="212"/>
      <c r="C179" s="212"/>
    </row>
    <row r="180" spans="1:3" ht="15.75" customHeight="1" x14ac:dyDescent="0.25">
      <c r="A180" s="304"/>
      <c r="B180" s="212"/>
      <c r="C180" s="212"/>
    </row>
    <row r="181" spans="1:3" ht="15.75" customHeight="1" x14ac:dyDescent="0.25">
      <c r="A181" s="304"/>
      <c r="B181" s="212"/>
      <c r="C181" s="212"/>
    </row>
    <row r="182" spans="1:3" ht="15.75" customHeight="1" x14ac:dyDescent="0.25">
      <c r="A182" s="304"/>
      <c r="B182" s="212"/>
      <c r="C182" s="212"/>
    </row>
    <row r="183" spans="1:3" ht="15.75" customHeight="1" x14ac:dyDescent="0.25">
      <c r="A183" s="304"/>
      <c r="B183" s="212"/>
      <c r="C183" s="212"/>
    </row>
    <row r="184" spans="1:3" ht="15.75" customHeight="1" x14ac:dyDescent="0.25">
      <c r="A184" s="304"/>
      <c r="B184" s="212"/>
      <c r="C184" s="212"/>
    </row>
    <row r="185" spans="1:3" x14ac:dyDescent="0.25">
      <c r="A185" s="304"/>
      <c r="B185" s="212"/>
      <c r="C185" s="212"/>
    </row>
    <row r="186" spans="1:3" x14ac:dyDescent="0.25">
      <c r="A186" s="304"/>
      <c r="B186" s="212"/>
      <c r="C186" s="212"/>
    </row>
    <row r="187" spans="1:3" x14ac:dyDescent="0.25">
      <c r="A187" s="304"/>
      <c r="B187" s="212"/>
      <c r="C187" s="212"/>
    </row>
    <row r="188" spans="1:3" x14ac:dyDescent="0.25">
      <c r="A188" s="304"/>
      <c r="B188" s="212"/>
      <c r="C188" s="212"/>
    </row>
    <row r="189" spans="1:3" x14ac:dyDescent="0.25">
      <c r="A189" s="304"/>
      <c r="B189" s="212"/>
      <c r="C189" s="212"/>
    </row>
    <row r="190" spans="1:3" x14ac:dyDescent="0.25">
      <c r="A190" s="304"/>
      <c r="B190" s="212"/>
      <c r="C190" s="212"/>
    </row>
    <row r="191" spans="1:3" x14ac:dyDescent="0.25">
      <c r="A191" s="304"/>
      <c r="B191" s="212"/>
      <c r="C191" s="212"/>
    </row>
    <row r="192" spans="1:3" x14ac:dyDescent="0.25">
      <c r="A192" s="304"/>
      <c r="B192" s="212"/>
      <c r="C192" s="212"/>
    </row>
    <row r="193" spans="1:3" x14ac:dyDescent="0.25">
      <c r="A193" s="304"/>
      <c r="B193" s="212"/>
      <c r="C193" s="212"/>
    </row>
    <row r="194" spans="1:3" x14ac:dyDescent="0.25">
      <c r="A194" s="304"/>
      <c r="B194" s="212"/>
      <c r="C194" s="212"/>
    </row>
    <row r="195" spans="1:3" x14ac:dyDescent="0.25">
      <c r="A195" s="304"/>
      <c r="B195" s="212"/>
      <c r="C195" s="212"/>
    </row>
    <row r="196" spans="1:3" x14ac:dyDescent="0.25">
      <c r="A196" s="304"/>
      <c r="B196" s="212"/>
      <c r="C196" s="212"/>
    </row>
    <row r="197" spans="1:3" x14ac:dyDescent="0.25">
      <c r="A197" s="304"/>
      <c r="B197" s="212"/>
      <c r="C197" s="212"/>
    </row>
    <row r="198" spans="1:3" x14ac:dyDescent="0.25">
      <c r="A198" s="304"/>
      <c r="B198" s="212"/>
      <c r="C198" s="212"/>
    </row>
    <row r="199" spans="1:3" x14ac:dyDescent="0.25">
      <c r="A199" s="304"/>
      <c r="B199" s="212"/>
      <c r="C199" s="212"/>
    </row>
    <row r="200" spans="1:3" x14ac:dyDescent="0.25">
      <c r="A200" s="304"/>
      <c r="B200" s="212"/>
      <c r="C200" s="212"/>
    </row>
    <row r="201" spans="1:3" x14ac:dyDescent="0.25">
      <c r="A201" s="304"/>
      <c r="B201" s="212"/>
      <c r="C201" s="212"/>
    </row>
    <row r="202" spans="1:3" x14ac:dyDescent="0.25">
      <c r="A202" s="304"/>
      <c r="B202" s="212"/>
      <c r="C202" s="212"/>
    </row>
    <row r="203" spans="1:3" x14ac:dyDescent="0.25">
      <c r="A203" s="304"/>
      <c r="B203" s="212"/>
      <c r="C203" s="212"/>
    </row>
    <row r="204" spans="1:3" x14ac:dyDescent="0.25">
      <c r="A204" s="304"/>
      <c r="B204" s="212"/>
      <c r="C204" s="212"/>
    </row>
    <row r="205" spans="1:3" x14ac:dyDescent="0.25">
      <c r="A205" s="304"/>
      <c r="B205" s="212"/>
      <c r="C205" s="212"/>
    </row>
    <row r="206" spans="1:3" x14ac:dyDescent="0.25">
      <c r="A206" s="304"/>
      <c r="B206" s="212"/>
      <c r="C206" s="212"/>
    </row>
    <row r="207" spans="1:3" x14ac:dyDescent="0.25">
      <c r="A207" s="304"/>
      <c r="B207" s="212"/>
      <c r="C207" s="212"/>
    </row>
    <row r="208" spans="1:3" x14ac:dyDescent="0.25">
      <c r="A208" s="304"/>
      <c r="B208" s="212"/>
      <c r="C208" s="212"/>
    </row>
    <row r="209" spans="1:3" x14ac:dyDescent="0.25">
      <c r="A209" s="304"/>
      <c r="B209" s="212"/>
      <c r="C209" s="212"/>
    </row>
    <row r="210" spans="1:3" x14ac:dyDescent="0.25">
      <c r="A210" s="304"/>
      <c r="B210" s="212"/>
      <c r="C210" s="212"/>
    </row>
    <row r="211" spans="1:3" x14ac:dyDescent="0.25">
      <c r="A211" s="304"/>
      <c r="B211" s="212"/>
      <c r="C211" s="212"/>
    </row>
    <row r="212" spans="1:3" x14ac:dyDescent="0.25">
      <c r="A212" s="304"/>
      <c r="B212" s="212"/>
      <c r="C212" s="212"/>
    </row>
    <row r="213" spans="1:3" x14ac:dyDescent="0.25">
      <c r="A213" s="304"/>
      <c r="B213" s="212"/>
      <c r="C213" s="212"/>
    </row>
    <row r="214" spans="1:3" x14ac:dyDescent="0.25">
      <c r="A214" s="304"/>
      <c r="B214" s="212"/>
      <c r="C214" s="212"/>
    </row>
    <row r="215" spans="1:3" x14ac:dyDescent="0.25">
      <c r="A215" s="304"/>
      <c r="B215" s="212"/>
      <c r="C215" s="212"/>
    </row>
    <row r="216" spans="1:3" x14ac:dyDescent="0.25">
      <c r="A216" s="304"/>
      <c r="B216" s="212"/>
      <c r="C216" s="212"/>
    </row>
    <row r="217" spans="1:3" x14ac:dyDescent="0.25">
      <c r="A217" s="304"/>
      <c r="B217" s="212"/>
      <c r="C217" s="212"/>
    </row>
    <row r="218" spans="1:3" x14ac:dyDescent="0.25">
      <c r="A218" s="304"/>
      <c r="B218" s="212"/>
      <c r="C218" s="212"/>
    </row>
    <row r="219" spans="1:3" x14ac:dyDescent="0.25">
      <c r="A219" s="304"/>
      <c r="B219" s="212"/>
      <c r="C219" s="212"/>
    </row>
    <row r="220" spans="1:3" x14ac:dyDescent="0.25">
      <c r="A220" s="304"/>
      <c r="B220" s="212"/>
      <c r="C220" s="212"/>
    </row>
    <row r="221" spans="1:3" x14ac:dyDescent="0.25">
      <c r="A221" s="304"/>
      <c r="B221" s="212"/>
      <c r="C221" s="212"/>
    </row>
    <row r="222" spans="1:3" x14ac:dyDescent="0.25">
      <c r="A222" s="304"/>
      <c r="B222" s="212"/>
      <c r="C222" s="212"/>
    </row>
    <row r="223" spans="1:3" x14ac:dyDescent="0.25">
      <c r="A223" s="304"/>
      <c r="B223" s="212"/>
      <c r="C223" s="212"/>
    </row>
    <row r="224" spans="1:3" x14ac:dyDescent="0.25">
      <c r="A224" s="304"/>
      <c r="B224" s="212"/>
      <c r="C224" s="212"/>
    </row>
    <row r="225" spans="1:3" x14ac:dyDescent="0.25">
      <c r="A225" s="304"/>
      <c r="B225" s="212"/>
      <c r="C225" s="212"/>
    </row>
    <row r="226" spans="1:3" x14ac:dyDescent="0.25">
      <c r="A226" s="304"/>
      <c r="B226" s="212"/>
      <c r="C226" s="212"/>
    </row>
    <row r="227" spans="1:3" x14ac:dyDescent="0.25">
      <c r="A227" s="304"/>
      <c r="B227" s="212"/>
      <c r="C227" s="212"/>
    </row>
    <row r="228" spans="1:3" x14ac:dyDescent="0.25">
      <c r="A228" s="304"/>
      <c r="B228" s="212"/>
      <c r="C228" s="212"/>
    </row>
    <row r="229" spans="1:3" x14ac:dyDescent="0.25">
      <c r="A229" s="304"/>
      <c r="B229" s="212"/>
      <c r="C229" s="212"/>
    </row>
    <row r="230" spans="1:3" x14ac:dyDescent="0.25">
      <c r="A230" s="304"/>
      <c r="B230" s="212"/>
      <c r="C230" s="212"/>
    </row>
    <row r="231" spans="1:3" x14ac:dyDescent="0.25">
      <c r="A231" s="304"/>
      <c r="B231" s="212"/>
      <c r="C231" s="212"/>
    </row>
    <row r="232" spans="1:3" x14ac:dyDescent="0.25">
      <c r="A232" s="304"/>
      <c r="B232" s="212"/>
      <c r="C232" s="212"/>
    </row>
    <row r="233" spans="1:3" x14ac:dyDescent="0.25">
      <c r="A233" s="304"/>
      <c r="B233" s="212"/>
      <c r="C233" s="212"/>
    </row>
    <row r="234" spans="1:3" x14ac:dyDescent="0.25">
      <c r="A234" s="304"/>
      <c r="B234" s="212"/>
      <c r="C234" s="212"/>
    </row>
    <row r="235" spans="1:3" x14ac:dyDescent="0.25">
      <c r="A235" s="304"/>
      <c r="B235" s="212"/>
      <c r="C235" s="212"/>
    </row>
    <row r="236" spans="1:3" x14ac:dyDescent="0.25">
      <c r="A236" s="304"/>
      <c r="B236" s="212"/>
      <c r="C236" s="212"/>
    </row>
    <row r="237" spans="1:3" x14ac:dyDescent="0.25">
      <c r="A237" s="304"/>
      <c r="B237" s="212"/>
      <c r="C237" s="212"/>
    </row>
    <row r="238" spans="1:3" x14ac:dyDescent="0.25">
      <c r="A238" s="304"/>
      <c r="B238" s="212"/>
      <c r="C238" s="212"/>
    </row>
    <row r="239" spans="1:3" x14ac:dyDescent="0.25">
      <c r="A239" s="304"/>
      <c r="B239" s="212"/>
      <c r="C239" s="212"/>
    </row>
    <row r="240" spans="1:3" x14ac:dyDescent="0.25">
      <c r="A240" s="304"/>
      <c r="B240" s="212"/>
      <c r="C240" s="212"/>
    </row>
    <row r="241" spans="1:3" x14ac:dyDescent="0.25">
      <c r="A241" s="304"/>
      <c r="B241" s="212"/>
      <c r="C241" s="212"/>
    </row>
    <row r="242" spans="1:3" x14ac:dyDescent="0.25">
      <c r="A242" s="304"/>
      <c r="B242" s="212"/>
      <c r="C242" s="212"/>
    </row>
    <row r="243" spans="1:3" x14ac:dyDescent="0.25">
      <c r="A243" s="304"/>
      <c r="B243" s="212"/>
      <c r="C243" s="212"/>
    </row>
    <row r="244" spans="1:3" x14ac:dyDescent="0.25">
      <c r="A244" s="304"/>
      <c r="B244" s="212"/>
      <c r="C244" s="212"/>
    </row>
    <row r="245" spans="1:3" x14ac:dyDescent="0.25">
      <c r="A245" s="304"/>
      <c r="B245" s="212"/>
      <c r="C245" s="212"/>
    </row>
    <row r="246" spans="1:3" x14ac:dyDescent="0.25">
      <c r="A246" s="304"/>
      <c r="B246" s="212"/>
      <c r="C246" s="212"/>
    </row>
    <row r="247" spans="1:3" x14ac:dyDescent="0.25">
      <c r="A247" s="304"/>
      <c r="B247" s="212"/>
      <c r="C247" s="212"/>
    </row>
  </sheetData>
  <sheetProtection selectLockedCells="1"/>
  <protectedRanges>
    <protectedRange sqref="C65" name="Tartomány4"/>
    <protectedRange sqref="C77" name="Tartomány4_1"/>
    <protectedRange sqref="C53" name="Tartomány1_2_1_2_1_1"/>
    <protectedRange sqref="C34:C45" name="Tartomány1_2_1_1"/>
    <protectedRange sqref="C33" name="Tartomány1_2_1_3"/>
    <protectedRange sqref="C14" name="Tartomány1_2_1_4_1_1"/>
    <protectedRange sqref="C17:C22" name="Tartomány1_2_1_2_1_1_1"/>
    <protectedRange sqref="C25" name="Tartomány1_2_1_1_2_1_1"/>
    <protectedRange sqref="C32" name="Tartomány1_2_1_1_2"/>
  </protectedRanges>
  <mergeCells count="66">
    <mergeCell ref="A59:AA59"/>
    <mergeCell ref="A64:AA64"/>
    <mergeCell ref="A65:AA65"/>
    <mergeCell ref="A78:AA78"/>
    <mergeCell ref="AZ78:BD78"/>
    <mergeCell ref="D51:AA51"/>
    <mergeCell ref="AB51:AY51"/>
    <mergeCell ref="AZ51:BE51"/>
    <mergeCell ref="D57:AA57"/>
    <mergeCell ref="AB57:AY57"/>
    <mergeCell ref="AZ57:BE57"/>
    <mergeCell ref="BE8:BE9"/>
    <mergeCell ref="AN8:AO8"/>
    <mergeCell ref="AP8:AQ8"/>
    <mergeCell ref="AR8:AR9"/>
    <mergeCell ref="AS8:AS9"/>
    <mergeCell ref="AT8:AU8"/>
    <mergeCell ref="AV8:AW8"/>
    <mergeCell ref="AX8:AX9"/>
    <mergeCell ref="AY8:AY9"/>
    <mergeCell ref="AZ8:BA8"/>
    <mergeCell ref="BB8:BC8"/>
    <mergeCell ref="BD8:BD9"/>
    <mergeCell ref="T8:T9"/>
    <mergeCell ref="AM8:AM9"/>
    <mergeCell ref="V8:W8"/>
    <mergeCell ref="X8:Y8"/>
    <mergeCell ref="Z8:Z9"/>
    <mergeCell ref="AA8:AA9"/>
    <mergeCell ref="AB8:AC8"/>
    <mergeCell ref="AD8:AE8"/>
    <mergeCell ref="AF8:AF9"/>
    <mergeCell ref="AG8:AG9"/>
    <mergeCell ref="AH8:AI8"/>
    <mergeCell ref="AJ8:AK8"/>
    <mergeCell ref="AL8:AL9"/>
    <mergeCell ref="AZ6:BE7"/>
    <mergeCell ref="D7:I7"/>
    <mergeCell ref="J7:O7"/>
    <mergeCell ref="P7:U7"/>
    <mergeCell ref="V7:AA7"/>
    <mergeCell ref="AB7:AG7"/>
    <mergeCell ref="AH7:AM7"/>
    <mergeCell ref="AN7:AS7"/>
    <mergeCell ref="AT7:AY7"/>
    <mergeCell ref="A1:BE1"/>
    <mergeCell ref="A2:BE2"/>
    <mergeCell ref="A3:BE3"/>
    <mergeCell ref="A4:BE4"/>
    <mergeCell ref="A5:BE5"/>
    <mergeCell ref="A6:A9"/>
    <mergeCell ref="B6:B9"/>
    <mergeCell ref="C6:C9"/>
    <mergeCell ref="D6:AA6"/>
    <mergeCell ref="AB6:AY6"/>
    <mergeCell ref="U8:U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R8:S8"/>
  </mergeCells>
  <pageMargins left="0.23622047244094491" right="0.23622047244094491" top="0.74803149606299213" bottom="0.74803149606299213" header="0.31496062992125984" footer="0.31496062992125984"/>
  <pageSetup paperSize="8" scale="6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E246"/>
  <sheetViews>
    <sheetView zoomScale="80" zoomScaleNormal="80" workbookViewId="0">
      <selection sqref="A1:BE1"/>
    </sheetView>
  </sheetViews>
  <sheetFormatPr defaultColWidth="10.6640625" defaultRowHeight="15.75" x14ac:dyDescent="0.25"/>
  <cols>
    <col min="1" max="1" width="17.1640625" style="305" customWidth="1"/>
    <col min="2" max="2" width="7.1640625" style="213" customWidth="1"/>
    <col min="3" max="3" width="60.33203125" style="213" customWidth="1"/>
    <col min="4" max="4" width="5.5" style="213" customWidth="1"/>
    <col min="5" max="5" width="6.83203125" style="213" customWidth="1"/>
    <col min="6" max="6" width="5.5" style="213" customWidth="1"/>
    <col min="7" max="7" width="6.83203125" style="213" customWidth="1"/>
    <col min="8" max="8" width="5.5" style="213" customWidth="1"/>
    <col min="9" max="9" width="5.6640625" style="213" bestFit="1" customWidth="1"/>
    <col min="10" max="10" width="5.5" style="213" customWidth="1"/>
    <col min="11" max="11" width="6.83203125" style="213" customWidth="1"/>
    <col min="12" max="12" width="5.5" style="213" customWidth="1"/>
    <col min="13" max="13" width="6.83203125" style="213" customWidth="1"/>
    <col min="14" max="14" width="5.5" style="213" customWidth="1"/>
    <col min="15" max="15" width="5.6640625" style="213" bestFit="1" customWidth="1"/>
    <col min="16" max="16" width="5.5" style="213" bestFit="1" customWidth="1"/>
    <col min="17" max="17" width="6.83203125" style="213" customWidth="1"/>
    <col min="18" max="18" width="5.5" style="213" bestFit="1" customWidth="1"/>
    <col min="19" max="19" width="6.83203125" style="213" customWidth="1"/>
    <col min="20" max="20" width="5.5" style="213" customWidth="1"/>
    <col min="21" max="21" width="5.6640625" style="213" bestFit="1" customWidth="1"/>
    <col min="22" max="22" width="5.5" style="213" bestFit="1" customWidth="1"/>
    <col min="23" max="23" width="6.83203125" style="213" customWidth="1"/>
    <col min="24" max="24" width="5.5" style="213" bestFit="1" customWidth="1"/>
    <col min="25" max="25" width="6.83203125" style="213" customWidth="1"/>
    <col min="26" max="26" width="5.5" style="213" customWidth="1"/>
    <col min="27" max="27" width="5.6640625" style="213" bestFit="1" customWidth="1"/>
    <col min="28" max="28" width="5.5" style="213" customWidth="1"/>
    <col min="29" max="29" width="6.83203125" style="213" customWidth="1"/>
    <col min="30" max="30" width="5.5" style="213" customWidth="1"/>
    <col min="31" max="31" width="6.83203125" style="213" customWidth="1"/>
    <col min="32" max="32" width="5.5" style="213" customWidth="1"/>
    <col min="33" max="33" width="5.6640625" style="213" bestFit="1" customWidth="1"/>
    <col min="34" max="34" width="5.5" style="213" customWidth="1"/>
    <col min="35" max="35" width="6.83203125" style="213" customWidth="1"/>
    <col min="36" max="36" width="5.5" style="213" customWidth="1"/>
    <col min="37" max="37" width="6.83203125" style="213" customWidth="1"/>
    <col min="38" max="38" width="5.5" style="213" customWidth="1"/>
    <col min="39" max="39" width="5.6640625" style="213" bestFit="1" customWidth="1"/>
    <col min="40" max="40" width="5.5" style="213" bestFit="1" customWidth="1"/>
    <col min="41" max="41" width="6.83203125" style="213" customWidth="1"/>
    <col min="42" max="42" width="5.5" style="213" bestFit="1" customWidth="1"/>
    <col min="43" max="43" width="6.83203125" style="213" customWidth="1"/>
    <col min="44" max="44" width="5.5" style="213" customWidth="1"/>
    <col min="45" max="45" width="5.6640625" style="213" bestFit="1" customWidth="1"/>
    <col min="46" max="46" width="5.5" style="213" bestFit="1" customWidth="1"/>
    <col min="47" max="47" width="6.83203125" style="213" customWidth="1"/>
    <col min="48" max="48" width="5.5" style="213" bestFit="1" customWidth="1"/>
    <col min="49" max="49" width="6.83203125" style="213" customWidth="1"/>
    <col min="50" max="50" width="5.5" style="213" customWidth="1"/>
    <col min="51" max="51" width="5.6640625" style="213" bestFit="1" customWidth="1"/>
    <col min="52" max="52" width="6.83203125" style="213" bestFit="1" customWidth="1"/>
    <col min="53" max="53" width="8.1640625" style="213" bestFit="1" customWidth="1"/>
    <col min="54" max="54" width="6.83203125" style="213" bestFit="1" customWidth="1"/>
    <col min="55" max="55" width="8.1640625" style="213" bestFit="1" customWidth="1"/>
    <col min="56" max="56" width="6.83203125" style="213" bestFit="1" customWidth="1"/>
    <col min="57" max="57" width="6.1640625" style="213" bestFit="1" customWidth="1"/>
    <col min="58" max="16384" width="10.6640625" style="213"/>
  </cols>
  <sheetData>
    <row r="1" spans="1:57" ht="21.95" customHeight="1" x14ac:dyDescent="0.2">
      <c r="A1" s="529" t="s">
        <v>0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  <c r="O1" s="529"/>
      <c r="P1" s="529"/>
      <c r="Q1" s="529"/>
      <c r="R1" s="529"/>
      <c r="S1" s="529"/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J1" s="529"/>
      <c r="AK1" s="529"/>
      <c r="AL1" s="529"/>
      <c r="AM1" s="529"/>
      <c r="AN1" s="529"/>
      <c r="AO1" s="529"/>
      <c r="AP1" s="529"/>
      <c r="AQ1" s="529"/>
      <c r="AR1" s="529"/>
      <c r="AS1" s="529"/>
      <c r="AT1" s="529"/>
      <c r="AU1" s="529"/>
      <c r="AV1" s="529"/>
      <c r="AW1" s="529"/>
      <c r="AX1" s="529"/>
      <c r="AY1" s="529"/>
      <c r="AZ1" s="529"/>
      <c r="BA1" s="529"/>
      <c r="BB1" s="529"/>
      <c r="BC1" s="529"/>
      <c r="BD1" s="529"/>
      <c r="BE1" s="529"/>
    </row>
    <row r="2" spans="1:57" ht="21.95" customHeight="1" x14ac:dyDescent="0.2">
      <c r="A2" s="484" t="s">
        <v>230</v>
      </c>
      <c r="B2" s="484"/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</row>
    <row r="3" spans="1:57" ht="23.25" x14ac:dyDescent="0.2">
      <c r="A3" s="530" t="s">
        <v>235</v>
      </c>
      <c r="B3" s="530"/>
      <c r="C3" s="530"/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/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/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30"/>
      <c r="AQ3" s="530"/>
      <c r="AR3" s="530"/>
      <c r="AS3" s="530"/>
      <c r="AT3" s="530"/>
      <c r="AU3" s="530"/>
      <c r="AV3" s="530"/>
      <c r="AW3" s="530"/>
      <c r="AX3" s="530"/>
      <c r="AY3" s="530"/>
      <c r="AZ3" s="530"/>
      <c r="BA3" s="530"/>
      <c r="BB3" s="530"/>
      <c r="BC3" s="530"/>
      <c r="BD3" s="530"/>
      <c r="BE3" s="530"/>
    </row>
    <row r="4" spans="1:57" s="215" customFormat="1" ht="23.25" x14ac:dyDescent="0.2">
      <c r="A4" s="484" t="s">
        <v>215</v>
      </c>
      <c r="B4" s="484"/>
      <c r="C4" s="484"/>
      <c r="D4" s="484"/>
      <c r="E4" s="484"/>
      <c r="F4" s="484"/>
      <c r="G4" s="484"/>
      <c r="H4" s="484"/>
      <c r="I4" s="484"/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4"/>
      <c r="U4" s="484"/>
      <c r="V4" s="484"/>
      <c r="W4" s="484"/>
      <c r="X4" s="484"/>
      <c r="Y4" s="484"/>
      <c r="Z4" s="484"/>
      <c r="AA4" s="484"/>
      <c r="AB4" s="484"/>
      <c r="AC4" s="484"/>
      <c r="AD4" s="484"/>
      <c r="AE4" s="484"/>
      <c r="AF4" s="484"/>
      <c r="AG4" s="484"/>
      <c r="AH4" s="484"/>
      <c r="AI4" s="484"/>
      <c r="AJ4" s="484"/>
      <c r="AK4" s="484"/>
      <c r="AL4" s="484"/>
      <c r="AM4" s="484"/>
      <c r="AN4" s="484"/>
      <c r="AO4" s="484"/>
      <c r="AP4" s="484"/>
      <c r="AQ4" s="484"/>
      <c r="AR4" s="484"/>
      <c r="AS4" s="484"/>
      <c r="AT4" s="484"/>
      <c r="AU4" s="484"/>
      <c r="AV4" s="484"/>
      <c r="AW4" s="484"/>
      <c r="AX4" s="484"/>
      <c r="AY4" s="484"/>
      <c r="AZ4" s="484"/>
      <c r="BA4" s="484"/>
      <c r="BB4" s="484"/>
      <c r="BC4" s="484"/>
      <c r="BD4" s="484"/>
      <c r="BE4" s="484"/>
    </row>
    <row r="5" spans="1:57" ht="24" thickBot="1" x14ac:dyDescent="0.25">
      <c r="A5" s="483" t="s">
        <v>1</v>
      </c>
      <c r="B5" s="483"/>
      <c r="C5" s="483"/>
      <c r="D5" s="483"/>
      <c r="E5" s="483"/>
      <c r="F5" s="483"/>
      <c r="G5" s="483"/>
      <c r="H5" s="483"/>
      <c r="I5" s="483"/>
      <c r="J5" s="483"/>
      <c r="K5" s="483"/>
      <c r="L5" s="483"/>
      <c r="M5" s="483"/>
      <c r="N5" s="483"/>
      <c r="O5" s="483"/>
      <c r="P5" s="483"/>
      <c r="Q5" s="483"/>
      <c r="R5" s="483"/>
      <c r="S5" s="483"/>
      <c r="T5" s="483"/>
      <c r="U5" s="483"/>
      <c r="V5" s="483"/>
      <c r="W5" s="483"/>
      <c r="X5" s="483"/>
      <c r="Y5" s="483"/>
      <c r="Z5" s="483"/>
      <c r="AA5" s="483"/>
      <c r="AB5" s="483"/>
      <c r="AC5" s="483"/>
      <c r="AD5" s="483"/>
      <c r="AE5" s="483"/>
      <c r="AF5" s="483"/>
      <c r="AG5" s="483"/>
      <c r="AH5" s="483"/>
      <c r="AI5" s="483"/>
      <c r="AJ5" s="483"/>
      <c r="AK5" s="483"/>
      <c r="AL5" s="483"/>
      <c r="AM5" s="483"/>
      <c r="AN5" s="483"/>
      <c r="AO5" s="483"/>
      <c r="AP5" s="483"/>
      <c r="AQ5" s="483"/>
      <c r="AR5" s="483"/>
      <c r="AS5" s="483"/>
      <c r="AT5" s="483"/>
      <c r="AU5" s="483"/>
      <c r="AV5" s="483"/>
      <c r="AW5" s="483"/>
      <c r="AX5" s="483"/>
      <c r="AY5" s="483"/>
      <c r="AZ5" s="483"/>
      <c r="BA5" s="483"/>
      <c r="BB5" s="483"/>
      <c r="BC5" s="483"/>
      <c r="BD5" s="483"/>
      <c r="BE5" s="483"/>
    </row>
    <row r="6" spans="1:57" ht="15.75" customHeight="1" thickTop="1" thickBot="1" x14ac:dyDescent="0.25">
      <c r="A6" s="508" t="s">
        <v>2</v>
      </c>
      <c r="B6" s="511" t="s">
        <v>3</v>
      </c>
      <c r="C6" s="514" t="s">
        <v>4</v>
      </c>
      <c r="D6" s="517" t="s">
        <v>5</v>
      </c>
      <c r="E6" s="518"/>
      <c r="F6" s="518"/>
      <c r="G6" s="518"/>
      <c r="H6" s="518"/>
      <c r="I6" s="518"/>
      <c r="J6" s="518"/>
      <c r="K6" s="518"/>
      <c r="L6" s="518"/>
      <c r="M6" s="518"/>
      <c r="N6" s="518"/>
      <c r="O6" s="518"/>
      <c r="P6" s="518"/>
      <c r="Q6" s="518"/>
      <c r="R6" s="518"/>
      <c r="S6" s="518"/>
      <c r="T6" s="518"/>
      <c r="U6" s="518"/>
      <c r="V6" s="518"/>
      <c r="W6" s="518"/>
      <c r="X6" s="518"/>
      <c r="Y6" s="518"/>
      <c r="Z6" s="518"/>
      <c r="AA6" s="518"/>
      <c r="AB6" s="517" t="s">
        <v>5</v>
      </c>
      <c r="AC6" s="518"/>
      <c r="AD6" s="518"/>
      <c r="AE6" s="518"/>
      <c r="AF6" s="518"/>
      <c r="AG6" s="518"/>
      <c r="AH6" s="518"/>
      <c r="AI6" s="518"/>
      <c r="AJ6" s="518"/>
      <c r="AK6" s="518"/>
      <c r="AL6" s="518"/>
      <c r="AM6" s="518"/>
      <c r="AN6" s="518"/>
      <c r="AO6" s="518"/>
      <c r="AP6" s="518"/>
      <c r="AQ6" s="518"/>
      <c r="AR6" s="518"/>
      <c r="AS6" s="518"/>
      <c r="AT6" s="518"/>
      <c r="AU6" s="518"/>
      <c r="AV6" s="518"/>
      <c r="AW6" s="518"/>
      <c r="AX6" s="518"/>
      <c r="AY6" s="518"/>
      <c r="AZ6" s="531" t="s">
        <v>6</v>
      </c>
      <c r="BA6" s="532"/>
      <c r="BB6" s="532"/>
      <c r="BC6" s="532"/>
      <c r="BD6" s="532"/>
      <c r="BE6" s="533"/>
    </row>
    <row r="7" spans="1:57" ht="15.75" customHeight="1" x14ac:dyDescent="0.2">
      <c r="A7" s="509"/>
      <c r="B7" s="512"/>
      <c r="C7" s="515"/>
      <c r="D7" s="537" t="s">
        <v>7</v>
      </c>
      <c r="E7" s="538"/>
      <c r="F7" s="538"/>
      <c r="G7" s="538"/>
      <c r="H7" s="538"/>
      <c r="I7" s="539"/>
      <c r="J7" s="540" t="s">
        <v>8</v>
      </c>
      <c r="K7" s="538"/>
      <c r="L7" s="538"/>
      <c r="M7" s="538"/>
      <c r="N7" s="538"/>
      <c r="O7" s="541"/>
      <c r="P7" s="537" t="s">
        <v>9</v>
      </c>
      <c r="Q7" s="538"/>
      <c r="R7" s="538"/>
      <c r="S7" s="538"/>
      <c r="T7" s="538"/>
      <c r="U7" s="539"/>
      <c r="V7" s="540" t="s">
        <v>10</v>
      </c>
      <c r="W7" s="538"/>
      <c r="X7" s="538"/>
      <c r="Y7" s="538"/>
      <c r="Z7" s="538"/>
      <c r="AA7" s="539"/>
      <c r="AB7" s="537" t="s">
        <v>11</v>
      </c>
      <c r="AC7" s="538"/>
      <c r="AD7" s="538"/>
      <c r="AE7" s="538"/>
      <c r="AF7" s="538"/>
      <c r="AG7" s="539"/>
      <c r="AH7" s="540" t="s">
        <v>12</v>
      </c>
      <c r="AI7" s="538"/>
      <c r="AJ7" s="538"/>
      <c r="AK7" s="538"/>
      <c r="AL7" s="538"/>
      <c r="AM7" s="541"/>
      <c r="AN7" s="537" t="s">
        <v>216</v>
      </c>
      <c r="AO7" s="538"/>
      <c r="AP7" s="538"/>
      <c r="AQ7" s="538"/>
      <c r="AR7" s="538"/>
      <c r="AS7" s="539"/>
      <c r="AT7" s="540" t="s">
        <v>217</v>
      </c>
      <c r="AU7" s="538"/>
      <c r="AV7" s="538"/>
      <c r="AW7" s="538"/>
      <c r="AX7" s="538"/>
      <c r="AY7" s="539"/>
      <c r="AZ7" s="534"/>
      <c r="BA7" s="535"/>
      <c r="BB7" s="535"/>
      <c r="BC7" s="535"/>
      <c r="BD7" s="535"/>
      <c r="BE7" s="536"/>
    </row>
    <row r="8" spans="1:57" ht="15.75" customHeight="1" x14ac:dyDescent="0.2">
      <c r="A8" s="509"/>
      <c r="B8" s="512"/>
      <c r="C8" s="515"/>
      <c r="D8" s="521" t="s">
        <v>13</v>
      </c>
      <c r="E8" s="522"/>
      <c r="F8" s="523" t="s">
        <v>14</v>
      </c>
      <c r="G8" s="522"/>
      <c r="H8" s="524" t="s">
        <v>15</v>
      </c>
      <c r="I8" s="519" t="s">
        <v>219</v>
      </c>
      <c r="J8" s="526" t="s">
        <v>13</v>
      </c>
      <c r="K8" s="522"/>
      <c r="L8" s="523" t="s">
        <v>14</v>
      </c>
      <c r="M8" s="522"/>
      <c r="N8" s="524" t="s">
        <v>15</v>
      </c>
      <c r="O8" s="527" t="s">
        <v>219</v>
      </c>
      <c r="P8" s="521" t="s">
        <v>13</v>
      </c>
      <c r="Q8" s="522"/>
      <c r="R8" s="523" t="s">
        <v>14</v>
      </c>
      <c r="S8" s="522"/>
      <c r="T8" s="524" t="s">
        <v>15</v>
      </c>
      <c r="U8" s="519" t="s">
        <v>219</v>
      </c>
      <c r="V8" s="526" t="s">
        <v>13</v>
      </c>
      <c r="W8" s="522"/>
      <c r="X8" s="523" t="s">
        <v>14</v>
      </c>
      <c r="Y8" s="522"/>
      <c r="Z8" s="524" t="s">
        <v>15</v>
      </c>
      <c r="AA8" s="542" t="s">
        <v>219</v>
      </c>
      <c r="AB8" s="521" t="s">
        <v>13</v>
      </c>
      <c r="AC8" s="522"/>
      <c r="AD8" s="523" t="s">
        <v>14</v>
      </c>
      <c r="AE8" s="522"/>
      <c r="AF8" s="524" t="s">
        <v>15</v>
      </c>
      <c r="AG8" s="519" t="s">
        <v>219</v>
      </c>
      <c r="AH8" s="526" t="s">
        <v>13</v>
      </c>
      <c r="AI8" s="522"/>
      <c r="AJ8" s="523" t="s">
        <v>14</v>
      </c>
      <c r="AK8" s="522"/>
      <c r="AL8" s="524" t="s">
        <v>15</v>
      </c>
      <c r="AM8" s="527" t="s">
        <v>219</v>
      </c>
      <c r="AN8" s="521" t="s">
        <v>13</v>
      </c>
      <c r="AO8" s="522"/>
      <c r="AP8" s="523" t="s">
        <v>14</v>
      </c>
      <c r="AQ8" s="522"/>
      <c r="AR8" s="524" t="s">
        <v>15</v>
      </c>
      <c r="AS8" s="519" t="s">
        <v>219</v>
      </c>
      <c r="AT8" s="526" t="s">
        <v>13</v>
      </c>
      <c r="AU8" s="522"/>
      <c r="AV8" s="523" t="s">
        <v>14</v>
      </c>
      <c r="AW8" s="522"/>
      <c r="AX8" s="524" t="s">
        <v>15</v>
      </c>
      <c r="AY8" s="542" t="s">
        <v>219</v>
      </c>
      <c r="AZ8" s="526" t="s">
        <v>13</v>
      </c>
      <c r="BA8" s="522"/>
      <c r="BB8" s="523" t="s">
        <v>14</v>
      </c>
      <c r="BC8" s="522"/>
      <c r="BD8" s="524" t="s">
        <v>15</v>
      </c>
      <c r="BE8" s="544" t="s">
        <v>379</v>
      </c>
    </row>
    <row r="9" spans="1:57" ht="80.099999999999994" customHeight="1" thickBot="1" x14ac:dyDescent="0.25">
      <c r="A9" s="510"/>
      <c r="B9" s="513"/>
      <c r="C9" s="516"/>
      <c r="D9" s="217" t="s">
        <v>220</v>
      </c>
      <c r="E9" s="218" t="s">
        <v>221</v>
      </c>
      <c r="F9" s="219" t="s">
        <v>220</v>
      </c>
      <c r="G9" s="218" t="s">
        <v>221</v>
      </c>
      <c r="H9" s="525"/>
      <c r="I9" s="520"/>
      <c r="J9" s="220" t="s">
        <v>220</v>
      </c>
      <c r="K9" s="218" t="s">
        <v>221</v>
      </c>
      <c r="L9" s="219" t="s">
        <v>220</v>
      </c>
      <c r="M9" s="218" t="s">
        <v>221</v>
      </c>
      <c r="N9" s="525"/>
      <c r="O9" s="528"/>
      <c r="P9" s="217" t="s">
        <v>220</v>
      </c>
      <c r="Q9" s="218" t="s">
        <v>221</v>
      </c>
      <c r="R9" s="219" t="s">
        <v>220</v>
      </c>
      <c r="S9" s="218" t="s">
        <v>221</v>
      </c>
      <c r="T9" s="525"/>
      <c r="U9" s="520"/>
      <c r="V9" s="220" t="s">
        <v>220</v>
      </c>
      <c r="W9" s="218" t="s">
        <v>221</v>
      </c>
      <c r="X9" s="219" t="s">
        <v>220</v>
      </c>
      <c r="Y9" s="218" t="s">
        <v>221</v>
      </c>
      <c r="Z9" s="525"/>
      <c r="AA9" s="543"/>
      <c r="AB9" s="217" t="s">
        <v>220</v>
      </c>
      <c r="AC9" s="218" t="s">
        <v>221</v>
      </c>
      <c r="AD9" s="219" t="s">
        <v>220</v>
      </c>
      <c r="AE9" s="218" t="s">
        <v>221</v>
      </c>
      <c r="AF9" s="525"/>
      <c r="AG9" s="520"/>
      <c r="AH9" s="220" t="s">
        <v>220</v>
      </c>
      <c r="AI9" s="218" t="s">
        <v>221</v>
      </c>
      <c r="AJ9" s="219" t="s">
        <v>220</v>
      </c>
      <c r="AK9" s="218" t="s">
        <v>221</v>
      </c>
      <c r="AL9" s="525"/>
      <c r="AM9" s="528"/>
      <c r="AN9" s="217" t="s">
        <v>220</v>
      </c>
      <c r="AO9" s="218" t="s">
        <v>221</v>
      </c>
      <c r="AP9" s="219" t="s">
        <v>220</v>
      </c>
      <c r="AQ9" s="218" t="s">
        <v>221</v>
      </c>
      <c r="AR9" s="525"/>
      <c r="AS9" s="520"/>
      <c r="AT9" s="220" t="s">
        <v>220</v>
      </c>
      <c r="AU9" s="218" t="s">
        <v>221</v>
      </c>
      <c r="AV9" s="219" t="s">
        <v>220</v>
      </c>
      <c r="AW9" s="218" t="s">
        <v>221</v>
      </c>
      <c r="AX9" s="525"/>
      <c r="AY9" s="543"/>
      <c r="AZ9" s="220" t="s">
        <v>220</v>
      </c>
      <c r="BA9" s="218" t="s">
        <v>222</v>
      </c>
      <c r="BB9" s="219" t="s">
        <v>220</v>
      </c>
      <c r="BC9" s="218" t="s">
        <v>222</v>
      </c>
      <c r="BD9" s="525"/>
      <c r="BE9" s="566"/>
    </row>
    <row r="10" spans="1:57" s="226" customFormat="1" ht="15.75" customHeight="1" thickBot="1" x14ac:dyDescent="0.35">
      <c r="A10" s="221"/>
      <c r="B10" s="222"/>
      <c r="C10" s="223" t="s">
        <v>223</v>
      </c>
      <c r="D10" s="224">
        <f>SUM(szakon_közös!D87)</f>
        <v>9</v>
      </c>
      <c r="E10" s="224">
        <f>SUM(szakon_közös!E87)</f>
        <v>136</v>
      </c>
      <c r="F10" s="224">
        <f>SUM(szakon_közös!F87)</f>
        <v>20</v>
      </c>
      <c r="G10" s="224">
        <f>SUM(szakon_közös!G87)</f>
        <v>291</v>
      </c>
      <c r="H10" s="224">
        <f>SUM(szakon_közös!H87)</f>
        <v>22</v>
      </c>
      <c r="I10" s="224">
        <f>SUM(szakon_közös!I87)</f>
        <v>29</v>
      </c>
      <c r="J10" s="224">
        <f>SUM(szakon_közös!J87)</f>
        <v>11</v>
      </c>
      <c r="K10" s="224">
        <f>SUM(szakon_közös!K87)</f>
        <v>169</v>
      </c>
      <c r="L10" s="224">
        <f>SUM(szakon_közös!L87)</f>
        <v>8</v>
      </c>
      <c r="M10" s="224">
        <f>SUM(szakon_közös!M87)</f>
        <v>116</v>
      </c>
      <c r="N10" s="224">
        <f>SUM(szakon_közös!N87)</f>
        <v>20</v>
      </c>
      <c r="O10" s="224">
        <f>SUM(szakon_közös!O87)</f>
        <v>38</v>
      </c>
      <c r="P10" s="224">
        <f>SUM(szakon_közös!P87)</f>
        <v>11</v>
      </c>
      <c r="Q10" s="224">
        <f>SUM(szakon_közös!Q87)</f>
        <v>161</v>
      </c>
      <c r="R10" s="224">
        <f>SUM(szakon_közös!R87)</f>
        <v>16</v>
      </c>
      <c r="S10" s="224">
        <f>SUM(szakon_közös!S87)</f>
        <v>229</v>
      </c>
      <c r="T10" s="224">
        <f>SUM(szakon_közös!T87)</f>
        <v>24</v>
      </c>
      <c r="U10" s="224">
        <f>SUM(szakon_közös!U87)</f>
        <v>59</v>
      </c>
      <c r="V10" s="224">
        <f>SUM(szakon_közös!V87)</f>
        <v>7</v>
      </c>
      <c r="W10" s="224">
        <f>SUM(szakon_közös!W87)</f>
        <v>110</v>
      </c>
      <c r="X10" s="224">
        <f>SUM(szakon_közös!X87)</f>
        <v>12</v>
      </c>
      <c r="Y10" s="224">
        <f>SUM(szakon_közös!Y87)</f>
        <v>190</v>
      </c>
      <c r="Z10" s="224">
        <f>SUM(szakon_közös!Z87)</f>
        <v>20</v>
      </c>
      <c r="AA10" s="224">
        <f>SUM(szakon_közös!AA87)</f>
        <v>50</v>
      </c>
      <c r="AB10" s="224">
        <f>SUM(szakon_közös!AB87)</f>
        <v>6</v>
      </c>
      <c r="AC10" s="224">
        <f>SUM(szakon_közös!AC87)</f>
        <v>94</v>
      </c>
      <c r="AD10" s="224">
        <f>SUM(szakon_közös!AD87)</f>
        <v>10</v>
      </c>
      <c r="AE10" s="224">
        <f>SUM(szakon_közös!AE87)</f>
        <v>146</v>
      </c>
      <c r="AF10" s="224">
        <f>SUM(szakon_közös!AF87)</f>
        <v>21</v>
      </c>
      <c r="AG10" s="224">
        <f>SUM(szakon_közös!AG87)</f>
        <v>42</v>
      </c>
      <c r="AH10" s="224">
        <f>SUM(szakon_közös!AH87)</f>
        <v>8</v>
      </c>
      <c r="AI10" s="224">
        <f>SUM(szakon_közös!AI87)</f>
        <v>127</v>
      </c>
      <c r="AJ10" s="224">
        <f>SUM(szakon_közös!AJ87)</f>
        <v>10</v>
      </c>
      <c r="AK10" s="224">
        <f>SUM(szakon_közös!AK87)</f>
        <v>143</v>
      </c>
      <c r="AL10" s="224">
        <f>SUM(szakon_közös!AL87)</f>
        <v>19</v>
      </c>
      <c r="AM10" s="224">
        <f>SUM(szakon_közös!AM87)</f>
        <v>50</v>
      </c>
      <c r="AN10" s="224">
        <f>SUM(szakon_közös!AN87)</f>
        <v>3</v>
      </c>
      <c r="AO10" s="224">
        <f>SUM(szakon_közös!AO87)</f>
        <v>45</v>
      </c>
      <c r="AP10" s="224">
        <f>SUM(szakon_közös!AP87)</f>
        <v>7</v>
      </c>
      <c r="AQ10" s="224">
        <f>SUM(szakon_közös!AQ87)</f>
        <v>105</v>
      </c>
      <c r="AR10" s="224">
        <f>SUM(szakon_közös!AR87)</f>
        <v>15</v>
      </c>
      <c r="AS10" s="224">
        <f>SUM(szakon_közös!AS87)</f>
        <v>30</v>
      </c>
      <c r="AT10" s="224">
        <f>SUM(szakon_közös!AT87)</f>
        <v>1</v>
      </c>
      <c r="AU10" s="224">
        <f>SUM(szakon_közös!AU87)</f>
        <v>15</v>
      </c>
      <c r="AV10" s="224">
        <f>SUM(szakon_közös!AV87)</f>
        <v>8</v>
      </c>
      <c r="AW10" s="224">
        <f>SUM(szakon_közös!AW87)</f>
        <v>120</v>
      </c>
      <c r="AX10" s="224">
        <f>SUM(szakon_közös!AX87)</f>
        <v>16</v>
      </c>
      <c r="AY10" s="224">
        <f>SUM(szakon_közös!AY87)</f>
        <v>27</v>
      </c>
      <c r="AZ10" s="224">
        <f>SUM(szakon_közös!AZ87)</f>
        <v>55</v>
      </c>
      <c r="BA10" s="224">
        <f>SUM(szakon_közös!BA87)</f>
        <v>842</v>
      </c>
      <c r="BB10" s="224">
        <f>SUM(szakon_közös!BB87)</f>
        <v>93</v>
      </c>
      <c r="BC10" s="224">
        <f>SUM(szakon_közös!BC87)</f>
        <v>1403</v>
      </c>
      <c r="BD10" s="224">
        <f>SUM(szakon_közös!BD87)</f>
        <v>157</v>
      </c>
      <c r="BE10" s="224">
        <f>SUM(szakon_közös!BE87)</f>
        <v>149</v>
      </c>
    </row>
    <row r="11" spans="1:57" s="226" customFormat="1" ht="15.75" customHeight="1" x14ac:dyDescent="0.3">
      <c r="A11" s="227" t="s">
        <v>8</v>
      </c>
      <c r="B11" s="228"/>
      <c r="C11" s="229" t="s">
        <v>22</v>
      </c>
      <c r="D11" s="230"/>
      <c r="E11" s="231"/>
      <c r="F11" s="232"/>
      <c r="G11" s="231"/>
      <c r="H11" s="232"/>
      <c r="I11" s="233"/>
      <c r="J11" s="232"/>
      <c r="K11" s="231"/>
      <c r="L11" s="232"/>
      <c r="M11" s="231"/>
      <c r="N11" s="232"/>
      <c r="O11" s="233"/>
      <c r="P11" s="232"/>
      <c r="Q11" s="231"/>
      <c r="R11" s="232"/>
      <c r="S11" s="231"/>
      <c r="T11" s="232"/>
      <c r="U11" s="233"/>
      <c r="V11" s="232"/>
      <c r="W11" s="231"/>
      <c r="X11" s="232"/>
      <c r="Y11" s="231"/>
      <c r="Z11" s="232"/>
      <c r="AA11" s="234"/>
      <c r="AB11" s="230"/>
      <c r="AC11" s="231"/>
      <c r="AD11" s="232"/>
      <c r="AE11" s="231"/>
      <c r="AF11" s="232"/>
      <c r="AG11" s="233"/>
      <c r="AH11" s="232"/>
      <c r="AI11" s="231"/>
      <c r="AJ11" s="232"/>
      <c r="AK11" s="231"/>
      <c r="AL11" s="232"/>
      <c r="AM11" s="233"/>
      <c r="AN11" s="232"/>
      <c r="AO11" s="231"/>
      <c r="AP11" s="232"/>
      <c r="AQ11" s="231"/>
      <c r="AR11" s="232"/>
      <c r="AS11" s="233"/>
      <c r="AT11" s="232"/>
      <c r="AU11" s="231"/>
      <c r="AV11" s="232"/>
      <c r="AW11" s="231"/>
      <c r="AX11" s="232"/>
      <c r="AY11" s="234"/>
      <c r="AZ11" s="235"/>
      <c r="BA11" s="235"/>
      <c r="BB11" s="235"/>
      <c r="BC11" s="235"/>
      <c r="BD11" s="235"/>
      <c r="BE11" s="236"/>
    </row>
    <row r="12" spans="1:57" ht="15.75" customHeight="1" x14ac:dyDescent="0.3">
      <c r="A12" s="380" t="s">
        <v>518</v>
      </c>
      <c r="B12" s="88" t="s">
        <v>17</v>
      </c>
      <c r="C12" s="91" t="s">
        <v>363</v>
      </c>
      <c r="D12" s="203">
        <v>2</v>
      </c>
      <c r="E12" s="8">
        <v>24</v>
      </c>
      <c r="F12" s="203"/>
      <c r="G12" s="8">
        <v>6</v>
      </c>
      <c r="H12" s="203">
        <v>2</v>
      </c>
      <c r="I12" s="204" t="s">
        <v>18</v>
      </c>
      <c r="J12" s="103"/>
      <c r="K12" s="8" t="str">
        <f>IF(J12*15=0,"",J12*15)</f>
        <v/>
      </c>
      <c r="L12" s="101"/>
      <c r="M12" s="8" t="str">
        <f>IF(L12*15=0,"",L12*15)</f>
        <v/>
      </c>
      <c r="N12" s="203"/>
      <c r="O12" s="106"/>
      <c r="P12" s="238"/>
      <c r="Q12" s="239" t="str">
        <f t="shared" ref="Q12:Q46" si="0">IF(P12*15=0,"",P12*15)</f>
        <v/>
      </c>
      <c r="R12" s="240"/>
      <c r="S12" s="239" t="str">
        <f t="shared" ref="S12:S46" si="1">IF(R12*15=0,"",R12*15)</f>
        <v/>
      </c>
      <c r="T12" s="241"/>
      <c r="U12" s="242"/>
      <c r="V12" s="238"/>
      <c r="W12" s="239" t="str">
        <f t="shared" ref="W12:W46" si="2">IF(V12*15=0,"",V12*15)</f>
        <v/>
      </c>
      <c r="X12" s="240"/>
      <c r="Y12" s="239" t="str">
        <f t="shared" ref="Y12:Y46" si="3">IF(X12*15=0,"",X12*15)</f>
        <v/>
      </c>
      <c r="Z12" s="241"/>
      <c r="AA12" s="242"/>
      <c r="AB12" s="238"/>
      <c r="AC12" s="239" t="str">
        <f t="shared" ref="AC12:AC46" si="4">IF(AB12*15=0,"",AB12*15)</f>
        <v/>
      </c>
      <c r="AD12" s="240"/>
      <c r="AE12" s="239" t="str">
        <f t="shared" ref="AE12:AE46" si="5">IF(AD12*15=0,"",AD12*15)</f>
        <v/>
      </c>
      <c r="AF12" s="241"/>
      <c r="AG12" s="242"/>
      <c r="AH12" s="238"/>
      <c r="AI12" s="239" t="str">
        <f t="shared" ref="AI12:AI46" si="6">IF(AH12*15=0,"",AH12*15)</f>
        <v/>
      </c>
      <c r="AJ12" s="240"/>
      <c r="AK12" s="239" t="str">
        <f t="shared" ref="AK12:AK46" si="7">IF(AJ12*15=0,"",AJ12*15)</f>
        <v/>
      </c>
      <c r="AL12" s="241"/>
      <c r="AM12" s="242"/>
      <c r="AN12" s="238"/>
      <c r="AO12" s="239" t="str">
        <f t="shared" ref="AO12:AO35" si="8">IF(AN12*15=0,"",AN12*15)</f>
        <v/>
      </c>
      <c r="AP12" s="240"/>
      <c r="AQ12" s="239" t="str">
        <f t="shared" ref="AO12:AQ46" si="9">IF(AP12*15=0,"",AP12*15)</f>
        <v/>
      </c>
      <c r="AR12" s="241"/>
      <c r="AS12" s="242"/>
      <c r="AT12" s="238"/>
      <c r="AU12" s="239" t="str">
        <f t="shared" ref="AU12:AU44" si="10">IF(AT12*15=0,"",AT12*15)</f>
        <v/>
      </c>
      <c r="AV12" s="240"/>
      <c r="AW12" s="239" t="str">
        <f t="shared" ref="AW12:AW44" si="11">IF(AV12*15=0,"",AV12*15)</f>
        <v/>
      </c>
      <c r="AX12" s="241"/>
      <c r="AY12" s="242"/>
      <c r="AZ12" s="10">
        <f t="shared" ref="AZ12:AZ42" si="12">IF(D12+J12+P12+V12+AB12+AH12+AN12+AT12=0,"",D12+J12+P12+V12+AB12+AH12+AN12+AT12)</f>
        <v>2</v>
      </c>
      <c r="BA12" s="8">
        <f t="shared" ref="BA12:BA42" si="13">IF((D12+J12+P12+V12+AB12+AH12+AN12+AT12)*15=0,"",(D12+J12+P12+V12+AB12+AH12+AN12+AT12)*15)</f>
        <v>30</v>
      </c>
      <c r="BB12" s="11" t="str">
        <f t="shared" ref="BB12:BB42" si="14">IF(F12+L12+R12+X12+AD12+AJ12+AP12+AV12=0,"",F12+L12+R12+X12+AD12+AJ12+AP12+AV12)</f>
        <v/>
      </c>
      <c r="BC12" s="8" t="str">
        <f t="shared" ref="BC12:BC42" si="15">IF((L12+F12+R12+X12+AD12+AJ12+AP12+AV12)*15=0,"",(L12+F12+R12+X12+AD12+AJ12+AP12+AV12)*15)</f>
        <v/>
      </c>
      <c r="BD12" s="11">
        <f t="shared" ref="BD12:BD42" si="16">IF(N12+H12+T12+Z12+AF12+AL12+AR12+AX12=0,"",N12+H12+T12+Z12+AF12+AL12+AR12+AX12)</f>
        <v>2</v>
      </c>
      <c r="BE12" s="12">
        <f t="shared" ref="BE12:BE13" si="17">IF(D12+F12+L12+J12+P12+R12+V12+X12+AB12+AD12+AH12+AJ12+AN12+AP12+AT12+AV12=0,"",D12+F12+L12+J12+P12+R12+V12+X12+AB12+AD12+AH12+AJ12+AN12+AP12+AT12+AV12)</f>
        <v>2</v>
      </c>
    </row>
    <row r="13" spans="1:57" ht="15.75" customHeight="1" x14ac:dyDescent="0.3">
      <c r="A13" s="380" t="s">
        <v>519</v>
      </c>
      <c r="B13" s="88" t="s">
        <v>17</v>
      </c>
      <c r="C13" s="91" t="s">
        <v>380</v>
      </c>
      <c r="D13" s="203">
        <v>3</v>
      </c>
      <c r="E13" s="8">
        <v>50</v>
      </c>
      <c r="F13" s="203">
        <v>2</v>
      </c>
      <c r="G13" s="8">
        <v>24</v>
      </c>
      <c r="H13" s="203">
        <v>4</v>
      </c>
      <c r="I13" s="204" t="s">
        <v>17</v>
      </c>
      <c r="J13" s="103"/>
      <c r="K13" s="8"/>
      <c r="L13" s="101"/>
      <c r="M13" s="8"/>
      <c r="N13" s="101"/>
      <c r="O13" s="106"/>
      <c r="P13" s="238"/>
      <c r="Q13" s="239" t="str">
        <f t="shared" si="0"/>
        <v/>
      </c>
      <c r="R13" s="240"/>
      <c r="S13" s="239" t="str">
        <f t="shared" si="1"/>
        <v/>
      </c>
      <c r="T13" s="241"/>
      <c r="U13" s="242"/>
      <c r="V13" s="238"/>
      <c r="W13" s="239" t="str">
        <f t="shared" si="2"/>
        <v/>
      </c>
      <c r="X13" s="240"/>
      <c r="Y13" s="239" t="str">
        <f t="shared" si="3"/>
        <v/>
      </c>
      <c r="Z13" s="241"/>
      <c r="AA13" s="242"/>
      <c r="AB13" s="238"/>
      <c r="AC13" s="239" t="str">
        <f t="shared" si="4"/>
        <v/>
      </c>
      <c r="AD13" s="240"/>
      <c r="AE13" s="239" t="str">
        <f t="shared" si="5"/>
        <v/>
      </c>
      <c r="AF13" s="241"/>
      <c r="AG13" s="242"/>
      <c r="AH13" s="238"/>
      <c r="AI13" s="239" t="str">
        <f t="shared" si="6"/>
        <v/>
      </c>
      <c r="AJ13" s="240"/>
      <c r="AK13" s="239" t="str">
        <f t="shared" si="7"/>
        <v/>
      </c>
      <c r="AL13" s="241"/>
      <c r="AM13" s="242"/>
      <c r="AN13" s="238"/>
      <c r="AO13" s="239" t="str">
        <f t="shared" si="8"/>
        <v/>
      </c>
      <c r="AP13" s="240"/>
      <c r="AQ13" s="239" t="str">
        <f t="shared" si="9"/>
        <v/>
      </c>
      <c r="AR13" s="241"/>
      <c r="AS13" s="242"/>
      <c r="AT13" s="238"/>
      <c r="AU13" s="239" t="str">
        <f t="shared" si="10"/>
        <v/>
      </c>
      <c r="AV13" s="240"/>
      <c r="AW13" s="239" t="str">
        <f t="shared" si="11"/>
        <v/>
      </c>
      <c r="AX13" s="241"/>
      <c r="AY13" s="242"/>
      <c r="AZ13" s="10">
        <f t="shared" si="12"/>
        <v>3</v>
      </c>
      <c r="BA13" s="8">
        <f t="shared" si="13"/>
        <v>45</v>
      </c>
      <c r="BB13" s="11">
        <f t="shared" si="14"/>
        <v>2</v>
      </c>
      <c r="BC13" s="8">
        <f t="shared" si="15"/>
        <v>30</v>
      </c>
      <c r="BD13" s="11">
        <f t="shared" si="16"/>
        <v>4</v>
      </c>
      <c r="BE13" s="12">
        <f t="shared" si="17"/>
        <v>5</v>
      </c>
    </row>
    <row r="14" spans="1:57" ht="15.75" customHeight="1" x14ac:dyDescent="0.3">
      <c r="A14" s="380" t="s">
        <v>587</v>
      </c>
      <c r="B14" s="93" t="s">
        <v>17</v>
      </c>
      <c r="C14" s="97" t="s">
        <v>399</v>
      </c>
      <c r="D14" s="238"/>
      <c r="E14" s="239" t="str">
        <f t="shared" ref="E14" si="18">IF(D14*15=0,"",D14*15)</f>
        <v/>
      </c>
      <c r="F14" s="240"/>
      <c r="G14" s="239" t="str">
        <f t="shared" ref="G14" si="19">IF(F14*15=0,"",F14*15)</f>
        <v/>
      </c>
      <c r="H14" s="241"/>
      <c r="I14" s="242"/>
      <c r="J14" s="238"/>
      <c r="K14" s="239"/>
      <c r="L14" s="240"/>
      <c r="M14" s="239"/>
      <c r="N14" s="241"/>
      <c r="O14" s="242"/>
      <c r="P14" s="238">
        <v>1</v>
      </c>
      <c r="Q14" s="239">
        <f t="shared" si="0"/>
        <v>15</v>
      </c>
      <c r="R14" s="240"/>
      <c r="S14" s="239" t="str">
        <f t="shared" si="1"/>
        <v/>
      </c>
      <c r="T14" s="241">
        <v>3</v>
      </c>
      <c r="U14" s="242" t="s">
        <v>18</v>
      </c>
      <c r="V14" s="238"/>
      <c r="W14" s="239" t="str">
        <f t="shared" si="2"/>
        <v/>
      </c>
      <c r="X14" s="240"/>
      <c r="Y14" s="239" t="str">
        <f t="shared" si="3"/>
        <v/>
      </c>
      <c r="Z14" s="241"/>
      <c r="AA14" s="242"/>
      <c r="AB14" s="238"/>
      <c r="AC14" s="239" t="str">
        <f t="shared" si="4"/>
        <v/>
      </c>
      <c r="AD14" s="240"/>
      <c r="AE14" s="239" t="str">
        <f t="shared" si="5"/>
        <v/>
      </c>
      <c r="AF14" s="241"/>
      <c r="AG14" s="242"/>
      <c r="AH14" s="238"/>
      <c r="AI14" s="239" t="str">
        <f t="shared" si="6"/>
        <v/>
      </c>
      <c r="AJ14" s="240"/>
      <c r="AK14" s="239" t="str">
        <f t="shared" si="7"/>
        <v/>
      </c>
      <c r="AL14" s="241"/>
      <c r="AM14" s="242"/>
      <c r="AN14" s="238"/>
      <c r="AO14" s="239" t="str">
        <f t="shared" si="8"/>
        <v/>
      </c>
      <c r="AP14" s="240"/>
      <c r="AQ14" s="239" t="str">
        <f t="shared" si="9"/>
        <v/>
      </c>
      <c r="AR14" s="241"/>
      <c r="AS14" s="242"/>
      <c r="AT14" s="238"/>
      <c r="AU14" s="239" t="str">
        <f t="shared" si="10"/>
        <v/>
      </c>
      <c r="AV14" s="240"/>
      <c r="AW14" s="239" t="str">
        <f t="shared" si="11"/>
        <v/>
      </c>
      <c r="AX14" s="241"/>
      <c r="AY14" s="242"/>
      <c r="AZ14" s="10">
        <f t="shared" si="12"/>
        <v>1</v>
      </c>
      <c r="BA14" s="8">
        <f t="shared" si="13"/>
        <v>15</v>
      </c>
      <c r="BB14" s="11" t="str">
        <f t="shared" si="14"/>
        <v/>
      </c>
      <c r="BC14" s="8" t="str">
        <f t="shared" si="15"/>
        <v/>
      </c>
      <c r="BD14" s="11">
        <f t="shared" si="16"/>
        <v>3</v>
      </c>
      <c r="BE14" s="12">
        <f t="shared" ref="BE14" si="20">IF(D14+F14+L14+J14+P14+R14+V14+X14+AB14+AD14+AH14+AJ14+AN14+AP14+AT14+AV14=0,"",D14+F14+L14+J14+P14+R14+V14+X14+AB14+AD14+AH14+AJ14+AN14+AP14+AT14+AV14)</f>
        <v>1</v>
      </c>
    </row>
    <row r="15" spans="1:57" ht="15.75" customHeight="1" x14ac:dyDescent="0.3">
      <c r="A15" s="380" t="s">
        <v>307</v>
      </c>
      <c r="B15" s="93" t="s">
        <v>194</v>
      </c>
      <c r="C15" s="311" t="s">
        <v>308</v>
      </c>
      <c r="D15" s="238"/>
      <c r="E15" s="239" t="str">
        <f t="shared" ref="E15:E46" si="21">IF(D15*15=0,"",D15*15)</f>
        <v/>
      </c>
      <c r="F15" s="240"/>
      <c r="G15" s="239" t="str">
        <f t="shared" ref="G15:G46" si="22">IF(F15*15=0,"",F15*15)</f>
        <v/>
      </c>
      <c r="H15" s="241"/>
      <c r="I15" s="242"/>
      <c r="J15" s="238"/>
      <c r="K15" s="239" t="str">
        <f t="shared" ref="K15:M46" si="23">IF(J15*15=0,"",J15*15)</f>
        <v/>
      </c>
      <c r="L15" s="240"/>
      <c r="M15" s="239"/>
      <c r="N15" s="241"/>
      <c r="O15" s="242"/>
      <c r="P15" s="238"/>
      <c r="Q15" s="239" t="str">
        <f t="shared" si="0"/>
        <v/>
      </c>
      <c r="R15" s="240">
        <v>1</v>
      </c>
      <c r="S15" s="239">
        <v>15</v>
      </c>
      <c r="T15" s="241">
        <v>1</v>
      </c>
      <c r="U15" s="242" t="s">
        <v>53</v>
      </c>
      <c r="V15" s="238"/>
      <c r="W15" s="239" t="str">
        <f t="shared" si="2"/>
        <v/>
      </c>
      <c r="X15" s="240"/>
      <c r="Y15" s="239" t="str">
        <f t="shared" si="3"/>
        <v/>
      </c>
      <c r="Z15" s="241"/>
      <c r="AA15" s="242"/>
      <c r="AB15" s="238"/>
      <c r="AC15" s="239" t="str">
        <f t="shared" si="4"/>
        <v/>
      </c>
      <c r="AD15" s="240"/>
      <c r="AE15" s="239" t="str">
        <f t="shared" si="5"/>
        <v/>
      </c>
      <c r="AF15" s="241"/>
      <c r="AG15" s="242"/>
      <c r="AH15" s="238"/>
      <c r="AI15" s="239" t="str">
        <f t="shared" si="6"/>
        <v/>
      </c>
      <c r="AJ15" s="240"/>
      <c r="AK15" s="239" t="str">
        <f t="shared" si="7"/>
        <v/>
      </c>
      <c r="AL15" s="241"/>
      <c r="AM15" s="242"/>
      <c r="AN15" s="238"/>
      <c r="AO15" s="239" t="str">
        <f t="shared" si="8"/>
        <v/>
      </c>
      <c r="AP15" s="240"/>
      <c r="AQ15" s="239" t="str">
        <f t="shared" si="9"/>
        <v/>
      </c>
      <c r="AR15" s="241"/>
      <c r="AS15" s="242"/>
      <c r="AT15" s="238"/>
      <c r="AU15" s="239" t="str">
        <f t="shared" si="10"/>
        <v/>
      </c>
      <c r="AV15" s="240"/>
      <c r="AW15" s="239" t="str">
        <f t="shared" si="11"/>
        <v/>
      </c>
      <c r="AX15" s="241"/>
      <c r="AY15" s="242"/>
      <c r="AZ15" s="10" t="str">
        <f t="shared" si="12"/>
        <v/>
      </c>
      <c r="BA15" s="8" t="str">
        <f t="shared" si="13"/>
        <v/>
      </c>
      <c r="BB15" s="11">
        <f t="shared" si="14"/>
        <v>1</v>
      </c>
      <c r="BC15" s="8">
        <f t="shared" si="15"/>
        <v>15</v>
      </c>
      <c r="BD15" s="11">
        <f t="shared" si="16"/>
        <v>1</v>
      </c>
      <c r="BE15" s="12">
        <f t="shared" ref="BE15:BE46" si="24">IF(D15+F15+L15+J15+P15+R15+V15+X15+AB15+AD15+AH15+AJ15+AN15+AP15+AT15+AV15=0,"",D15+F15+L15+J15+P15+R15+V15+X15+AB15+AD15+AH15+AJ15+AN15+AP15+AT15+AV15)</f>
        <v>1</v>
      </c>
    </row>
    <row r="16" spans="1:57" ht="15.75" customHeight="1" x14ac:dyDescent="0.3">
      <c r="A16" s="380" t="s">
        <v>309</v>
      </c>
      <c r="B16" s="93" t="s">
        <v>194</v>
      </c>
      <c r="C16" s="137" t="s">
        <v>310</v>
      </c>
      <c r="D16" s="238"/>
      <c r="E16" s="239" t="str">
        <f t="shared" si="21"/>
        <v/>
      </c>
      <c r="F16" s="240"/>
      <c r="G16" s="239" t="str">
        <f t="shared" si="22"/>
        <v/>
      </c>
      <c r="H16" s="241"/>
      <c r="I16" s="242"/>
      <c r="J16" s="238"/>
      <c r="K16" s="239" t="str">
        <f t="shared" si="23"/>
        <v/>
      </c>
      <c r="L16" s="240"/>
      <c r="M16" s="239" t="str">
        <f t="shared" ref="K16:M46" si="25">IF(L16*15=0,"",L16*15)</f>
        <v/>
      </c>
      <c r="N16" s="241"/>
      <c r="O16" s="242"/>
      <c r="P16" s="238"/>
      <c r="Q16" s="239" t="str">
        <f t="shared" si="0"/>
        <v/>
      </c>
      <c r="R16" s="240"/>
      <c r="S16" s="239" t="str">
        <f t="shared" si="1"/>
        <v/>
      </c>
      <c r="T16" s="241"/>
      <c r="U16" s="242"/>
      <c r="V16" s="238">
        <v>1</v>
      </c>
      <c r="W16" s="239">
        <f t="shared" si="2"/>
        <v>15</v>
      </c>
      <c r="X16" s="240"/>
      <c r="Y16" s="239" t="str">
        <f t="shared" si="3"/>
        <v/>
      </c>
      <c r="Z16" s="241">
        <v>1</v>
      </c>
      <c r="AA16" s="242" t="s">
        <v>387</v>
      </c>
      <c r="AB16" s="238"/>
      <c r="AC16" s="239" t="str">
        <f t="shared" si="4"/>
        <v/>
      </c>
      <c r="AD16" s="240"/>
      <c r="AE16" s="239" t="str">
        <f t="shared" si="5"/>
        <v/>
      </c>
      <c r="AF16" s="241"/>
      <c r="AG16" s="242"/>
      <c r="AH16" s="238"/>
      <c r="AI16" s="239" t="str">
        <f t="shared" si="6"/>
        <v/>
      </c>
      <c r="AJ16" s="240"/>
      <c r="AK16" s="239" t="str">
        <f t="shared" si="7"/>
        <v/>
      </c>
      <c r="AL16" s="241"/>
      <c r="AM16" s="242"/>
      <c r="AN16" s="238"/>
      <c r="AO16" s="239" t="str">
        <f t="shared" si="8"/>
        <v/>
      </c>
      <c r="AP16" s="240"/>
      <c r="AQ16" s="239" t="str">
        <f t="shared" si="9"/>
        <v/>
      </c>
      <c r="AR16" s="241"/>
      <c r="AS16" s="242"/>
      <c r="AT16" s="238"/>
      <c r="AU16" s="239" t="str">
        <f t="shared" si="10"/>
        <v/>
      </c>
      <c r="AV16" s="240"/>
      <c r="AW16" s="239" t="str">
        <f t="shared" si="11"/>
        <v/>
      </c>
      <c r="AX16" s="241"/>
      <c r="AY16" s="242"/>
      <c r="AZ16" s="10">
        <f t="shared" si="12"/>
        <v>1</v>
      </c>
      <c r="BA16" s="8">
        <f t="shared" si="13"/>
        <v>15</v>
      </c>
      <c r="BB16" s="11" t="str">
        <f t="shared" si="14"/>
        <v/>
      </c>
      <c r="BC16" s="8" t="str">
        <f t="shared" si="15"/>
        <v/>
      </c>
      <c r="BD16" s="11">
        <f t="shared" si="16"/>
        <v>1</v>
      </c>
      <c r="BE16" s="12">
        <f t="shared" si="24"/>
        <v>1</v>
      </c>
    </row>
    <row r="17" spans="1:57" ht="15.75" customHeight="1" x14ac:dyDescent="0.3">
      <c r="A17" s="380" t="s">
        <v>311</v>
      </c>
      <c r="B17" s="93" t="s">
        <v>194</v>
      </c>
      <c r="C17" s="137" t="s">
        <v>312</v>
      </c>
      <c r="D17" s="238"/>
      <c r="E17" s="239" t="str">
        <f t="shared" si="21"/>
        <v/>
      </c>
      <c r="F17" s="240"/>
      <c r="G17" s="239" t="str">
        <f t="shared" si="22"/>
        <v/>
      </c>
      <c r="H17" s="241"/>
      <c r="I17" s="242"/>
      <c r="J17" s="238"/>
      <c r="K17" s="239" t="str">
        <f t="shared" si="23"/>
        <v/>
      </c>
      <c r="L17" s="240"/>
      <c r="M17" s="239" t="str">
        <f t="shared" si="25"/>
        <v/>
      </c>
      <c r="N17" s="241"/>
      <c r="O17" s="242"/>
      <c r="P17" s="238"/>
      <c r="Q17" s="239" t="str">
        <f t="shared" si="0"/>
        <v/>
      </c>
      <c r="R17" s="240"/>
      <c r="S17" s="239" t="str">
        <f t="shared" si="1"/>
        <v/>
      </c>
      <c r="T17" s="241"/>
      <c r="U17" s="242"/>
      <c r="V17" s="238"/>
      <c r="W17" s="239" t="str">
        <f t="shared" si="2"/>
        <v/>
      </c>
      <c r="X17" s="240"/>
      <c r="Y17" s="239" t="str">
        <f t="shared" si="3"/>
        <v/>
      </c>
      <c r="Z17" s="241"/>
      <c r="AA17" s="242"/>
      <c r="AB17" s="238">
        <v>1</v>
      </c>
      <c r="AC17" s="239">
        <f t="shared" si="4"/>
        <v>15</v>
      </c>
      <c r="AD17" s="240">
        <v>2</v>
      </c>
      <c r="AE17" s="239">
        <f t="shared" si="5"/>
        <v>30</v>
      </c>
      <c r="AF17" s="241">
        <v>3</v>
      </c>
      <c r="AG17" s="242" t="s">
        <v>361</v>
      </c>
      <c r="AH17" s="238"/>
      <c r="AI17" s="239" t="str">
        <f t="shared" si="6"/>
        <v/>
      </c>
      <c r="AJ17" s="240"/>
      <c r="AK17" s="239" t="str">
        <f t="shared" si="7"/>
        <v/>
      </c>
      <c r="AL17" s="241"/>
      <c r="AM17" s="242"/>
      <c r="AN17" s="238"/>
      <c r="AO17" s="239" t="str">
        <f t="shared" si="8"/>
        <v/>
      </c>
      <c r="AP17" s="240"/>
      <c r="AQ17" s="239" t="str">
        <f t="shared" si="9"/>
        <v/>
      </c>
      <c r="AR17" s="241"/>
      <c r="AS17" s="242"/>
      <c r="AT17" s="238"/>
      <c r="AU17" s="239" t="str">
        <f t="shared" si="10"/>
        <v/>
      </c>
      <c r="AV17" s="240"/>
      <c r="AW17" s="239" t="str">
        <f t="shared" si="11"/>
        <v/>
      </c>
      <c r="AX17" s="241"/>
      <c r="AY17" s="242"/>
      <c r="AZ17" s="10">
        <f t="shared" si="12"/>
        <v>1</v>
      </c>
      <c r="BA17" s="8">
        <f t="shared" si="13"/>
        <v>15</v>
      </c>
      <c r="BB17" s="11">
        <f t="shared" si="14"/>
        <v>2</v>
      </c>
      <c r="BC17" s="8">
        <f t="shared" si="15"/>
        <v>30</v>
      </c>
      <c r="BD17" s="11">
        <f t="shared" si="16"/>
        <v>3</v>
      </c>
      <c r="BE17" s="12">
        <f t="shared" si="24"/>
        <v>3</v>
      </c>
    </row>
    <row r="18" spans="1:57" ht="15.75" customHeight="1" x14ac:dyDescent="0.3">
      <c r="A18" s="380" t="s">
        <v>313</v>
      </c>
      <c r="B18" s="93" t="s">
        <v>194</v>
      </c>
      <c r="C18" s="137" t="s">
        <v>314</v>
      </c>
      <c r="D18" s="238"/>
      <c r="E18" s="239" t="str">
        <f t="shared" si="21"/>
        <v/>
      </c>
      <c r="F18" s="240"/>
      <c r="G18" s="239" t="str">
        <f t="shared" si="22"/>
        <v/>
      </c>
      <c r="H18" s="241"/>
      <c r="I18" s="242"/>
      <c r="J18" s="238"/>
      <c r="K18" s="239" t="str">
        <f t="shared" si="23"/>
        <v/>
      </c>
      <c r="L18" s="240"/>
      <c r="M18" s="239" t="str">
        <f t="shared" si="25"/>
        <v/>
      </c>
      <c r="N18" s="241"/>
      <c r="O18" s="242"/>
      <c r="P18" s="238"/>
      <c r="Q18" s="239" t="str">
        <f t="shared" si="0"/>
        <v/>
      </c>
      <c r="R18" s="240"/>
      <c r="S18" s="239" t="str">
        <f t="shared" si="1"/>
        <v/>
      </c>
      <c r="T18" s="241"/>
      <c r="U18" s="242"/>
      <c r="V18" s="238"/>
      <c r="W18" s="239" t="str">
        <f t="shared" si="2"/>
        <v/>
      </c>
      <c r="X18" s="240"/>
      <c r="Y18" s="239" t="str">
        <f t="shared" si="3"/>
        <v/>
      </c>
      <c r="Z18" s="241"/>
      <c r="AA18" s="242"/>
      <c r="AB18" s="238"/>
      <c r="AC18" s="239" t="str">
        <f t="shared" si="4"/>
        <v/>
      </c>
      <c r="AD18" s="240"/>
      <c r="AE18" s="239" t="str">
        <f t="shared" si="5"/>
        <v/>
      </c>
      <c r="AF18" s="241"/>
      <c r="AG18" s="242"/>
      <c r="AH18" s="238">
        <v>1</v>
      </c>
      <c r="AI18" s="239">
        <f t="shared" si="6"/>
        <v>15</v>
      </c>
      <c r="AJ18" s="240">
        <v>2</v>
      </c>
      <c r="AK18" s="239">
        <f t="shared" si="7"/>
        <v>30</v>
      </c>
      <c r="AL18" s="241">
        <v>3</v>
      </c>
      <c r="AM18" s="242" t="s">
        <v>361</v>
      </c>
      <c r="AN18" s="238"/>
      <c r="AO18" s="239" t="str">
        <f t="shared" si="8"/>
        <v/>
      </c>
      <c r="AP18" s="240"/>
      <c r="AQ18" s="239" t="str">
        <f t="shared" si="9"/>
        <v/>
      </c>
      <c r="AR18" s="241"/>
      <c r="AS18" s="242"/>
      <c r="AT18" s="238"/>
      <c r="AU18" s="239" t="str">
        <f t="shared" si="10"/>
        <v/>
      </c>
      <c r="AV18" s="240"/>
      <c r="AW18" s="239" t="str">
        <f t="shared" si="11"/>
        <v/>
      </c>
      <c r="AX18" s="241"/>
      <c r="AY18" s="242"/>
      <c r="AZ18" s="10">
        <f t="shared" si="12"/>
        <v>1</v>
      </c>
      <c r="BA18" s="8">
        <f t="shared" si="13"/>
        <v>15</v>
      </c>
      <c r="BB18" s="11">
        <f t="shared" si="14"/>
        <v>2</v>
      </c>
      <c r="BC18" s="8">
        <f t="shared" si="15"/>
        <v>30</v>
      </c>
      <c r="BD18" s="11">
        <f t="shared" si="16"/>
        <v>3</v>
      </c>
      <c r="BE18" s="12">
        <f t="shared" si="24"/>
        <v>3</v>
      </c>
    </row>
    <row r="19" spans="1:57" ht="15.75" customHeight="1" x14ac:dyDescent="0.3">
      <c r="A19" s="380" t="s">
        <v>315</v>
      </c>
      <c r="B19" s="93" t="s">
        <v>194</v>
      </c>
      <c r="C19" s="137" t="s">
        <v>316</v>
      </c>
      <c r="D19" s="238"/>
      <c r="E19" s="239" t="str">
        <f t="shared" si="21"/>
        <v/>
      </c>
      <c r="F19" s="240"/>
      <c r="G19" s="239" t="str">
        <f t="shared" si="22"/>
        <v/>
      </c>
      <c r="H19" s="241"/>
      <c r="I19" s="242"/>
      <c r="J19" s="238"/>
      <c r="K19" s="239" t="str">
        <f t="shared" si="23"/>
        <v/>
      </c>
      <c r="L19" s="240"/>
      <c r="M19" s="239" t="str">
        <f t="shared" si="25"/>
        <v/>
      </c>
      <c r="N19" s="241"/>
      <c r="O19" s="242"/>
      <c r="P19" s="238"/>
      <c r="Q19" s="239" t="str">
        <f t="shared" si="0"/>
        <v/>
      </c>
      <c r="R19" s="240"/>
      <c r="S19" s="239" t="str">
        <f t="shared" si="1"/>
        <v/>
      </c>
      <c r="T19" s="241"/>
      <c r="U19" s="242"/>
      <c r="V19" s="238"/>
      <c r="W19" s="239" t="str">
        <f t="shared" si="2"/>
        <v/>
      </c>
      <c r="X19" s="240"/>
      <c r="Y19" s="239" t="str">
        <f t="shared" si="3"/>
        <v/>
      </c>
      <c r="Z19" s="241"/>
      <c r="AA19" s="242"/>
      <c r="AB19" s="238"/>
      <c r="AC19" s="239" t="str">
        <f t="shared" si="4"/>
        <v/>
      </c>
      <c r="AD19" s="240"/>
      <c r="AE19" s="239" t="str">
        <f t="shared" si="5"/>
        <v/>
      </c>
      <c r="AF19" s="241"/>
      <c r="AG19" s="242"/>
      <c r="AH19" s="238"/>
      <c r="AI19" s="239" t="str">
        <f t="shared" si="6"/>
        <v/>
      </c>
      <c r="AJ19" s="240"/>
      <c r="AK19" s="239" t="str">
        <f t="shared" si="7"/>
        <v/>
      </c>
      <c r="AL19" s="241"/>
      <c r="AM19" s="242"/>
      <c r="AN19" s="238">
        <v>1</v>
      </c>
      <c r="AO19" s="239">
        <f t="shared" si="8"/>
        <v>15</v>
      </c>
      <c r="AP19" s="240">
        <v>2</v>
      </c>
      <c r="AQ19" s="239">
        <f t="shared" si="9"/>
        <v>30</v>
      </c>
      <c r="AR19" s="241">
        <v>3</v>
      </c>
      <c r="AS19" s="242" t="s">
        <v>362</v>
      </c>
      <c r="AT19" s="238"/>
      <c r="AU19" s="239" t="str">
        <f t="shared" si="10"/>
        <v/>
      </c>
      <c r="AV19" s="240"/>
      <c r="AW19" s="239" t="str">
        <f t="shared" si="11"/>
        <v/>
      </c>
      <c r="AX19" s="241"/>
      <c r="AY19" s="242"/>
      <c r="AZ19" s="10">
        <f t="shared" si="12"/>
        <v>1</v>
      </c>
      <c r="BA19" s="8">
        <f t="shared" si="13"/>
        <v>15</v>
      </c>
      <c r="BB19" s="11">
        <f t="shared" si="14"/>
        <v>2</v>
      </c>
      <c r="BC19" s="8">
        <f t="shared" si="15"/>
        <v>30</v>
      </c>
      <c r="BD19" s="11">
        <f t="shared" si="16"/>
        <v>3</v>
      </c>
      <c r="BE19" s="12">
        <f t="shared" si="24"/>
        <v>3</v>
      </c>
    </row>
    <row r="20" spans="1:57" ht="15.75" customHeight="1" x14ac:dyDescent="0.3">
      <c r="A20" s="380" t="s">
        <v>317</v>
      </c>
      <c r="B20" s="93" t="s">
        <v>194</v>
      </c>
      <c r="C20" s="137" t="s">
        <v>318</v>
      </c>
      <c r="D20" s="238"/>
      <c r="E20" s="239" t="str">
        <f t="shared" si="21"/>
        <v/>
      </c>
      <c r="F20" s="240"/>
      <c r="G20" s="239" t="str">
        <f t="shared" si="22"/>
        <v/>
      </c>
      <c r="H20" s="241"/>
      <c r="I20" s="242"/>
      <c r="J20" s="238">
        <v>1</v>
      </c>
      <c r="K20" s="239">
        <f t="shared" si="23"/>
        <v>15</v>
      </c>
      <c r="L20" s="240">
        <v>1</v>
      </c>
      <c r="M20" s="239">
        <f t="shared" si="25"/>
        <v>15</v>
      </c>
      <c r="N20" s="241">
        <v>2</v>
      </c>
      <c r="O20" s="242" t="s">
        <v>387</v>
      </c>
      <c r="P20" s="238"/>
      <c r="Q20" s="239" t="str">
        <f t="shared" si="0"/>
        <v/>
      </c>
      <c r="R20" s="240"/>
      <c r="S20" s="239" t="str">
        <f t="shared" si="1"/>
        <v/>
      </c>
      <c r="T20" s="241"/>
      <c r="U20" s="242"/>
      <c r="V20" s="238"/>
      <c r="W20" s="239" t="str">
        <f t="shared" si="2"/>
        <v/>
      </c>
      <c r="X20" s="240"/>
      <c r="Y20" s="239" t="str">
        <f t="shared" si="3"/>
        <v/>
      </c>
      <c r="Z20" s="241"/>
      <c r="AA20" s="242"/>
      <c r="AB20" s="238"/>
      <c r="AC20" s="239"/>
      <c r="AD20" s="240"/>
      <c r="AE20" s="239"/>
      <c r="AF20" s="241"/>
      <c r="AG20" s="242"/>
      <c r="AH20" s="238"/>
      <c r="AI20" s="239" t="str">
        <f t="shared" si="6"/>
        <v/>
      </c>
      <c r="AJ20" s="240"/>
      <c r="AK20" s="239" t="str">
        <f t="shared" si="7"/>
        <v/>
      </c>
      <c r="AL20" s="241"/>
      <c r="AM20" s="242"/>
      <c r="AN20" s="238"/>
      <c r="AO20" s="239" t="str">
        <f t="shared" si="8"/>
        <v/>
      </c>
      <c r="AP20" s="240"/>
      <c r="AQ20" s="239" t="str">
        <f t="shared" si="9"/>
        <v/>
      </c>
      <c r="AR20" s="241"/>
      <c r="AS20" s="242"/>
      <c r="AT20" s="238"/>
      <c r="AU20" s="239" t="str">
        <f t="shared" si="10"/>
        <v/>
      </c>
      <c r="AV20" s="240"/>
      <c r="AW20" s="239" t="str">
        <f t="shared" si="11"/>
        <v/>
      </c>
      <c r="AX20" s="241"/>
      <c r="AY20" s="242"/>
      <c r="AZ20" s="10">
        <f t="shared" si="12"/>
        <v>1</v>
      </c>
      <c r="BA20" s="8">
        <f t="shared" si="13"/>
        <v>15</v>
      </c>
      <c r="BB20" s="11">
        <f t="shared" si="14"/>
        <v>1</v>
      </c>
      <c r="BC20" s="8">
        <f t="shared" si="15"/>
        <v>15</v>
      </c>
      <c r="BD20" s="11">
        <f t="shared" si="16"/>
        <v>2</v>
      </c>
      <c r="BE20" s="12">
        <f t="shared" si="24"/>
        <v>2</v>
      </c>
    </row>
    <row r="21" spans="1:57" ht="16.5" x14ac:dyDescent="0.3">
      <c r="A21" s="380" t="s">
        <v>319</v>
      </c>
      <c r="B21" s="93" t="s">
        <v>194</v>
      </c>
      <c r="C21" s="137" t="s">
        <v>320</v>
      </c>
      <c r="D21" s="238"/>
      <c r="E21" s="239" t="str">
        <f t="shared" si="21"/>
        <v/>
      </c>
      <c r="F21" s="240"/>
      <c r="G21" s="239" t="str">
        <f t="shared" si="22"/>
        <v/>
      </c>
      <c r="H21" s="241"/>
      <c r="I21" s="242"/>
      <c r="J21" s="238"/>
      <c r="K21" s="239" t="str">
        <f t="shared" si="23"/>
        <v/>
      </c>
      <c r="L21" s="240"/>
      <c r="M21" s="239" t="str">
        <f t="shared" si="25"/>
        <v/>
      </c>
      <c r="N21" s="241"/>
      <c r="O21" s="242"/>
      <c r="P21" s="238"/>
      <c r="Q21" s="239" t="str">
        <f t="shared" si="0"/>
        <v/>
      </c>
      <c r="R21" s="240"/>
      <c r="S21" s="239" t="str">
        <f t="shared" si="1"/>
        <v/>
      </c>
      <c r="T21" s="241"/>
      <c r="U21" s="242"/>
      <c r="V21" s="238"/>
      <c r="W21" s="239" t="str">
        <f t="shared" si="2"/>
        <v/>
      </c>
      <c r="X21" s="240"/>
      <c r="Y21" s="239" t="str">
        <f t="shared" si="3"/>
        <v/>
      </c>
      <c r="Z21" s="241"/>
      <c r="AA21" s="242"/>
      <c r="AB21" s="238"/>
      <c r="AC21" s="239" t="str">
        <f t="shared" si="4"/>
        <v/>
      </c>
      <c r="AD21" s="240"/>
      <c r="AE21" s="239" t="str">
        <f t="shared" si="5"/>
        <v/>
      </c>
      <c r="AF21" s="241"/>
      <c r="AG21" s="242"/>
      <c r="AH21" s="238"/>
      <c r="AI21" s="239"/>
      <c r="AJ21" s="240"/>
      <c r="AK21" s="239"/>
      <c r="AL21" s="241"/>
      <c r="AM21" s="242"/>
      <c r="AN21" s="238">
        <v>1</v>
      </c>
      <c r="AO21" s="239">
        <f t="shared" si="9"/>
        <v>15</v>
      </c>
      <c r="AP21" s="240">
        <v>1</v>
      </c>
      <c r="AQ21" s="239">
        <f t="shared" si="9"/>
        <v>15</v>
      </c>
      <c r="AR21" s="241">
        <v>2</v>
      </c>
      <c r="AS21" s="242" t="s">
        <v>361</v>
      </c>
      <c r="AT21" s="238"/>
      <c r="AU21" s="239" t="str">
        <f t="shared" si="10"/>
        <v/>
      </c>
      <c r="AV21" s="240"/>
      <c r="AW21" s="239" t="str">
        <f t="shared" si="11"/>
        <v/>
      </c>
      <c r="AX21" s="241"/>
      <c r="AY21" s="242"/>
      <c r="AZ21" s="10">
        <f t="shared" si="12"/>
        <v>1</v>
      </c>
      <c r="BA21" s="8">
        <f t="shared" si="13"/>
        <v>15</v>
      </c>
      <c r="BB21" s="11">
        <f t="shared" si="14"/>
        <v>1</v>
      </c>
      <c r="BC21" s="8">
        <f t="shared" si="15"/>
        <v>15</v>
      </c>
      <c r="BD21" s="11">
        <f t="shared" si="16"/>
        <v>2</v>
      </c>
      <c r="BE21" s="12">
        <f t="shared" si="24"/>
        <v>2</v>
      </c>
    </row>
    <row r="22" spans="1:57" ht="16.5" x14ac:dyDescent="0.3">
      <c r="A22" s="380" t="s">
        <v>321</v>
      </c>
      <c r="B22" s="93" t="s">
        <v>194</v>
      </c>
      <c r="C22" s="137" t="s">
        <v>322</v>
      </c>
      <c r="D22" s="238"/>
      <c r="E22" s="239" t="str">
        <f t="shared" si="21"/>
        <v/>
      </c>
      <c r="F22" s="240"/>
      <c r="G22" s="239" t="str">
        <f t="shared" si="22"/>
        <v/>
      </c>
      <c r="H22" s="241"/>
      <c r="I22" s="242"/>
      <c r="J22" s="238"/>
      <c r="K22" s="239" t="str">
        <f t="shared" si="23"/>
        <v/>
      </c>
      <c r="L22" s="240"/>
      <c r="M22" s="239" t="str">
        <f t="shared" si="25"/>
        <v/>
      </c>
      <c r="N22" s="241"/>
      <c r="O22" s="242"/>
      <c r="P22" s="238"/>
      <c r="Q22" s="239" t="str">
        <f t="shared" si="0"/>
        <v/>
      </c>
      <c r="R22" s="240"/>
      <c r="S22" s="239" t="str">
        <f t="shared" si="1"/>
        <v/>
      </c>
      <c r="T22" s="241"/>
      <c r="U22" s="242"/>
      <c r="V22" s="238"/>
      <c r="W22" s="239" t="str">
        <f t="shared" si="2"/>
        <v/>
      </c>
      <c r="X22" s="240"/>
      <c r="Y22" s="239" t="str">
        <f t="shared" si="3"/>
        <v/>
      </c>
      <c r="Z22" s="241"/>
      <c r="AA22" s="242"/>
      <c r="AB22" s="238"/>
      <c r="AC22" s="239" t="str">
        <f t="shared" si="4"/>
        <v/>
      </c>
      <c r="AD22" s="240"/>
      <c r="AE22" s="239" t="str">
        <f t="shared" si="5"/>
        <v/>
      </c>
      <c r="AF22" s="241"/>
      <c r="AG22" s="242"/>
      <c r="AH22" s="238"/>
      <c r="AI22" s="239" t="str">
        <f t="shared" si="6"/>
        <v/>
      </c>
      <c r="AJ22" s="240"/>
      <c r="AK22" s="239" t="str">
        <f t="shared" si="7"/>
        <v/>
      </c>
      <c r="AL22" s="241"/>
      <c r="AM22" s="242"/>
      <c r="AN22" s="238"/>
      <c r="AO22" s="239"/>
      <c r="AP22" s="240"/>
      <c r="AQ22" s="239"/>
      <c r="AR22" s="241"/>
      <c r="AS22" s="242"/>
      <c r="AT22" s="238">
        <v>1</v>
      </c>
      <c r="AU22" s="239">
        <f t="shared" si="10"/>
        <v>15</v>
      </c>
      <c r="AV22" s="240">
        <v>1</v>
      </c>
      <c r="AW22" s="239">
        <f t="shared" si="11"/>
        <v>15</v>
      </c>
      <c r="AX22" s="241">
        <v>2</v>
      </c>
      <c r="AY22" s="242" t="s">
        <v>362</v>
      </c>
      <c r="AZ22" s="10">
        <f t="shared" si="12"/>
        <v>1</v>
      </c>
      <c r="BA22" s="8">
        <f t="shared" si="13"/>
        <v>15</v>
      </c>
      <c r="BB22" s="11">
        <f t="shared" si="14"/>
        <v>1</v>
      </c>
      <c r="BC22" s="8">
        <f t="shared" si="15"/>
        <v>15</v>
      </c>
      <c r="BD22" s="11">
        <f t="shared" si="16"/>
        <v>2</v>
      </c>
      <c r="BE22" s="12">
        <f t="shared" si="24"/>
        <v>2</v>
      </c>
    </row>
    <row r="23" spans="1:57" ht="15.75" customHeight="1" x14ac:dyDescent="0.3">
      <c r="A23" s="380" t="s">
        <v>323</v>
      </c>
      <c r="B23" s="93" t="s">
        <v>194</v>
      </c>
      <c r="C23" s="137" t="s">
        <v>324</v>
      </c>
      <c r="D23" s="238"/>
      <c r="E23" s="239" t="str">
        <f t="shared" si="21"/>
        <v/>
      </c>
      <c r="F23" s="240"/>
      <c r="G23" s="239" t="str">
        <f t="shared" si="22"/>
        <v/>
      </c>
      <c r="H23" s="241"/>
      <c r="I23" s="242"/>
      <c r="J23" s="238"/>
      <c r="K23" s="239" t="str">
        <f t="shared" si="23"/>
        <v/>
      </c>
      <c r="L23" s="240"/>
      <c r="M23" s="239" t="str">
        <f t="shared" si="25"/>
        <v/>
      </c>
      <c r="N23" s="241"/>
      <c r="O23" s="242"/>
      <c r="P23" s="238"/>
      <c r="Q23" s="239" t="str">
        <f t="shared" si="0"/>
        <v/>
      </c>
      <c r="R23" s="240"/>
      <c r="S23" s="239" t="str">
        <f t="shared" si="1"/>
        <v/>
      </c>
      <c r="T23" s="241"/>
      <c r="U23" s="242"/>
      <c r="V23" s="238"/>
      <c r="W23" s="239" t="str">
        <f t="shared" si="2"/>
        <v/>
      </c>
      <c r="X23" s="240"/>
      <c r="Y23" s="239" t="str">
        <f t="shared" si="3"/>
        <v/>
      </c>
      <c r="Z23" s="241"/>
      <c r="AA23" s="242"/>
      <c r="AB23" s="238">
        <v>1</v>
      </c>
      <c r="AC23" s="239">
        <f t="shared" si="4"/>
        <v>15</v>
      </c>
      <c r="AD23" s="240">
        <v>1</v>
      </c>
      <c r="AE23" s="239">
        <f t="shared" si="5"/>
        <v>15</v>
      </c>
      <c r="AF23" s="241">
        <v>2</v>
      </c>
      <c r="AG23" s="242" t="s">
        <v>387</v>
      </c>
      <c r="AH23" s="238"/>
      <c r="AI23" s="239"/>
      <c r="AJ23" s="240"/>
      <c r="AK23" s="239"/>
      <c r="AL23" s="241"/>
      <c r="AM23" s="242"/>
      <c r="AN23" s="238"/>
      <c r="AO23" s="239" t="str">
        <f t="shared" si="8"/>
        <v/>
      </c>
      <c r="AP23" s="240"/>
      <c r="AQ23" s="239" t="str">
        <f t="shared" si="9"/>
        <v/>
      </c>
      <c r="AR23" s="241"/>
      <c r="AS23" s="242"/>
      <c r="AT23" s="238"/>
      <c r="AU23" s="239" t="str">
        <f t="shared" si="10"/>
        <v/>
      </c>
      <c r="AV23" s="240"/>
      <c r="AW23" s="239" t="str">
        <f t="shared" si="11"/>
        <v/>
      </c>
      <c r="AX23" s="241"/>
      <c r="AY23" s="242"/>
      <c r="AZ23" s="10">
        <f t="shared" si="12"/>
        <v>1</v>
      </c>
      <c r="BA23" s="8">
        <f t="shared" si="13"/>
        <v>15</v>
      </c>
      <c r="BB23" s="11">
        <f t="shared" si="14"/>
        <v>1</v>
      </c>
      <c r="BC23" s="8">
        <f t="shared" si="15"/>
        <v>15</v>
      </c>
      <c r="BD23" s="11">
        <f t="shared" si="16"/>
        <v>2</v>
      </c>
      <c r="BE23" s="12">
        <f t="shared" si="24"/>
        <v>2</v>
      </c>
    </row>
    <row r="24" spans="1:57" ht="15.75" customHeight="1" x14ac:dyDescent="0.3">
      <c r="A24" s="380" t="s">
        <v>325</v>
      </c>
      <c r="B24" s="93" t="s">
        <v>194</v>
      </c>
      <c r="C24" s="137" t="s">
        <v>326</v>
      </c>
      <c r="D24" s="238"/>
      <c r="E24" s="239" t="str">
        <f t="shared" si="21"/>
        <v/>
      </c>
      <c r="F24" s="240"/>
      <c r="G24" s="239" t="str">
        <f t="shared" si="22"/>
        <v/>
      </c>
      <c r="H24" s="241"/>
      <c r="I24" s="242"/>
      <c r="J24" s="238"/>
      <c r="K24" s="239" t="str">
        <f t="shared" si="23"/>
        <v/>
      </c>
      <c r="L24" s="240"/>
      <c r="M24" s="239" t="str">
        <f t="shared" si="25"/>
        <v/>
      </c>
      <c r="N24" s="241"/>
      <c r="O24" s="242"/>
      <c r="P24" s="238"/>
      <c r="Q24" s="239" t="str">
        <f t="shared" si="0"/>
        <v/>
      </c>
      <c r="R24" s="240"/>
      <c r="S24" s="239" t="str">
        <f t="shared" si="1"/>
        <v/>
      </c>
      <c r="T24" s="241"/>
      <c r="U24" s="242"/>
      <c r="V24" s="238"/>
      <c r="W24" s="239" t="str">
        <f t="shared" si="2"/>
        <v/>
      </c>
      <c r="X24" s="240"/>
      <c r="Y24" s="239" t="str">
        <f t="shared" si="3"/>
        <v/>
      </c>
      <c r="Z24" s="241"/>
      <c r="AA24" s="242"/>
      <c r="AB24" s="238"/>
      <c r="AC24" s="239" t="str">
        <f t="shared" si="4"/>
        <v/>
      </c>
      <c r="AD24" s="240"/>
      <c r="AE24" s="239" t="str">
        <f t="shared" si="5"/>
        <v/>
      </c>
      <c r="AF24" s="241"/>
      <c r="AG24" s="242"/>
      <c r="AH24" s="238"/>
      <c r="AI24" s="239" t="str">
        <f t="shared" si="6"/>
        <v/>
      </c>
      <c r="AJ24" s="240"/>
      <c r="AK24" s="239" t="str">
        <f t="shared" si="7"/>
        <v/>
      </c>
      <c r="AL24" s="241"/>
      <c r="AM24" s="242"/>
      <c r="AN24" s="238"/>
      <c r="AO24" s="239" t="str">
        <f t="shared" si="8"/>
        <v/>
      </c>
      <c r="AP24" s="240">
        <v>2</v>
      </c>
      <c r="AQ24" s="239">
        <f t="shared" si="9"/>
        <v>30</v>
      </c>
      <c r="AR24" s="241">
        <v>1</v>
      </c>
      <c r="AS24" s="242" t="s">
        <v>361</v>
      </c>
      <c r="AT24" s="238"/>
      <c r="AU24" s="239" t="str">
        <f t="shared" si="10"/>
        <v/>
      </c>
      <c r="AV24" s="240"/>
      <c r="AW24" s="239" t="str">
        <f t="shared" si="11"/>
        <v/>
      </c>
      <c r="AX24" s="241"/>
      <c r="AY24" s="242"/>
      <c r="AZ24" s="10" t="str">
        <f t="shared" si="12"/>
        <v/>
      </c>
      <c r="BA24" s="8" t="str">
        <f t="shared" si="13"/>
        <v/>
      </c>
      <c r="BB24" s="11">
        <f t="shared" si="14"/>
        <v>2</v>
      </c>
      <c r="BC24" s="8">
        <f t="shared" si="15"/>
        <v>30</v>
      </c>
      <c r="BD24" s="11">
        <f t="shared" si="16"/>
        <v>1</v>
      </c>
      <c r="BE24" s="12">
        <f t="shared" si="24"/>
        <v>2</v>
      </c>
    </row>
    <row r="25" spans="1:57" ht="15.75" customHeight="1" x14ac:dyDescent="0.3">
      <c r="A25" s="380" t="s">
        <v>327</v>
      </c>
      <c r="B25" s="93" t="s">
        <v>194</v>
      </c>
      <c r="C25" s="137" t="s">
        <v>328</v>
      </c>
      <c r="D25" s="238"/>
      <c r="E25" s="239" t="str">
        <f t="shared" si="21"/>
        <v/>
      </c>
      <c r="F25" s="240"/>
      <c r="G25" s="239" t="str">
        <f t="shared" si="22"/>
        <v/>
      </c>
      <c r="H25" s="241"/>
      <c r="I25" s="242"/>
      <c r="J25" s="238"/>
      <c r="K25" s="239" t="str">
        <f t="shared" si="23"/>
        <v/>
      </c>
      <c r="L25" s="240"/>
      <c r="M25" s="239" t="str">
        <f t="shared" si="25"/>
        <v/>
      </c>
      <c r="N25" s="241"/>
      <c r="O25" s="242"/>
      <c r="P25" s="238"/>
      <c r="Q25" s="239" t="str">
        <f t="shared" si="0"/>
        <v/>
      </c>
      <c r="R25" s="240"/>
      <c r="S25" s="239" t="str">
        <f t="shared" si="1"/>
        <v/>
      </c>
      <c r="T25" s="241"/>
      <c r="U25" s="242"/>
      <c r="V25" s="238"/>
      <c r="W25" s="239" t="str">
        <f t="shared" si="2"/>
        <v/>
      </c>
      <c r="X25" s="240"/>
      <c r="Y25" s="239" t="str">
        <f t="shared" si="3"/>
        <v/>
      </c>
      <c r="Z25" s="241"/>
      <c r="AA25" s="242"/>
      <c r="AB25" s="238"/>
      <c r="AC25" s="239" t="str">
        <f t="shared" si="4"/>
        <v/>
      </c>
      <c r="AD25" s="240"/>
      <c r="AE25" s="239" t="str">
        <f t="shared" si="5"/>
        <v/>
      </c>
      <c r="AF25" s="241"/>
      <c r="AG25" s="242"/>
      <c r="AH25" s="238"/>
      <c r="AI25" s="239" t="str">
        <f t="shared" si="6"/>
        <v/>
      </c>
      <c r="AJ25" s="240"/>
      <c r="AK25" s="239" t="str">
        <f t="shared" si="7"/>
        <v/>
      </c>
      <c r="AL25" s="241"/>
      <c r="AM25" s="242"/>
      <c r="AN25" s="238"/>
      <c r="AO25" s="239" t="str">
        <f t="shared" si="8"/>
        <v/>
      </c>
      <c r="AP25" s="240"/>
      <c r="AQ25" s="239" t="str">
        <f t="shared" si="9"/>
        <v/>
      </c>
      <c r="AR25" s="241"/>
      <c r="AS25" s="242"/>
      <c r="AT25" s="238"/>
      <c r="AU25" s="239" t="str">
        <f t="shared" si="10"/>
        <v/>
      </c>
      <c r="AV25" s="240">
        <v>2</v>
      </c>
      <c r="AW25" s="239">
        <f t="shared" si="11"/>
        <v>30</v>
      </c>
      <c r="AX25" s="241">
        <v>3</v>
      </c>
      <c r="AY25" s="242" t="s">
        <v>361</v>
      </c>
      <c r="AZ25" s="10" t="str">
        <f t="shared" si="12"/>
        <v/>
      </c>
      <c r="BA25" s="8" t="str">
        <f t="shared" si="13"/>
        <v/>
      </c>
      <c r="BB25" s="11">
        <f t="shared" si="14"/>
        <v>2</v>
      </c>
      <c r="BC25" s="8">
        <f t="shared" si="15"/>
        <v>30</v>
      </c>
      <c r="BD25" s="11">
        <f t="shared" si="16"/>
        <v>3</v>
      </c>
      <c r="BE25" s="12">
        <f t="shared" si="24"/>
        <v>2</v>
      </c>
    </row>
    <row r="26" spans="1:57" ht="16.5" x14ac:dyDescent="0.3">
      <c r="A26" s="380" t="s">
        <v>329</v>
      </c>
      <c r="B26" s="93" t="s">
        <v>194</v>
      </c>
      <c r="C26" s="137" t="s">
        <v>330</v>
      </c>
      <c r="D26" s="238"/>
      <c r="E26" s="239" t="str">
        <f t="shared" si="21"/>
        <v/>
      </c>
      <c r="F26" s="240"/>
      <c r="G26" s="239" t="str">
        <f t="shared" si="22"/>
        <v/>
      </c>
      <c r="H26" s="241"/>
      <c r="I26" s="242"/>
      <c r="J26" s="238"/>
      <c r="K26" s="239" t="str">
        <f t="shared" si="23"/>
        <v/>
      </c>
      <c r="L26" s="240"/>
      <c r="M26" s="239" t="str">
        <f t="shared" si="25"/>
        <v/>
      </c>
      <c r="N26" s="241"/>
      <c r="O26" s="242"/>
      <c r="P26" s="238"/>
      <c r="Q26" s="239"/>
      <c r="R26" s="240"/>
      <c r="S26" s="239"/>
      <c r="T26" s="241"/>
      <c r="U26" s="242"/>
      <c r="V26" s="238">
        <v>1</v>
      </c>
      <c r="W26" s="239">
        <f t="shared" si="2"/>
        <v>15</v>
      </c>
      <c r="X26" s="240">
        <v>1</v>
      </c>
      <c r="Y26" s="239">
        <f t="shared" si="3"/>
        <v>15</v>
      </c>
      <c r="Z26" s="241">
        <v>2</v>
      </c>
      <c r="AA26" s="242" t="s">
        <v>361</v>
      </c>
      <c r="AB26" s="238"/>
      <c r="AC26" s="239" t="str">
        <f t="shared" si="4"/>
        <v/>
      </c>
      <c r="AD26" s="240"/>
      <c r="AE26" s="239" t="str">
        <f t="shared" si="5"/>
        <v/>
      </c>
      <c r="AF26" s="241"/>
      <c r="AG26" s="242"/>
      <c r="AH26" s="238"/>
      <c r="AI26" s="239" t="str">
        <f t="shared" si="6"/>
        <v/>
      </c>
      <c r="AJ26" s="240"/>
      <c r="AK26" s="239" t="str">
        <f t="shared" si="7"/>
        <v/>
      </c>
      <c r="AL26" s="241"/>
      <c r="AM26" s="242"/>
      <c r="AN26" s="238"/>
      <c r="AO26" s="239" t="str">
        <f t="shared" si="8"/>
        <v/>
      </c>
      <c r="AP26" s="240"/>
      <c r="AQ26" s="239" t="str">
        <f t="shared" si="9"/>
        <v/>
      </c>
      <c r="AR26" s="241"/>
      <c r="AS26" s="242"/>
      <c r="AT26" s="238"/>
      <c r="AU26" s="239" t="str">
        <f t="shared" si="10"/>
        <v/>
      </c>
      <c r="AV26" s="240"/>
      <c r="AW26" s="239" t="str">
        <f t="shared" si="11"/>
        <v/>
      </c>
      <c r="AX26" s="241"/>
      <c r="AY26" s="242"/>
      <c r="AZ26" s="10">
        <f t="shared" si="12"/>
        <v>1</v>
      </c>
      <c r="BA26" s="8">
        <f t="shared" si="13"/>
        <v>15</v>
      </c>
      <c r="BB26" s="11">
        <f t="shared" si="14"/>
        <v>1</v>
      </c>
      <c r="BC26" s="8">
        <f t="shared" si="15"/>
        <v>15</v>
      </c>
      <c r="BD26" s="11">
        <f t="shared" si="16"/>
        <v>2</v>
      </c>
      <c r="BE26" s="12">
        <f t="shared" si="24"/>
        <v>2</v>
      </c>
    </row>
    <row r="27" spans="1:57" ht="16.5" x14ac:dyDescent="0.3">
      <c r="A27" s="380" t="s">
        <v>331</v>
      </c>
      <c r="B27" s="93" t="s">
        <v>194</v>
      </c>
      <c r="C27" s="137" t="s">
        <v>332</v>
      </c>
      <c r="D27" s="238"/>
      <c r="E27" s="239" t="str">
        <f t="shared" si="21"/>
        <v/>
      </c>
      <c r="F27" s="240"/>
      <c r="G27" s="239" t="str">
        <f t="shared" si="22"/>
        <v/>
      </c>
      <c r="H27" s="241"/>
      <c r="I27" s="242"/>
      <c r="J27" s="238"/>
      <c r="K27" s="239" t="str">
        <f t="shared" si="23"/>
        <v/>
      </c>
      <c r="L27" s="240"/>
      <c r="M27" s="239" t="str">
        <f t="shared" si="25"/>
        <v/>
      </c>
      <c r="N27" s="241"/>
      <c r="O27" s="242"/>
      <c r="P27" s="238"/>
      <c r="Q27" s="239" t="str">
        <f t="shared" si="0"/>
        <v/>
      </c>
      <c r="R27" s="240"/>
      <c r="S27" s="239" t="str">
        <f t="shared" si="1"/>
        <v/>
      </c>
      <c r="T27" s="241"/>
      <c r="U27" s="242"/>
      <c r="V27" s="238"/>
      <c r="W27" s="239"/>
      <c r="X27" s="240"/>
      <c r="Y27" s="239"/>
      <c r="Z27" s="241"/>
      <c r="AA27" s="242"/>
      <c r="AB27" s="238">
        <v>1</v>
      </c>
      <c r="AC27" s="239">
        <f t="shared" si="4"/>
        <v>15</v>
      </c>
      <c r="AD27" s="240"/>
      <c r="AE27" s="239" t="str">
        <f t="shared" si="5"/>
        <v/>
      </c>
      <c r="AF27" s="241">
        <v>1</v>
      </c>
      <c r="AG27" s="242" t="s">
        <v>361</v>
      </c>
      <c r="AH27" s="238"/>
      <c r="AI27" s="239" t="str">
        <f t="shared" si="6"/>
        <v/>
      </c>
      <c r="AJ27" s="240"/>
      <c r="AK27" s="239" t="str">
        <f t="shared" si="7"/>
        <v/>
      </c>
      <c r="AL27" s="241"/>
      <c r="AM27" s="242"/>
      <c r="AN27" s="238"/>
      <c r="AO27" s="239" t="str">
        <f t="shared" si="8"/>
        <v/>
      </c>
      <c r="AP27" s="240"/>
      <c r="AQ27" s="239" t="str">
        <f t="shared" si="9"/>
        <v/>
      </c>
      <c r="AR27" s="241"/>
      <c r="AS27" s="242"/>
      <c r="AT27" s="238"/>
      <c r="AU27" s="239" t="str">
        <f t="shared" si="10"/>
        <v/>
      </c>
      <c r="AV27" s="240"/>
      <c r="AW27" s="239" t="str">
        <f t="shared" si="11"/>
        <v/>
      </c>
      <c r="AX27" s="241"/>
      <c r="AY27" s="242"/>
      <c r="AZ27" s="10">
        <f t="shared" si="12"/>
        <v>1</v>
      </c>
      <c r="BA27" s="8">
        <f t="shared" si="13"/>
        <v>15</v>
      </c>
      <c r="BB27" s="11" t="str">
        <f t="shared" si="14"/>
        <v/>
      </c>
      <c r="BC27" s="8" t="str">
        <f t="shared" si="15"/>
        <v/>
      </c>
      <c r="BD27" s="11">
        <f t="shared" si="16"/>
        <v>1</v>
      </c>
      <c r="BE27" s="12">
        <f t="shared" si="24"/>
        <v>1</v>
      </c>
    </row>
    <row r="28" spans="1:57" ht="15.75" customHeight="1" x14ac:dyDescent="0.3">
      <c r="A28" s="380" t="s">
        <v>333</v>
      </c>
      <c r="B28" s="93" t="s">
        <v>194</v>
      </c>
      <c r="C28" s="137" t="s">
        <v>334</v>
      </c>
      <c r="D28" s="238"/>
      <c r="E28" s="239" t="str">
        <f t="shared" si="21"/>
        <v/>
      </c>
      <c r="F28" s="240"/>
      <c r="G28" s="239" t="str">
        <f t="shared" si="22"/>
        <v/>
      </c>
      <c r="H28" s="241"/>
      <c r="I28" s="242"/>
      <c r="J28" s="238"/>
      <c r="K28" s="239" t="str">
        <f t="shared" si="23"/>
        <v/>
      </c>
      <c r="L28" s="240"/>
      <c r="M28" s="239" t="str">
        <f t="shared" si="25"/>
        <v/>
      </c>
      <c r="N28" s="241"/>
      <c r="O28" s="242"/>
      <c r="P28" s="238"/>
      <c r="Q28" s="239" t="str">
        <f t="shared" si="0"/>
        <v/>
      </c>
      <c r="R28" s="240"/>
      <c r="S28" s="239" t="str">
        <f t="shared" si="1"/>
        <v/>
      </c>
      <c r="T28" s="241"/>
      <c r="U28" s="242"/>
      <c r="V28" s="238"/>
      <c r="W28" s="239" t="str">
        <f t="shared" si="2"/>
        <v/>
      </c>
      <c r="X28" s="240"/>
      <c r="Y28" s="239" t="str">
        <f t="shared" si="3"/>
        <v/>
      </c>
      <c r="Z28" s="241"/>
      <c r="AA28" s="242"/>
      <c r="AB28" s="238"/>
      <c r="AC28" s="239"/>
      <c r="AD28" s="240"/>
      <c r="AE28" s="239"/>
      <c r="AF28" s="241"/>
      <c r="AG28" s="242"/>
      <c r="AH28" s="238">
        <v>1</v>
      </c>
      <c r="AI28" s="239">
        <f t="shared" si="6"/>
        <v>15</v>
      </c>
      <c r="AJ28" s="240">
        <v>1</v>
      </c>
      <c r="AK28" s="239">
        <f t="shared" si="7"/>
        <v>15</v>
      </c>
      <c r="AL28" s="241">
        <v>2</v>
      </c>
      <c r="AM28" s="242" t="s">
        <v>361</v>
      </c>
      <c r="AN28" s="238"/>
      <c r="AO28" s="239" t="str">
        <f t="shared" si="8"/>
        <v/>
      </c>
      <c r="AP28" s="240"/>
      <c r="AQ28" s="239" t="str">
        <f t="shared" si="9"/>
        <v/>
      </c>
      <c r="AR28" s="241"/>
      <c r="AS28" s="242"/>
      <c r="AT28" s="238"/>
      <c r="AU28" s="239" t="str">
        <f t="shared" si="10"/>
        <v/>
      </c>
      <c r="AV28" s="240"/>
      <c r="AW28" s="239" t="str">
        <f t="shared" si="11"/>
        <v/>
      </c>
      <c r="AX28" s="241"/>
      <c r="AY28" s="242"/>
      <c r="AZ28" s="10">
        <f t="shared" si="12"/>
        <v>1</v>
      </c>
      <c r="BA28" s="8">
        <f t="shared" si="13"/>
        <v>15</v>
      </c>
      <c r="BB28" s="11">
        <f t="shared" si="14"/>
        <v>1</v>
      </c>
      <c r="BC28" s="8">
        <f t="shared" si="15"/>
        <v>15</v>
      </c>
      <c r="BD28" s="11">
        <f t="shared" si="16"/>
        <v>2</v>
      </c>
      <c r="BE28" s="12">
        <f t="shared" si="24"/>
        <v>2</v>
      </c>
    </row>
    <row r="29" spans="1:57" ht="15.75" customHeight="1" x14ac:dyDescent="0.3">
      <c r="A29" s="380" t="s">
        <v>335</v>
      </c>
      <c r="B29" s="93" t="s">
        <v>194</v>
      </c>
      <c r="C29" s="137" t="s">
        <v>336</v>
      </c>
      <c r="D29" s="238"/>
      <c r="E29" s="239" t="str">
        <f t="shared" si="21"/>
        <v/>
      </c>
      <c r="F29" s="240"/>
      <c r="G29" s="239" t="str">
        <f t="shared" si="22"/>
        <v/>
      </c>
      <c r="H29" s="241"/>
      <c r="I29" s="242"/>
      <c r="J29" s="238"/>
      <c r="K29" s="239" t="str">
        <f t="shared" si="23"/>
        <v/>
      </c>
      <c r="L29" s="240"/>
      <c r="M29" s="239" t="str">
        <f t="shared" si="25"/>
        <v/>
      </c>
      <c r="N29" s="241"/>
      <c r="O29" s="242"/>
      <c r="P29" s="238"/>
      <c r="Q29" s="239" t="str">
        <f t="shared" si="0"/>
        <v/>
      </c>
      <c r="R29" s="240"/>
      <c r="S29" s="239" t="str">
        <f t="shared" si="1"/>
        <v/>
      </c>
      <c r="T29" s="241"/>
      <c r="U29" s="242"/>
      <c r="V29" s="238"/>
      <c r="W29" s="239" t="str">
        <f t="shared" si="2"/>
        <v/>
      </c>
      <c r="X29" s="240"/>
      <c r="Y29" s="239" t="str">
        <f t="shared" si="3"/>
        <v/>
      </c>
      <c r="Z29" s="241"/>
      <c r="AA29" s="242"/>
      <c r="AB29" s="238"/>
      <c r="AC29" s="239" t="str">
        <f t="shared" si="4"/>
        <v/>
      </c>
      <c r="AD29" s="240"/>
      <c r="AE29" s="239" t="str">
        <f t="shared" si="5"/>
        <v/>
      </c>
      <c r="AF29" s="241"/>
      <c r="AG29" s="242"/>
      <c r="AH29" s="238"/>
      <c r="AI29" s="239"/>
      <c r="AJ29" s="240"/>
      <c r="AK29" s="239"/>
      <c r="AL29" s="241"/>
      <c r="AM29" s="242"/>
      <c r="AN29" s="238">
        <v>1</v>
      </c>
      <c r="AO29" s="239">
        <f t="shared" si="9"/>
        <v>15</v>
      </c>
      <c r="AP29" s="240">
        <v>2</v>
      </c>
      <c r="AQ29" s="239">
        <f t="shared" si="9"/>
        <v>30</v>
      </c>
      <c r="AR29" s="241">
        <v>3</v>
      </c>
      <c r="AS29" s="242" t="s">
        <v>361</v>
      </c>
      <c r="AT29" s="238"/>
      <c r="AU29" s="239" t="str">
        <f t="shared" si="10"/>
        <v/>
      </c>
      <c r="AV29" s="240"/>
      <c r="AW29" s="239" t="str">
        <f t="shared" si="11"/>
        <v/>
      </c>
      <c r="AX29" s="241"/>
      <c r="AY29" s="242"/>
      <c r="AZ29" s="10">
        <f t="shared" si="12"/>
        <v>1</v>
      </c>
      <c r="BA29" s="8">
        <f t="shared" si="13"/>
        <v>15</v>
      </c>
      <c r="BB29" s="11">
        <f t="shared" si="14"/>
        <v>2</v>
      </c>
      <c r="BC29" s="8">
        <f t="shared" si="15"/>
        <v>30</v>
      </c>
      <c r="BD29" s="11">
        <f t="shared" si="16"/>
        <v>3</v>
      </c>
      <c r="BE29" s="12">
        <f t="shared" si="24"/>
        <v>3</v>
      </c>
    </row>
    <row r="30" spans="1:57" ht="15.75" customHeight="1" x14ac:dyDescent="0.3">
      <c r="A30" s="380" t="s">
        <v>337</v>
      </c>
      <c r="B30" s="93" t="s">
        <v>194</v>
      </c>
      <c r="C30" s="137" t="s">
        <v>338</v>
      </c>
      <c r="D30" s="238"/>
      <c r="E30" s="239" t="str">
        <f t="shared" si="21"/>
        <v/>
      </c>
      <c r="F30" s="240"/>
      <c r="G30" s="239" t="str">
        <f t="shared" si="22"/>
        <v/>
      </c>
      <c r="H30" s="241"/>
      <c r="I30" s="242"/>
      <c r="J30" s="238"/>
      <c r="K30" s="239" t="str">
        <f t="shared" si="23"/>
        <v/>
      </c>
      <c r="L30" s="240"/>
      <c r="M30" s="239" t="str">
        <f t="shared" si="25"/>
        <v/>
      </c>
      <c r="N30" s="241"/>
      <c r="O30" s="242"/>
      <c r="P30" s="238"/>
      <c r="Q30" s="239" t="str">
        <f t="shared" si="0"/>
        <v/>
      </c>
      <c r="R30" s="240"/>
      <c r="S30" s="239" t="str">
        <f t="shared" si="1"/>
        <v/>
      </c>
      <c r="T30" s="241"/>
      <c r="U30" s="242"/>
      <c r="V30" s="238"/>
      <c r="W30" s="239" t="str">
        <f t="shared" si="2"/>
        <v/>
      </c>
      <c r="X30" s="240"/>
      <c r="Y30" s="239" t="str">
        <f t="shared" si="3"/>
        <v/>
      </c>
      <c r="Z30" s="241"/>
      <c r="AA30" s="242"/>
      <c r="AB30" s="238"/>
      <c r="AC30" s="239" t="str">
        <f t="shared" si="4"/>
        <v/>
      </c>
      <c r="AD30" s="240"/>
      <c r="AE30" s="239" t="str">
        <f t="shared" si="5"/>
        <v/>
      </c>
      <c r="AF30" s="241"/>
      <c r="AG30" s="242"/>
      <c r="AH30" s="238"/>
      <c r="AI30" s="239" t="str">
        <f t="shared" si="6"/>
        <v/>
      </c>
      <c r="AJ30" s="240"/>
      <c r="AK30" s="239" t="str">
        <f t="shared" si="7"/>
        <v/>
      </c>
      <c r="AL30" s="241"/>
      <c r="AM30" s="242"/>
      <c r="AN30" s="238"/>
      <c r="AO30" s="239"/>
      <c r="AP30" s="240"/>
      <c r="AQ30" s="239"/>
      <c r="AR30" s="241"/>
      <c r="AS30" s="242"/>
      <c r="AT30" s="238">
        <v>1</v>
      </c>
      <c r="AU30" s="239">
        <f t="shared" si="10"/>
        <v>15</v>
      </c>
      <c r="AV30" s="240">
        <v>1</v>
      </c>
      <c r="AW30" s="239">
        <f t="shared" si="11"/>
        <v>15</v>
      </c>
      <c r="AX30" s="241">
        <v>2</v>
      </c>
      <c r="AY30" s="242" t="s">
        <v>362</v>
      </c>
      <c r="AZ30" s="10">
        <f t="shared" si="12"/>
        <v>1</v>
      </c>
      <c r="BA30" s="8">
        <f t="shared" si="13"/>
        <v>15</v>
      </c>
      <c r="BB30" s="11">
        <f t="shared" si="14"/>
        <v>1</v>
      </c>
      <c r="BC30" s="8">
        <f t="shared" si="15"/>
        <v>15</v>
      </c>
      <c r="BD30" s="11">
        <f t="shared" si="16"/>
        <v>2</v>
      </c>
      <c r="BE30" s="12">
        <f t="shared" si="24"/>
        <v>2</v>
      </c>
    </row>
    <row r="31" spans="1:57" ht="15.75" customHeight="1" x14ac:dyDescent="0.3">
      <c r="A31" s="380" t="s">
        <v>339</v>
      </c>
      <c r="B31" s="93" t="s">
        <v>194</v>
      </c>
      <c r="C31" s="137" t="s">
        <v>340</v>
      </c>
      <c r="D31" s="238"/>
      <c r="E31" s="239" t="str">
        <f t="shared" si="21"/>
        <v/>
      </c>
      <c r="F31" s="240"/>
      <c r="G31" s="239" t="str">
        <f t="shared" si="22"/>
        <v/>
      </c>
      <c r="H31" s="241"/>
      <c r="I31" s="242"/>
      <c r="J31" s="238">
        <v>1</v>
      </c>
      <c r="K31" s="239">
        <f t="shared" si="23"/>
        <v>15</v>
      </c>
      <c r="L31" s="240">
        <v>2</v>
      </c>
      <c r="M31" s="239">
        <f t="shared" si="23"/>
        <v>30</v>
      </c>
      <c r="N31" s="241">
        <v>3</v>
      </c>
      <c r="O31" s="242" t="s">
        <v>17</v>
      </c>
      <c r="P31" s="238"/>
      <c r="Q31" s="239"/>
      <c r="R31" s="240"/>
      <c r="S31" s="239"/>
      <c r="T31" s="241"/>
      <c r="U31" s="242"/>
      <c r="V31" s="238"/>
      <c r="W31" s="239" t="str">
        <f t="shared" si="2"/>
        <v/>
      </c>
      <c r="X31" s="240"/>
      <c r="Y31" s="239" t="str">
        <f t="shared" si="3"/>
        <v/>
      </c>
      <c r="Z31" s="241"/>
      <c r="AA31" s="242"/>
      <c r="AB31" s="238"/>
      <c r="AC31" s="239" t="str">
        <f t="shared" si="4"/>
        <v/>
      </c>
      <c r="AD31" s="240"/>
      <c r="AE31" s="239" t="str">
        <f t="shared" si="5"/>
        <v/>
      </c>
      <c r="AF31" s="241"/>
      <c r="AG31" s="242"/>
      <c r="AH31" s="238"/>
      <c r="AI31" s="239" t="str">
        <f t="shared" si="6"/>
        <v/>
      </c>
      <c r="AJ31" s="240"/>
      <c r="AK31" s="239" t="str">
        <f t="shared" si="7"/>
        <v/>
      </c>
      <c r="AL31" s="241"/>
      <c r="AM31" s="242"/>
      <c r="AN31" s="238"/>
      <c r="AO31" s="239" t="str">
        <f t="shared" si="8"/>
        <v/>
      </c>
      <c r="AP31" s="240"/>
      <c r="AQ31" s="239" t="str">
        <f t="shared" si="9"/>
        <v/>
      </c>
      <c r="AR31" s="241"/>
      <c r="AS31" s="242"/>
      <c r="AT31" s="238"/>
      <c r="AU31" s="239" t="str">
        <f t="shared" si="10"/>
        <v/>
      </c>
      <c r="AV31" s="240"/>
      <c r="AW31" s="239" t="str">
        <f t="shared" si="11"/>
        <v/>
      </c>
      <c r="AX31" s="241"/>
      <c r="AY31" s="242"/>
      <c r="AZ31" s="10">
        <f t="shared" si="12"/>
        <v>1</v>
      </c>
      <c r="BA31" s="8">
        <f t="shared" si="13"/>
        <v>15</v>
      </c>
      <c r="BB31" s="11">
        <f t="shared" si="14"/>
        <v>2</v>
      </c>
      <c r="BC31" s="8">
        <f t="shared" si="15"/>
        <v>30</v>
      </c>
      <c r="BD31" s="11">
        <f t="shared" si="16"/>
        <v>3</v>
      </c>
      <c r="BE31" s="12">
        <f t="shared" si="24"/>
        <v>3</v>
      </c>
    </row>
    <row r="32" spans="1:57" ht="15.75" customHeight="1" x14ac:dyDescent="0.3">
      <c r="A32" s="380" t="s">
        <v>341</v>
      </c>
      <c r="B32" s="93" t="s">
        <v>194</v>
      </c>
      <c r="C32" s="137" t="s">
        <v>342</v>
      </c>
      <c r="D32" s="238"/>
      <c r="E32" s="239" t="str">
        <f t="shared" si="21"/>
        <v/>
      </c>
      <c r="F32" s="240"/>
      <c r="G32" s="239" t="str">
        <f t="shared" si="22"/>
        <v/>
      </c>
      <c r="H32" s="241"/>
      <c r="I32" s="242"/>
      <c r="J32" s="238"/>
      <c r="K32" s="239" t="str">
        <f t="shared" si="23"/>
        <v/>
      </c>
      <c r="L32" s="240"/>
      <c r="M32" s="239" t="str">
        <f t="shared" si="25"/>
        <v/>
      </c>
      <c r="N32" s="241"/>
      <c r="O32" s="242"/>
      <c r="P32" s="238"/>
      <c r="Q32" s="239" t="str">
        <f t="shared" si="0"/>
        <v/>
      </c>
      <c r="R32" s="240">
        <v>1</v>
      </c>
      <c r="S32" s="239">
        <v>15</v>
      </c>
      <c r="T32" s="241">
        <v>1</v>
      </c>
      <c r="U32" s="242" t="s">
        <v>17</v>
      </c>
      <c r="V32" s="238"/>
      <c r="W32" s="239"/>
      <c r="X32" s="240"/>
      <c r="Y32" s="239"/>
      <c r="Z32" s="241"/>
      <c r="AA32" s="242"/>
      <c r="AB32" s="238"/>
      <c r="AC32" s="239" t="str">
        <f t="shared" si="4"/>
        <v/>
      </c>
      <c r="AD32" s="240"/>
      <c r="AE32" s="239" t="str">
        <f t="shared" si="5"/>
        <v/>
      </c>
      <c r="AF32" s="241"/>
      <c r="AG32" s="242"/>
      <c r="AH32" s="238"/>
      <c r="AI32" s="239" t="str">
        <f t="shared" si="6"/>
        <v/>
      </c>
      <c r="AJ32" s="240"/>
      <c r="AK32" s="239" t="str">
        <f t="shared" si="7"/>
        <v/>
      </c>
      <c r="AL32" s="241"/>
      <c r="AM32" s="242"/>
      <c r="AN32" s="238"/>
      <c r="AO32" s="239" t="str">
        <f t="shared" si="8"/>
        <v/>
      </c>
      <c r="AP32" s="240"/>
      <c r="AQ32" s="239" t="str">
        <f t="shared" si="9"/>
        <v/>
      </c>
      <c r="AR32" s="241"/>
      <c r="AS32" s="242"/>
      <c r="AT32" s="238"/>
      <c r="AU32" s="239" t="str">
        <f t="shared" si="10"/>
        <v/>
      </c>
      <c r="AV32" s="240"/>
      <c r="AW32" s="239" t="str">
        <f t="shared" si="11"/>
        <v/>
      </c>
      <c r="AX32" s="241"/>
      <c r="AY32" s="242"/>
      <c r="AZ32" s="10" t="str">
        <f t="shared" si="12"/>
        <v/>
      </c>
      <c r="BA32" s="8" t="str">
        <f t="shared" si="13"/>
        <v/>
      </c>
      <c r="BB32" s="11">
        <f t="shared" si="14"/>
        <v>1</v>
      </c>
      <c r="BC32" s="8">
        <f t="shared" si="15"/>
        <v>15</v>
      </c>
      <c r="BD32" s="11">
        <f t="shared" si="16"/>
        <v>1</v>
      </c>
      <c r="BE32" s="12">
        <f t="shared" si="24"/>
        <v>1</v>
      </c>
    </row>
    <row r="33" spans="1:57" ht="15.75" customHeight="1" x14ac:dyDescent="0.3">
      <c r="A33" s="380" t="s">
        <v>343</v>
      </c>
      <c r="B33" s="93" t="s">
        <v>194</v>
      </c>
      <c r="C33" s="137" t="s">
        <v>344</v>
      </c>
      <c r="D33" s="238"/>
      <c r="E33" s="239" t="str">
        <f t="shared" si="21"/>
        <v/>
      </c>
      <c r="F33" s="240"/>
      <c r="G33" s="239" t="str">
        <f t="shared" si="22"/>
        <v/>
      </c>
      <c r="H33" s="241"/>
      <c r="I33" s="242"/>
      <c r="J33" s="238"/>
      <c r="K33" s="239" t="str">
        <f t="shared" si="23"/>
        <v/>
      </c>
      <c r="L33" s="240"/>
      <c r="M33" s="239" t="str">
        <f t="shared" si="25"/>
        <v/>
      </c>
      <c r="N33" s="241"/>
      <c r="O33" s="242"/>
      <c r="P33" s="238"/>
      <c r="Q33" s="239" t="str">
        <f t="shared" si="0"/>
        <v/>
      </c>
      <c r="R33" s="240"/>
      <c r="S33" s="239" t="str">
        <f t="shared" si="1"/>
        <v/>
      </c>
      <c r="T33" s="241"/>
      <c r="U33" s="242"/>
      <c r="V33" s="238">
        <v>1</v>
      </c>
      <c r="W33" s="239">
        <f t="shared" ref="W33" si="26">IF(V33*15=0,"",V33*15)</f>
        <v>15</v>
      </c>
      <c r="X33" s="240">
        <v>2</v>
      </c>
      <c r="Y33" s="239">
        <f t="shared" ref="Y33" si="27">IF(X33*15=0,"",X33*15)</f>
        <v>30</v>
      </c>
      <c r="Z33" s="241">
        <v>3</v>
      </c>
      <c r="AA33" s="242" t="s">
        <v>17</v>
      </c>
      <c r="AB33" s="238"/>
      <c r="AC33" s="239"/>
      <c r="AD33" s="240"/>
      <c r="AE33" s="239"/>
      <c r="AF33" s="241"/>
      <c r="AG33" s="242"/>
      <c r="AH33" s="238"/>
      <c r="AI33" s="239" t="str">
        <f t="shared" si="6"/>
        <v/>
      </c>
      <c r="AJ33" s="240"/>
      <c r="AK33" s="239" t="str">
        <f t="shared" si="7"/>
        <v/>
      </c>
      <c r="AL33" s="241"/>
      <c r="AM33" s="242"/>
      <c r="AN33" s="238"/>
      <c r="AO33" s="239" t="str">
        <f t="shared" si="8"/>
        <v/>
      </c>
      <c r="AP33" s="240"/>
      <c r="AQ33" s="239" t="str">
        <f t="shared" si="9"/>
        <v/>
      </c>
      <c r="AR33" s="241"/>
      <c r="AS33" s="242"/>
      <c r="AT33" s="238"/>
      <c r="AU33" s="239" t="str">
        <f t="shared" si="10"/>
        <v/>
      </c>
      <c r="AV33" s="240"/>
      <c r="AW33" s="239" t="str">
        <f t="shared" si="11"/>
        <v/>
      </c>
      <c r="AX33" s="241"/>
      <c r="AY33" s="242"/>
      <c r="AZ33" s="10">
        <f t="shared" si="12"/>
        <v>1</v>
      </c>
      <c r="BA33" s="8">
        <f t="shared" si="13"/>
        <v>15</v>
      </c>
      <c r="BB33" s="11">
        <f t="shared" si="14"/>
        <v>2</v>
      </c>
      <c r="BC33" s="8">
        <f t="shared" si="15"/>
        <v>30</v>
      </c>
      <c r="BD33" s="11">
        <f t="shared" si="16"/>
        <v>3</v>
      </c>
      <c r="BE33" s="12">
        <f t="shared" si="24"/>
        <v>3</v>
      </c>
    </row>
    <row r="34" spans="1:57" ht="15.75" customHeight="1" x14ac:dyDescent="0.3">
      <c r="A34" s="380" t="s">
        <v>345</v>
      </c>
      <c r="B34" s="93" t="s">
        <v>194</v>
      </c>
      <c r="C34" s="137" t="s">
        <v>346</v>
      </c>
      <c r="D34" s="238"/>
      <c r="E34" s="239" t="str">
        <f t="shared" si="21"/>
        <v/>
      </c>
      <c r="F34" s="240"/>
      <c r="G34" s="239" t="str">
        <f t="shared" si="22"/>
        <v/>
      </c>
      <c r="H34" s="241"/>
      <c r="I34" s="242"/>
      <c r="J34" s="238"/>
      <c r="K34" s="239" t="str">
        <f t="shared" si="23"/>
        <v/>
      </c>
      <c r="L34" s="240"/>
      <c r="M34" s="239" t="str">
        <f t="shared" si="25"/>
        <v/>
      </c>
      <c r="N34" s="241"/>
      <c r="O34" s="242"/>
      <c r="P34" s="238"/>
      <c r="Q34" s="239" t="str">
        <f t="shared" si="0"/>
        <v/>
      </c>
      <c r="R34" s="240"/>
      <c r="S34" s="239" t="str">
        <f t="shared" si="1"/>
        <v/>
      </c>
      <c r="T34" s="241"/>
      <c r="U34" s="242"/>
      <c r="V34" s="238"/>
      <c r="W34" s="239" t="str">
        <f t="shared" si="2"/>
        <v/>
      </c>
      <c r="X34" s="240"/>
      <c r="Y34" s="239" t="str">
        <f t="shared" si="3"/>
        <v/>
      </c>
      <c r="Z34" s="241"/>
      <c r="AA34" s="242"/>
      <c r="AB34" s="326">
        <v>1</v>
      </c>
      <c r="AC34" s="239">
        <f t="shared" ref="AC34" si="28">IF(AB34*15=0,"",AB34*15)</f>
        <v>15</v>
      </c>
      <c r="AD34" s="327">
        <v>2</v>
      </c>
      <c r="AE34" s="239">
        <f t="shared" ref="AE34" si="29">IF(AD34*15=0,"",AD34*15)</f>
        <v>30</v>
      </c>
      <c r="AF34" s="328">
        <v>3</v>
      </c>
      <c r="AG34" s="329" t="s">
        <v>17</v>
      </c>
      <c r="AH34" s="238"/>
      <c r="AI34" s="239"/>
      <c r="AJ34" s="240"/>
      <c r="AK34" s="239"/>
      <c r="AL34" s="241"/>
      <c r="AM34" s="242"/>
      <c r="AN34" s="238"/>
      <c r="AO34" s="239" t="str">
        <f t="shared" si="8"/>
        <v/>
      </c>
      <c r="AP34" s="240"/>
      <c r="AQ34" s="239" t="str">
        <f t="shared" si="9"/>
        <v/>
      </c>
      <c r="AR34" s="241"/>
      <c r="AS34" s="242"/>
      <c r="AT34" s="238"/>
      <c r="AU34" s="239" t="str">
        <f t="shared" si="10"/>
        <v/>
      </c>
      <c r="AV34" s="240"/>
      <c r="AW34" s="239" t="str">
        <f t="shared" si="11"/>
        <v/>
      </c>
      <c r="AX34" s="241"/>
      <c r="AY34" s="242"/>
      <c r="AZ34" s="10">
        <f t="shared" si="12"/>
        <v>1</v>
      </c>
      <c r="BA34" s="8">
        <f t="shared" si="13"/>
        <v>15</v>
      </c>
      <c r="BB34" s="11">
        <f t="shared" si="14"/>
        <v>2</v>
      </c>
      <c r="BC34" s="8">
        <f t="shared" si="15"/>
        <v>30</v>
      </c>
      <c r="BD34" s="11">
        <f t="shared" si="16"/>
        <v>3</v>
      </c>
      <c r="BE34" s="12">
        <f t="shared" si="24"/>
        <v>3</v>
      </c>
    </row>
    <row r="35" spans="1:57" ht="15.75" customHeight="1" x14ac:dyDescent="0.3">
      <c r="A35" s="380" t="s">
        <v>347</v>
      </c>
      <c r="B35" s="93" t="s">
        <v>194</v>
      </c>
      <c r="C35" s="137" t="s">
        <v>348</v>
      </c>
      <c r="D35" s="238"/>
      <c r="E35" s="239" t="str">
        <f t="shared" si="21"/>
        <v/>
      </c>
      <c r="F35" s="240"/>
      <c r="G35" s="239" t="str">
        <f t="shared" si="22"/>
        <v/>
      </c>
      <c r="H35" s="241"/>
      <c r="I35" s="242"/>
      <c r="J35" s="238">
        <v>1</v>
      </c>
      <c r="K35" s="239">
        <f t="shared" si="23"/>
        <v>15</v>
      </c>
      <c r="L35" s="240">
        <v>1</v>
      </c>
      <c r="M35" s="239">
        <f t="shared" si="25"/>
        <v>15</v>
      </c>
      <c r="N35" s="241">
        <v>2</v>
      </c>
      <c r="O35" s="242" t="s">
        <v>17</v>
      </c>
      <c r="P35" s="238"/>
      <c r="Q35" s="239" t="str">
        <f t="shared" si="0"/>
        <v/>
      </c>
      <c r="R35" s="240"/>
      <c r="S35" s="239" t="str">
        <f t="shared" si="1"/>
        <v/>
      </c>
      <c r="T35" s="241"/>
      <c r="U35" s="242"/>
      <c r="V35" s="238"/>
      <c r="W35" s="239" t="str">
        <f t="shared" si="2"/>
        <v/>
      </c>
      <c r="X35" s="240"/>
      <c r="Y35" s="239" t="str">
        <f t="shared" si="3"/>
        <v/>
      </c>
      <c r="Z35" s="241"/>
      <c r="AA35" s="242"/>
      <c r="AB35" s="238"/>
      <c r="AC35" s="239" t="str">
        <f t="shared" si="4"/>
        <v/>
      </c>
      <c r="AD35" s="240"/>
      <c r="AE35" s="239" t="str">
        <f t="shared" si="5"/>
        <v/>
      </c>
      <c r="AF35" s="241"/>
      <c r="AG35" s="242"/>
      <c r="AH35" s="238"/>
      <c r="AI35" s="239" t="str">
        <f t="shared" si="6"/>
        <v/>
      </c>
      <c r="AJ35" s="240"/>
      <c r="AK35" s="239" t="str">
        <f t="shared" si="7"/>
        <v/>
      </c>
      <c r="AL35" s="241"/>
      <c r="AM35" s="242"/>
      <c r="AN35" s="238"/>
      <c r="AO35" s="239" t="str">
        <f t="shared" si="8"/>
        <v/>
      </c>
      <c r="AP35" s="240"/>
      <c r="AQ35" s="239" t="str">
        <f t="shared" si="9"/>
        <v/>
      </c>
      <c r="AR35" s="241"/>
      <c r="AS35" s="242"/>
      <c r="AT35" s="238"/>
      <c r="AU35" s="239" t="str">
        <f t="shared" si="10"/>
        <v/>
      </c>
      <c r="AV35" s="240"/>
      <c r="AW35" s="239" t="str">
        <f t="shared" si="11"/>
        <v/>
      </c>
      <c r="AX35" s="241"/>
      <c r="AY35" s="242"/>
      <c r="AZ35" s="10">
        <f t="shared" si="12"/>
        <v>1</v>
      </c>
      <c r="BA35" s="8">
        <f t="shared" si="13"/>
        <v>15</v>
      </c>
      <c r="BB35" s="11">
        <f t="shared" si="14"/>
        <v>1</v>
      </c>
      <c r="BC35" s="8">
        <f t="shared" si="15"/>
        <v>15</v>
      </c>
      <c r="BD35" s="11">
        <f t="shared" si="16"/>
        <v>2</v>
      </c>
      <c r="BE35" s="12">
        <f t="shared" si="24"/>
        <v>2</v>
      </c>
    </row>
    <row r="36" spans="1:57" ht="15.75" customHeight="1" x14ac:dyDescent="0.3">
      <c r="A36" s="380" t="s">
        <v>520</v>
      </c>
      <c r="B36" s="93" t="s">
        <v>194</v>
      </c>
      <c r="C36" s="137" t="s">
        <v>574</v>
      </c>
      <c r="D36" s="238"/>
      <c r="E36" s="239"/>
      <c r="F36" s="240"/>
      <c r="G36" s="239"/>
      <c r="H36" s="241"/>
      <c r="I36" s="242"/>
      <c r="J36" s="238"/>
      <c r="K36" s="239"/>
      <c r="L36" s="240"/>
      <c r="M36" s="239"/>
      <c r="N36" s="241"/>
      <c r="O36" s="242"/>
      <c r="P36" s="238"/>
      <c r="Q36" s="239"/>
      <c r="R36" s="240"/>
      <c r="S36" s="239"/>
      <c r="T36" s="241"/>
      <c r="U36" s="242"/>
      <c r="V36" s="238"/>
      <c r="W36" s="239"/>
      <c r="X36" s="240">
        <v>1</v>
      </c>
      <c r="Y36" s="239">
        <v>15</v>
      </c>
      <c r="Z36" s="241">
        <v>3</v>
      </c>
      <c r="AA36" s="242" t="s">
        <v>18</v>
      </c>
      <c r="AB36" s="238"/>
      <c r="AC36" s="239"/>
      <c r="AD36" s="240"/>
      <c r="AE36" s="239"/>
      <c r="AF36" s="241"/>
      <c r="AG36" s="242"/>
      <c r="AH36" s="238"/>
      <c r="AI36" s="239"/>
      <c r="AJ36" s="240"/>
      <c r="AK36" s="239"/>
      <c r="AL36" s="241"/>
      <c r="AM36" s="242"/>
      <c r="AN36" s="238"/>
      <c r="AO36" s="239"/>
      <c r="AP36" s="240"/>
      <c r="AQ36" s="239"/>
      <c r="AR36" s="241"/>
      <c r="AS36" s="242"/>
      <c r="AT36" s="238"/>
      <c r="AU36" s="239"/>
      <c r="AV36" s="240"/>
      <c r="AW36" s="239"/>
      <c r="AX36" s="241"/>
      <c r="AY36" s="242"/>
      <c r="AZ36" s="10" t="str">
        <f t="shared" si="12"/>
        <v/>
      </c>
      <c r="BA36" s="8" t="str">
        <f t="shared" si="13"/>
        <v/>
      </c>
      <c r="BB36" s="11">
        <f t="shared" si="14"/>
        <v>1</v>
      </c>
      <c r="BC36" s="8">
        <f t="shared" si="15"/>
        <v>15</v>
      </c>
      <c r="BD36" s="11">
        <f t="shared" si="16"/>
        <v>3</v>
      </c>
      <c r="BE36" s="12">
        <f t="shared" si="24"/>
        <v>1</v>
      </c>
    </row>
    <row r="37" spans="1:57" ht="15.75" customHeight="1" x14ac:dyDescent="0.3">
      <c r="A37" s="380" t="s">
        <v>521</v>
      </c>
      <c r="B37" s="93" t="s">
        <v>194</v>
      </c>
      <c r="C37" s="137" t="s">
        <v>552</v>
      </c>
      <c r="D37" s="238"/>
      <c r="E37" s="239"/>
      <c r="F37" s="240"/>
      <c r="G37" s="239"/>
      <c r="H37" s="241"/>
      <c r="I37" s="242"/>
      <c r="J37" s="238"/>
      <c r="K37" s="239"/>
      <c r="L37" s="240"/>
      <c r="M37" s="239"/>
      <c r="N37" s="241"/>
      <c r="O37" s="242"/>
      <c r="P37" s="238"/>
      <c r="Q37" s="239"/>
      <c r="R37" s="240"/>
      <c r="S37" s="239"/>
      <c r="T37" s="241"/>
      <c r="U37" s="242"/>
      <c r="V37" s="238"/>
      <c r="W37" s="239"/>
      <c r="X37" s="240"/>
      <c r="Y37" s="239"/>
      <c r="Z37" s="241"/>
      <c r="AA37" s="242"/>
      <c r="AB37" s="238">
        <v>1</v>
      </c>
      <c r="AC37" s="239">
        <v>15</v>
      </c>
      <c r="AD37" s="240">
        <v>1</v>
      </c>
      <c r="AE37" s="239">
        <v>15</v>
      </c>
      <c r="AF37" s="241">
        <v>3</v>
      </c>
      <c r="AG37" s="242" t="s">
        <v>17</v>
      </c>
      <c r="AH37" s="238"/>
      <c r="AI37" s="239"/>
      <c r="AJ37" s="240"/>
      <c r="AK37" s="239"/>
      <c r="AL37" s="241"/>
      <c r="AM37" s="242"/>
      <c r="AN37" s="238"/>
      <c r="AO37" s="239"/>
      <c r="AP37" s="240"/>
      <c r="AQ37" s="239"/>
      <c r="AR37" s="241"/>
      <c r="AS37" s="242"/>
      <c r="AT37" s="238"/>
      <c r="AU37" s="239"/>
      <c r="AV37" s="240"/>
      <c r="AW37" s="239"/>
      <c r="AX37" s="241"/>
      <c r="AY37" s="242"/>
      <c r="AZ37" s="10">
        <f t="shared" si="12"/>
        <v>1</v>
      </c>
      <c r="BA37" s="8">
        <f t="shared" si="13"/>
        <v>15</v>
      </c>
      <c r="BB37" s="11">
        <f t="shared" si="14"/>
        <v>1</v>
      </c>
      <c r="BC37" s="8">
        <f t="shared" si="15"/>
        <v>15</v>
      </c>
      <c r="BD37" s="11">
        <f t="shared" si="16"/>
        <v>3</v>
      </c>
      <c r="BE37" s="12">
        <f t="shared" si="24"/>
        <v>2</v>
      </c>
    </row>
    <row r="38" spans="1:57" ht="15.75" customHeight="1" x14ac:dyDescent="0.3">
      <c r="A38" s="380" t="s">
        <v>522</v>
      </c>
      <c r="B38" s="93" t="s">
        <v>194</v>
      </c>
      <c r="C38" s="137" t="s">
        <v>381</v>
      </c>
      <c r="D38" s="238"/>
      <c r="E38" s="239"/>
      <c r="F38" s="240"/>
      <c r="G38" s="239"/>
      <c r="H38" s="241"/>
      <c r="I38" s="242"/>
      <c r="J38" s="238"/>
      <c r="K38" s="239"/>
      <c r="L38" s="240"/>
      <c r="M38" s="239"/>
      <c r="N38" s="241"/>
      <c r="O38" s="242"/>
      <c r="P38" s="238"/>
      <c r="Q38" s="239"/>
      <c r="R38" s="240"/>
      <c r="S38" s="239"/>
      <c r="T38" s="241"/>
      <c r="U38" s="242"/>
      <c r="V38" s="238"/>
      <c r="W38" s="239"/>
      <c r="X38" s="240"/>
      <c r="Y38" s="239"/>
      <c r="Z38" s="241"/>
      <c r="AA38" s="242"/>
      <c r="AB38" s="238"/>
      <c r="AC38" s="239"/>
      <c r="AD38" s="240"/>
      <c r="AE38" s="239"/>
      <c r="AF38" s="241"/>
      <c r="AG38" s="242"/>
      <c r="AH38" s="238"/>
      <c r="AI38" s="239"/>
      <c r="AJ38" s="240"/>
      <c r="AK38" s="239"/>
      <c r="AL38" s="241"/>
      <c r="AM38" s="242"/>
      <c r="AN38" s="238"/>
      <c r="AO38" s="239"/>
      <c r="AP38" s="240"/>
      <c r="AQ38" s="239"/>
      <c r="AR38" s="241"/>
      <c r="AS38" s="242"/>
      <c r="AT38" s="238">
        <v>1</v>
      </c>
      <c r="AU38" s="239">
        <f t="shared" ref="AU38" si="30">IF(AT38*15=0,"",AT38*15)</f>
        <v>15</v>
      </c>
      <c r="AV38" s="240">
        <v>1</v>
      </c>
      <c r="AW38" s="239">
        <f t="shared" ref="AW38:AW39" si="31">IF(AV38*15=0,"",AV38*15)</f>
        <v>15</v>
      </c>
      <c r="AX38" s="241">
        <v>4</v>
      </c>
      <c r="AY38" s="242" t="s">
        <v>18</v>
      </c>
      <c r="AZ38" s="10">
        <f t="shared" si="12"/>
        <v>1</v>
      </c>
      <c r="BA38" s="8">
        <f t="shared" si="13"/>
        <v>15</v>
      </c>
      <c r="BB38" s="11">
        <f t="shared" si="14"/>
        <v>1</v>
      </c>
      <c r="BC38" s="8">
        <f t="shared" si="15"/>
        <v>15</v>
      </c>
      <c r="BD38" s="11">
        <f t="shared" si="16"/>
        <v>4</v>
      </c>
      <c r="BE38" s="12">
        <f t="shared" si="24"/>
        <v>2</v>
      </c>
    </row>
    <row r="39" spans="1:57" ht="15.75" customHeight="1" x14ac:dyDescent="0.3">
      <c r="A39" s="380" t="s">
        <v>523</v>
      </c>
      <c r="B39" s="93" t="s">
        <v>194</v>
      </c>
      <c r="C39" s="137" t="s">
        <v>576</v>
      </c>
      <c r="D39" s="238"/>
      <c r="E39" s="239"/>
      <c r="F39" s="240"/>
      <c r="G39" s="239"/>
      <c r="H39" s="241"/>
      <c r="I39" s="242"/>
      <c r="J39" s="326"/>
      <c r="K39" s="239" t="str">
        <f t="shared" si="25"/>
        <v/>
      </c>
      <c r="L39" s="327"/>
      <c r="M39" s="239" t="str">
        <f t="shared" si="25"/>
        <v/>
      </c>
      <c r="N39" s="328"/>
      <c r="O39" s="329"/>
      <c r="P39" s="238"/>
      <c r="Q39" s="239"/>
      <c r="R39" s="240"/>
      <c r="S39" s="239"/>
      <c r="T39" s="241"/>
      <c r="U39" s="242"/>
      <c r="V39" s="238"/>
      <c r="W39" s="239"/>
      <c r="X39" s="240"/>
      <c r="Y39" s="239"/>
      <c r="Z39" s="241"/>
      <c r="AA39" s="242"/>
      <c r="AB39" s="238"/>
      <c r="AC39" s="239"/>
      <c r="AD39" s="240"/>
      <c r="AE39" s="239"/>
      <c r="AF39" s="241"/>
      <c r="AG39" s="242"/>
      <c r="AH39" s="238"/>
      <c r="AI39" s="239"/>
      <c r="AJ39" s="240"/>
      <c r="AK39" s="239"/>
      <c r="AL39" s="241"/>
      <c r="AM39" s="242"/>
      <c r="AN39" s="238"/>
      <c r="AO39" s="239"/>
      <c r="AP39" s="240"/>
      <c r="AQ39" s="239"/>
      <c r="AR39" s="241"/>
      <c r="AS39" s="242"/>
      <c r="AT39" s="238"/>
      <c r="AU39" s="239"/>
      <c r="AV39" s="240">
        <v>1</v>
      </c>
      <c r="AW39" s="239">
        <f t="shared" si="31"/>
        <v>15</v>
      </c>
      <c r="AX39" s="241">
        <v>2</v>
      </c>
      <c r="AY39" s="242" t="s">
        <v>18</v>
      </c>
      <c r="AZ39" s="10" t="str">
        <f t="shared" si="12"/>
        <v/>
      </c>
      <c r="BA39" s="8" t="str">
        <f t="shared" si="13"/>
        <v/>
      </c>
      <c r="BB39" s="11">
        <f t="shared" si="14"/>
        <v>1</v>
      </c>
      <c r="BC39" s="8">
        <f t="shared" si="15"/>
        <v>15</v>
      </c>
      <c r="BD39" s="11">
        <f t="shared" si="16"/>
        <v>2</v>
      </c>
      <c r="BE39" s="12">
        <f t="shared" si="24"/>
        <v>1</v>
      </c>
    </row>
    <row r="40" spans="1:57" ht="15.75" customHeight="1" x14ac:dyDescent="0.3">
      <c r="A40" s="380" t="s">
        <v>524</v>
      </c>
      <c r="B40" s="93" t="s">
        <v>194</v>
      </c>
      <c r="C40" s="137" t="s">
        <v>554</v>
      </c>
      <c r="D40" s="238"/>
      <c r="E40" s="239"/>
      <c r="F40" s="240"/>
      <c r="G40" s="239"/>
      <c r="H40" s="241"/>
      <c r="I40" s="242"/>
      <c r="J40" s="326"/>
      <c r="K40" s="239" t="str">
        <f t="shared" si="25"/>
        <v/>
      </c>
      <c r="L40" s="327"/>
      <c r="M40" s="239" t="str">
        <f t="shared" si="25"/>
        <v/>
      </c>
      <c r="N40" s="328"/>
      <c r="O40" s="329"/>
      <c r="P40" s="238"/>
      <c r="Q40" s="239"/>
      <c r="R40" s="240"/>
      <c r="S40" s="239"/>
      <c r="T40" s="241"/>
      <c r="U40" s="242"/>
      <c r="V40" s="238"/>
      <c r="W40" s="239"/>
      <c r="X40" s="240"/>
      <c r="Y40" s="239"/>
      <c r="Z40" s="241"/>
      <c r="AA40" s="242"/>
      <c r="AB40" s="238"/>
      <c r="AC40" s="239"/>
      <c r="AD40" s="240"/>
      <c r="AE40" s="239"/>
      <c r="AF40" s="241"/>
      <c r="AG40" s="242"/>
      <c r="AH40" s="238"/>
      <c r="AI40" s="239"/>
      <c r="AJ40" s="327">
        <v>1</v>
      </c>
      <c r="AK40" s="239">
        <f t="shared" ref="AK40:AK41" si="32">IF(AJ40*15=0,"",AJ40*15)</f>
        <v>15</v>
      </c>
      <c r="AL40" s="328">
        <v>2</v>
      </c>
      <c r="AM40" s="329" t="s">
        <v>582</v>
      </c>
      <c r="AN40" s="238"/>
      <c r="AO40" s="239"/>
      <c r="AP40" s="240"/>
      <c r="AQ40" s="239"/>
      <c r="AR40" s="241"/>
      <c r="AS40" s="242"/>
      <c r="AT40" s="238"/>
      <c r="AU40" s="239"/>
      <c r="AV40" s="240"/>
      <c r="AW40" s="239"/>
      <c r="AX40" s="241"/>
      <c r="AY40" s="242"/>
      <c r="AZ40" s="10" t="str">
        <f t="shared" si="12"/>
        <v/>
      </c>
      <c r="BA40" s="8" t="str">
        <f t="shared" si="13"/>
        <v/>
      </c>
      <c r="BB40" s="11">
        <f t="shared" si="14"/>
        <v>1</v>
      </c>
      <c r="BC40" s="8">
        <f t="shared" si="15"/>
        <v>15</v>
      </c>
      <c r="BD40" s="11">
        <f t="shared" si="16"/>
        <v>2</v>
      </c>
      <c r="BE40" s="12">
        <f t="shared" si="24"/>
        <v>1</v>
      </c>
    </row>
    <row r="41" spans="1:57" ht="15.75" customHeight="1" x14ac:dyDescent="0.3">
      <c r="A41" s="380" t="s">
        <v>525</v>
      </c>
      <c r="B41" s="93" t="s">
        <v>194</v>
      </c>
      <c r="C41" s="137" t="s">
        <v>555</v>
      </c>
      <c r="D41" s="238"/>
      <c r="E41" s="239"/>
      <c r="F41" s="240"/>
      <c r="G41" s="239"/>
      <c r="H41" s="241"/>
      <c r="I41" s="242"/>
      <c r="J41" s="238"/>
      <c r="K41" s="239"/>
      <c r="L41" s="240"/>
      <c r="M41" s="239"/>
      <c r="N41" s="241"/>
      <c r="O41" s="242"/>
      <c r="P41" s="238"/>
      <c r="Q41" s="239"/>
      <c r="R41" s="240"/>
      <c r="S41" s="239"/>
      <c r="T41" s="241"/>
      <c r="U41" s="242"/>
      <c r="V41" s="238"/>
      <c r="W41" s="239"/>
      <c r="X41" s="240"/>
      <c r="Y41" s="239"/>
      <c r="Z41" s="241"/>
      <c r="AA41" s="242"/>
      <c r="AB41" s="238"/>
      <c r="AC41" s="239"/>
      <c r="AD41" s="240"/>
      <c r="AE41" s="239"/>
      <c r="AF41" s="241"/>
      <c r="AG41" s="242"/>
      <c r="AH41" s="238"/>
      <c r="AI41" s="239"/>
      <c r="AJ41" s="240">
        <v>1</v>
      </c>
      <c r="AK41" s="239">
        <f t="shared" si="32"/>
        <v>15</v>
      </c>
      <c r="AL41" s="241">
        <v>2</v>
      </c>
      <c r="AM41" s="242" t="s">
        <v>18</v>
      </c>
      <c r="AN41" s="238"/>
      <c r="AO41" s="239"/>
      <c r="AP41" s="240"/>
      <c r="AQ41" s="239"/>
      <c r="AR41" s="241"/>
      <c r="AS41" s="242"/>
      <c r="AT41" s="238"/>
      <c r="AU41" s="239"/>
      <c r="AV41" s="240"/>
      <c r="AW41" s="239" t="str">
        <f t="shared" ref="AW41" si="33">IF(AV41*15=0,"",AV41*15)</f>
        <v/>
      </c>
      <c r="AX41" s="241"/>
      <c r="AY41" s="242"/>
      <c r="AZ41" s="10" t="str">
        <f t="shared" si="12"/>
        <v/>
      </c>
      <c r="BA41" s="8" t="str">
        <f t="shared" si="13"/>
        <v/>
      </c>
      <c r="BB41" s="11">
        <f t="shared" si="14"/>
        <v>1</v>
      </c>
      <c r="BC41" s="8">
        <f t="shared" si="15"/>
        <v>15</v>
      </c>
      <c r="BD41" s="11">
        <f t="shared" si="16"/>
        <v>2</v>
      </c>
      <c r="BE41" s="12">
        <f t="shared" si="24"/>
        <v>1</v>
      </c>
    </row>
    <row r="42" spans="1:57" ht="15.75" customHeight="1" x14ac:dyDescent="0.3">
      <c r="A42" s="380" t="s">
        <v>526</v>
      </c>
      <c r="B42" s="93" t="s">
        <v>194</v>
      </c>
      <c r="C42" s="137" t="s">
        <v>382</v>
      </c>
      <c r="D42" s="238"/>
      <c r="E42" s="239"/>
      <c r="F42" s="240"/>
      <c r="G42" s="239"/>
      <c r="H42" s="241"/>
      <c r="I42" s="242"/>
      <c r="J42" s="238"/>
      <c r="K42" s="239"/>
      <c r="L42" s="240"/>
      <c r="M42" s="239"/>
      <c r="N42" s="241"/>
      <c r="O42" s="242"/>
      <c r="P42" s="238"/>
      <c r="Q42" s="239"/>
      <c r="R42" s="240"/>
      <c r="S42" s="239"/>
      <c r="T42" s="241"/>
      <c r="U42" s="242"/>
      <c r="V42" s="238"/>
      <c r="W42" s="239"/>
      <c r="X42" s="240"/>
      <c r="Y42" s="239"/>
      <c r="Z42" s="241"/>
      <c r="AA42" s="242"/>
      <c r="AB42" s="238"/>
      <c r="AC42" s="239"/>
      <c r="AD42" s="240"/>
      <c r="AE42" s="239"/>
      <c r="AF42" s="241"/>
      <c r="AG42" s="242"/>
      <c r="AH42" s="238"/>
      <c r="AI42" s="239"/>
      <c r="AJ42" s="240"/>
      <c r="AK42" s="239"/>
      <c r="AL42" s="241"/>
      <c r="AM42" s="242"/>
      <c r="AN42" s="238"/>
      <c r="AO42" s="239"/>
      <c r="AP42" s="240"/>
      <c r="AQ42" s="239"/>
      <c r="AR42" s="241"/>
      <c r="AS42" s="242"/>
      <c r="AT42" s="238">
        <v>1</v>
      </c>
      <c r="AU42" s="239">
        <f t="shared" ref="AU42" si="34">IF(AT42*15=0,"",AT42*15)</f>
        <v>15</v>
      </c>
      <c r="AV42" s="240">
        <v>1</v>
      </c>
      <c r="AW42" s="8">
        <f t="shared" ref="AW42" si="35">IF(AV42*15=0,"",AV42*15)</f>
        <v>15</v>
      </c>
      <c r="AX42" s="241">
        <v>3</v>
      </c>
      <c r="AY42" s="242" t="s">
        <v>17</v>
      </c>
      <c r="AZ42" s="10">
        <f t="shared" si="12"/>
        <v>1</v>
      </c>
      <c r="BA42" s="8">
        <f t="shared" si="13"/>
        <v>15</v>
      </c>
      <c r="BB42" s="11">
        <f t="shared" si="14"/>
        <v>1</v>
      </c>
      <c r="BC42" s="8">
        <f t="shared" si="15"/>
        <v>15</v>
      </c>
      <c r="BD42" s="11">
        <f t="shared" si="16"/>
        <v>3</v>
      </c>
      <c r="BE42" s="12">
        <f t="shared" si="24"/>
        <v>2</v>
      </c>
    </row>
    <row r="43" spans="1:57" ht="15.75" customHeight="1" x14ac:dyDescent="0.3">
      <c r="A43" s="380" t="s">
        <v>527</v>
      </c>
      <c r="B43" s="93" t="s">
        <v>194</v>
      </c>
      <c r="C43" s="137" t="s">
        <v>383</v>
      </c>
      <c r="D43" s="238"/>
      <c r="E43" s="239"/>
      <c r="F43" s="240"/>
      <c r="G43" s="239"/>
      <c r="H43" s="241"/>
      <c r="I43" s="242"/>
      <c r="J43" s="238"/>
      <c r="K43" s="239"/>
      <c r="L43" s="240"/>
      <c r="M43" s="239"/>
      <c r="N43" s="241"/>
      <c r="O43" s="242"/>
      <c r="P43" s="238"/>
      <c r="Q43" s="239"/>
      <c r="R43" s="240"/>
      <c r="S43" s="239"/>
      <c r="T43" s="241"/>
      <c r="U43" s="242"/>
      <c r="V43" s="238"/>
      <c r="W43" s="239"/>
      <c r="X43" s="240"/>
      <c r="Y43" s="239"/>
      <c r="Z43" s="241"/>
      <c r="AA43" s="242"/>
      <c r="AB43" s="238"/>
      <c r="AC43" s="239"/>
      <c r="AD43" s="240"/>
      <c r="AE43" s="239"/>
      <c r="AF43" s="241"/>
      <c r="AG43" s="242"/>
      <c r="AH43" s="238"/>
      <c r="AI43" s="239"/>
      <c r="AJ43" s="240"/>
      <c r="AK43" s="239"/>
      <c r="AL43" s="241"/>
      <c r="AM43" s="242"/>
      <c r="AN43" s="238">
        <v>1</v>
      </c>
      <c r="AO43" s="239">
        <f t="shared" si="9"/>
        <v>15</v>
      </c>
      <c r="AP43" s="240">
        <v>2</v>
      </c>
      <c r="AQ43" s="239">
        <f t="shared" si="9"/>
        <v>30</v>
      </c>
      <c r="AR43" s="241">
        <v>4</v>
      </c>
      <c r="AS43" s="242" t="s">
        <v>18</v>
      </c>
      <c r="AT43" s="238"/>
      <c r="AU43" s="239"/>
      <c r="AV43" s="240"/>
      <c r="AW43" s="239"/>
      <c r="AX43" s="241"/>
      <c r="AY43" s="242"/>
      <c r="AZ43" s="10">
        <f>IF(D43+J43+P43+V43+AB43+AH43+AN43+AT43=0,"",D43+J43+P43+V43+AB43+AH43+AN43+AT43)</f>
        <v>1</v>
      </c>
      <c r="BA43" s="8">
        <f>IF((D43+J43+P43+V43+AB43+AH43+AN43+AT43)*15=0,"",(D43+J43+P43+V43+AB43+AH43+AN43+AT43)*15)</f>
        <v>15</v>
      </c>
      <c r="BB43" s="11">
        <f>IF(F43+L43+R43+X43+AD43+AJ43+AP43+AV43=0,"",F43+L43+R43+X43+AD43+AJ43+AP43+AV43)</f>
        <v>2</v>
      </c>
      <c r="BC43" s="8">
        <f>IF((L43+F43+R43+X43+AD43+AJ43+AP43+AV43)*15=0,"",(L43+F43+R43+X43+AD43+AJ43+AP43+AV43)*15)</f>
        <v>30</v>
      </c>
      <c r="BD43" s="11">
        <f>IF(N43+H43+T43+Z43+AF43+AL43+AR43+AX43=0,"",N43+H43+T43+Z43+AF43+AL43+AR43+AX43)</f>
        <v>4</v>
      </c>
      <c r="BE43" s="12">
        <f t="shared" si="24"/>
        <v>3</v>
      </c>
    </row>
    <row r="44" spans="1:57" ht="15.75" customHeight="1" x14ac:dyDescent="0.3">
      <c r="A44" s="380" t="s">
        <v>349</v>
      </c>
      <c r="B44" s="93" t="s">
        <v>194</v>
      </c>
      <c r="C44" s="137" t="s">
        <v>350</v>
      </c>
      <c r="D44" s="238"/>
      <c r="E44" s="239" t="str">
        <f t="shared" si="21"/>
        <v/>
      </c>
      <c r="F44" s="240"/>
      <c r="G44" s="239" t="str">
        <f t="shared" si="22"/>
        <v/>
      </c>
      <c r="H44" s="241"/>
      <c r="I44" s="242"/>
      <c r="J44" s="238"/>
      <c r="K44" s="239" t="str">
        <f t="shared" si="23"/>
        <v/>
      </c>
      <c r="L44" s="240"/>
      <c r="M44" s="239" t="str">
        <f t="shared" si="25"/>
        <v/>
      </c>
      <c r="N44" s="241"/>
      <c r="O44" s="242"/>
      <c r="P44" s="238"/>
      <c r="Q44" s="239" t="str">
        <f t="shared" si="0"/>
        <v/>
      </c>
      <c r="R44" s="240"/>
      <c r="S44" s="239" t="str">
        <f t="shared" si="1"/>
        <v/>
      </c>
      <c r="T44" s="241"/>
      <c r="U44" s="242"/>
      <c r="V44" s="238"/>
      <c r="W44" s="239" t="str">
        <f t="shared" si="2"/>
        <v/>
      </c>
      <c r="X44" s="240"/>
      <c r="Y44" s="239" t="str">
        <f t="shared" si="3"/>
        <v/>
      </c>
      <c r="Z44" s="241"/>
      <c r="AA44" s="242"/>
      <c r="AB44" s="238"/>
      <c r="AC44" s="239"/>
      <c r="AD44" s="240"/>
      <c r="AE44" s="239"/>
      <c r="AF44" s="241"/>
      <c r="AG44" s="242"/>
      <c r="AH44" s="238"/>
      <c r="AI44" s="239" t="str">
        <f t="shared" si="6"/>
        <v/>
      </c>
      <c r="AJ44" s="240">
        <v>2</v>
      </c>
      <c r="AK44" s="239">
        <f t="shared" si="7"/>
        <v>30</v>
      </c>
      <c r="AL44" s="241">
        <v>2</v>
      </c>
      <c r="AM44" s="242" t="s">
        <v>18</v>
      </c>
      <c r="AN44" s="238"/>
      <c r="AO44" s="239"/>
      <c r="AP44" s="240"/>
      <c r="AQ44" s="239"/>
      <c r="AR44" s="241"/>
      <c r="AS44" s="242"/>
      <c r="AT44" s="238"/>
      <c r="AU44" s="239" t="str">
        <f t="shared" si="10"/>
        <v/>
      </c>
      <c r="AV44" s="240"/>
      <c r="AW44" s="239" t="str">
        <f t="shared" si="11"/>
        <v/>
      </c>
      <c r="AX44" s="241"/>
      <c r="AY44" s="242"/>
      <c r="AZ44" s="10" t="str">
        <f t="shared" ref="AZ44:AZ45" si="36">IF(D44+J44+P44+V44+AB44+AH44+AN44+AT44=0,"",D44+J44+P44+V44+AB44+AH44+AN44+AT44)</f>
        <v/>
      </c>
      <c r="BA44" s="8" t="str">
        <f t="shared" ref="BA44:BA45" si="37">IF((D44+J44+P44+V44+AB44+AH44+AN44+AT44)*15=0,"",(D44+J44+P44+V44+AB44+AH44+AN44+AT44)*15)</f>
        <v/>
      </c>
      <c r="BB44" s="11">
        <f t="shared" ref="BB44:BB45" si="38">IF(F44+L44+R44+X44+AD44+AJ44+AP44+AV44=0,"",F44+L44+R44+X44+AD44+AJ44+AP44+AV44)</f>
        <v>2</v>
      </c>
      <c r="BC44" s="8">
        <f t="shared" ref="BC44:BC45" si="39">IF((L44+F44+R44+X44+AD44+AJ44+AP44+AV44)*15=0,"",(L44+F44+R44+X44+AD44+AJ44+AP44+AV44)*15)</f>
        <v>30</v>
      </c>
      <c r="BD44" s="11">
        <f t="shared" ref="BD44:BD45" si="40">IF(N44+H44+T44+Z44+AF44+AL44+AR44+AX44=0,"",N44+H44+T44+Z44+AF44+AL44+AR44+AX44)</f>
        <v>2</v>
      </c>
      <c r="BE44" s="12">
        <f t="shared" si="24"/>
        <v>2</v>
      </c>
    </row>
    <row r="45" spans="1:57" ht="15.75" customHeight="1" x14ac:dyDescent="0.3">
      <c r="A45" s="380" t="s">
        <v>351</v>
      </c>
      <c r="B45" s="93" t="s">
        <v>194</v>
      </c>
      <c r="C45" s="137" t="s">
        <v>352</v>
      </c>
      <c r="D45" s="238"/>
      <c r="E45" s="239" t="str">
        <f t="shared" si="21"/>
        <v/>
      </c>
      <c r="F45" s="240"/>
      <c r="G45" s="239" t="str">
        <f t="shared" si="22"/>
        <v/>
      </c>
      <c r="H45" s="241"/>
      <c r="I45" s="242"/>
      <c r="J45" s="238"/>
      <c r="K45" s="239" t="str">
        <f t="shared" si="23"/>
        <v/>
      </c>
      <c r="L45" s="240"/>
      <c r="M45" s="239" t="str">
        <f t="shared" si="25"/>
        <v/>
      </c>
      <c r="N45" s="241"/>
      <c r="O45" s="242"/>
      <c r="P45" s="238"/>
      <c r="Q45" s="239" t="str">
        <f t="shared" si="0"/>
        <v/>
      </c>
      <c r="R45" s="240"/>
      <c r="S45" s="239" t="str">
        <f t="shared" si="1"/>
        <v/>
      </c>
      <c r="T45" s="241"/>
      <c r="U45" s="242"/>
      <c r="V45" s="238"/>
      <c r="W45" s="239" t="str">
        <f t="shared" si="2"/>
        <v/>
      </c>
      <c r="X45" s="240"/>
      <c r="Y45" s="239" t="str">
        <f t="shared" si="3"/>
        <v/>
      </c>
      <c r="Z45" s="241"/>
      <c r="AA45" s="242"/>
      <c r="AB45" s="238"/>
      <c r="AC45" s="239" t="str">
        <f t="shared" si="4"/>
        <v/>
      </c>
      <c r="AD45" s="240"/>
      <c r="AE45" s="239" t="str">
        <f t="shared" si="5"/>
        <v/>
      </c>
      <c r="AF45" s="241"/>
      <c r="AG45" s="242"/>
      <c r="AH45" s="238"/>
      <c r="AI45" s="239" t="str">
        <f t="shared" si="6"/>
        <v/>
      </c>
      <c r="AJ45" s="240"/>
      <c r="AK45" s="239"/>
      <c r="AL45" s="241"/>
      <c r="AM45" s="242"/>
      <c r="AN45" s="238"/>
      <c r="AO45" s="239" t="str">
        <f t="shared" ref="AO45:AO46" si="41">IF(AN45*15=0,"",AN45*15)</f>
        <v/>
      </c>
      <c r="AP45" s="240">
        <v>2</v>
      </c>
      <c r="AQ45" s="239">
        <v>30</v>
      </c>
      <c r="AR45" s="241">
        <v>2</v>
      </c>
      <c r="AS45" s="242" t="s">
        <v>18</v>
      </c>
      <c r="AT45" s="238"/>
      <c r="AU45" s="239"/>
      <c r="AV45" s="240"/>
      <c r="AW45" s="239"/>
      <c r="AX45" s="241"/>
      <c r="AY45" s="242"/>
      <c r="AZ45" s="10" t="str">
        <f t="shared" si="36"/>
        <v/>
      </c>
      <c r="BA45" s="8" t="str">
        <f t="shared" si="37"/>
        <v/>
      </c>
      <c r="BB45" s="11">
        <f t="shared" si="38"/>
        <v>2</v>
      </c>
      <c r="BC45" s="8">
        <f t="shared" si="39"/>
        <v>30</v>
      </c>
      <c r="BD45" s="11">
        <f t="shared" si="40"/>
        <v>2</v>
      </c>
      <c r="BE45" s="12">
        <f t="shared" si="24"/>
        <v>2</v>
      </c>
    </row>
    <row r="46" spans="1:57" ht="15.75" customHeight="1" x14ac:dyDescent="0.3">
      <c r="A46" s="380" t="s">
        <v>528</v>
      </c>
      <c r="B46" s="93" t="s">
        <v>194</v>
      </c>
      <c r="C46" s="198" t="s">
        <v>391</v>
      </c>
      <c r="D46" s="238"/>
      <c r="E46" s="239" t="str">
        <f t="shared" si="21"/>
        <v/>
      </c>
      <c r="F46" s="240"/>
      <c r="G46" s="239" t="str">
        <f t="shared" si="22"/>
        <v/>
      </c>
      <c r="H46" s="241"/>
      <c r="I46" s="242"/>
      <c r="J46" s="238"/>
      <c r="K46" s="239" t="str">
        <f t="shared" si="23"/>
        <v/>
      </c>
      <c r="L46" s="240"/>
      <c r="M46" s="239" t="str">
        <f t="shared" si="25"/>
        <v/>
      </c>
      <c r="N46" s="241"/>
      <c r="O46" s="242"/>
      <c r="P46" s="238"/>
      <c r="Q46" s="239" t="str">
        <f t="shared" si="0"/>
        <v/>
      </c>
      <c r="R46" s="240"/>
      <c r="S46" s="239" t="str">
        <f t="shared" si="1"/>
        <v/>
      </c>
      <c r="T46" s="241"/>
      <c r="U46" s="242"/>
      <c r="V46" s="238"/>
      <c r="W46" s="239" t="str">
        <f t="shared" si="2"/>
        <v/>
      </c>
      <c r="X46" s="240"/>
      <c r="Y46" s="239" t="str">
        <f t="shared" si="3"/>
        <v/>
      </c>
      <c r="Z46" s="241"/>
      <c r="AA46" s="242"/>
      <c r="AB46" s="238"/>
      <c r="AC46" s="239" t="str">
        <f t="shared" si="4"/>
        <v/>
      </c>
      <c r="AD46" s="240"/>
      <c r="AE46" s="239" t="str">
        <f t="shared" si="5"/>
        <v/>
      </c>
      <c r="AF46" s="241"/>
      <c r="AG46" s="242"/>
      <c r="AH46" s="238"/>
      <c r="AI46" s="239" t="str">
        <f t="shared" si="6"/>
        <v/>
      </c>
      <c r="AJ46" s="240"/>
      <c r="AK46" s="239" t="str">
        <f t="shared" si="7"/>
        <v/>
      </c>
      <c r="AL46" s="241"/>
      <c r="AM46" s="242"/>
      <c r="AN46" s="238"/>
      <c r="AO46" s="239" t="str">
        <f t="shared" si="41"/>
        <v/>
      </c>
      <c r="AP46" s="240"/>
      <c r="AQ46" s="239" t="str">
        <f t="shared" si="9"/>
        <v/>
      </c>
      <c r="AR46" s="241"/>
      <c r="AS46" s="242"/>
      <c r="AT46" s="238">
        <v>1</v>
      </c>
      <c r="AU46" s="239">
        <f t="shared" ref="AU46" si="42">IF(AT46*15=0,"",AT46*15)</f>
        <v>15</v>
      </c>
      <c r="AV46" s="240"/>
      <c r="AW46" s="239" t="str">
        <f t="shared" ref="AW46" si="43">IF(AV46*15=0,"",AV46*15)</f>
        <v/>
      </c>
      <c r="AX46" s="241">
        <v>2</v>
      </c>
      <c r="AY46" s="242" t="s">
        <v>18</v>
      </c>
      <c r="AZ46" s="10">
        <f>IF(D46+J46+P46+V46+AB46+AH46+AN46+AT46=0,"",D46+J46+P46+V46+AB46+AH46+AN46+AT46)</f>
        <v>1</v>
      </c>
      <c r="BA46" s="8">
        <f>IF((D46+J46+P46+V46+AB46+AH46+AN46+AT46)*15=0,"",(D46+J46+P46+V46+AB46+AH46+AN46+AT46)*15)</f>
        <v>15</v>
      </c>
      <c r="BB46" s="11" t="str">
        <f>IF(F46+L46+R46+X46+AD46+AJ46+AP46+AV46=0,"",F46+L46+R46+X46+AD46+AJ46+AP46+AV46)</f>
        <v/>
      </c>
      <c r="BC46" s="8" t="str">
        <f>IF((L46+F46+R46+X46+AD46+AJ46+AP46+AV46)*15=0,"",(L46+F46+R46+X46+AD46+AJ46+AP46+AV46)*15)</f>
        <v/>
      </c>
      <c r="BD46" s="11">
        <f>IF(N46+H46+T46+Z46+AF46+AL46+AR46+AX46=0,"",N46+H46+T46+Z46+AF46+AL46+AR46+AX46)</f>
        <v>2</v>
      </c>
      <c r="BE46" s="12">
        <f t="shared" si="24"/>
        <v>1</v>
      </c>
    </row>
    <row r="47" spans="1:57" s="226" customFormat="1" ht="15.75" customHeight="1" thickBot="1" x14ac:dyDescent="0.35">
      <c r="A47" s="15"/>
      <c r="B47" s="16"/>
      <c r="C47" s="309" t="s">
        <v>229</v>
      </c>
      <c r="D47" s="246">
        <f>SUM(D12:D46)</f>
        <v>5</v>
      </c>
      <c r="E47" s="246">
        <f>SUM(E12:E46)</f>
        <v>74</v>
      </c>
      <c r="F47" s="246">
        <f>SUM(F12:F46)</f>
        <v>2</v>
      </c>
      <c r="G47" s="246">
        <f>SUM(G12:G46)</f>
        <v>30</v>
      </c>
      <c r="H47" s="246">
        <f>SUM(H12:H46)</f>
        <v>6</v>
      </c>
      <c r="I47" s="247" t="s">
        <v>25</v>
      </c>
      <c r="J47" s="246">
        <f>SUM(J12:J46)</f>
        <v>3</v>
      </c>
      <c r="K47" s="246">
        <f>SUM(K12:K46)</f>
        <v>45</v>
      </c>
      <c r="L47" s="246">
        <f>SUM(L12:L46)</f>
        <v>4</v>
      </c>
      <c r="M47" s="246">
        <f>SUM(M12:M46)</f>
        <v>60</v>
      </c>
      <c r="N47" s="246">
        <f>SUM(N12:N46)</f>
        <v>7</v>
      </c>
      <c r="O47" s="247" t="s">
        <v>25</v>
      </c>
      <c r="P47" s="246">
        <f>SUM(P12:P46)</f>
        <v>1</v>
      </c>
      <c r="Q47" s="246">
        <f>SUM(Q12:Q46)</f>
        <v>15</v>
      </c>
      <c r="R47" s="246">
        <f>SUM(R12:R46)</f>
        <v>2</v>
      </c>
      <c r="S47" s="246">
        <f>SUM(S12:S46)</f>
        <v>30</v>
      </c>
      <c r="T47" s="246">
        <f>SUM(T12:T46)</f>
        <v>5</v>
      </c>
      <c r="U47" s="247" t="s">
        <v>25</v>
      </c>
      <c r="V47" s="246">
        <f>SUM(V12:V46)</f>
        <v>3</v>
      </c>
      <c r="W47" s="246">
        <f>SUM(W12:W46)</f>
        <v>45</v>
      </c>
      <c r="X47" s="246">
        <f>SUM(X12:X46)</f>
        <v>4</v>
      </c>
      <c r="Y47" s="246">
        <f>SUM(Y12:Y46)</f>
        <v>60</v>
      </c>
      <c r="Z47" s="246">
        <f>SUM(Z12:Z46)</f>
        <v>9</v>
      </c>
      <c r="AA47" s="247" t="s">
        <v>25</v>
      </c>
      <c r="AB47" s="246">
        <f>SUM(AB12:AB46)</f>
        <v>5</v>
      </c>
      <c r="AC47" s="246">
        <f>SUM(AC12:AC46)</f>
        <v>75</v>
      </c>
      <c r="AD47" s="246">
        <f>SUM(AD12:AD46)</f>
        <v>6</v>
      </c>
      <c r="AE47" s="246">
        <f>SUM(AE12:AE46)</f>
        <v>90</v>
      </c>
      <c r="AF47" s="246">
        <f>SUM(AF12:AF46)</f>
        <v>12</v>
      </c>
      <c r="AG47" s="247" t="s">
        <v>25</v>
      </c>
      <c r="AH47" s="246">
        <f>SUM(AH12:AH46)</f>
        <v>2</v>
      </c>
      <c r="AI47" s="246">
        <f>SUM(AI12:AI46)</f>
        <v>30</v>
      </c>
      <c r="AJ47" s="246">
        <f>SUM(AJ12:AJ46)</f>
        <v>7</v>
      </c>
      <c r="AK47" s="246">
        <f>SUM(AK12:AK46)</f>
        <v>105</v>
      </c>
      <c r="AL47" s="246">
        <f>SUM(AL12:AL46)</f>
        <v>11</v>
      </c>
      <c r="AM47" s="247" t="s">
        <v>25</v>
      </c>
      <c r="AN47" s="246">
        <f>SUM(AN12:AN46)</f>
        <v>4</v>
      </c>
      <c r="AO47" s="246">
        <f>SUM(AO12:AO46)</f>
        <v>60</v>
      </c>
      <c r="AP47" s="246">
        <f>SUM(AP12:AP46)</f>
        <v>11</v>
      </c>
      <c r="AQ47" s="246">
        <f>SUM(AQ12:AQ46)</f>
        <v>165</v>
      </c>
      <c r="AR47" s="246">
        <f>SUM(AR12:AR46)</f>
        <v>15</v>
      </c>
      <c r="AS47" s="247" t="s">
        <v>25</v>
      </c>
      <c r="AT47" s="246">
        <f>SUM(AT12:AT46)</f>
        <v>5</v>
      </c>
      <c r="AU47" s="246">
        <f>SUM(AU12:AU46)</f>
        <v>75</v>
      </c>
      <c r="AV47" s="246">
        <f>SUM(AV12:AV46)</f>
        <v>7</v>
      </c>
      <c r="AW47" s="246">
        <f>SUM(AW12:AW46)</f>
        <v>105</v>
      </c>
      <c r="AX47" s="246">
        <f>SUM(AX12:AX46)</f>
        <v>18</v>
      </c>
      <c r="AY47" s="247" t="s">
        <v>25</v>
      </c>
      <c r="AZ47" s="246">
        <f t="shared" ref="AZ47:BE47" si="44">SUM(AZ12:AZ46)</f>
        <v>28</v>
      </c>
      <c r="BA47" s="246">
        <f t="shared" si="44"/>
        <v>420</v>
      </c>
      <c r="BB47" s="246">
        <f t="shared" si="44"/>
        <v>43</v>
      </c>
      <c r="BC47" s="246">
        <f t="shared" si="44"/>
        <v>645</v>
      </c>
      <c r="BD47" s="246">
        <f t="shared" si="44"/>
        <v>83</v>
      </c>
      <c r="BE47" s="246">
        <f t="shared" si="44"/>
        <v>71</v>
      </c>
    </row>
    <row r="48" spans="1:57" s="226" customFormat="1" ht="15.75" customHeight="1" thickBot="1" x14ac:dyDescent="0.35">
      <c r="A48" s="307"/>
      <c r="B48" s="308"/>
      <c r="C48" s="223" t="s">
        <v>225</v>
      </c>
      <c r="D48" s="224">
        <f>D10+D47</f>
        <v>14</v>
      </c>
      <c r="E48" s="224">
        <f>E10+E47</f>
        <v>210</v>
      </c>
      <c r="F48" s="224">
        <f>F10+F47</f>
        <v>22</v>
      </c>
      <c r="G48" s="224">
        <f>G10+G47</f>
        <v>321</v>
      </c>
      <c r="H48" s="224">
        <f>H10+H47</f>
        <v>28</v>
      </c>
      <c r="I48" s="248" t="s">
        <v>25</v>
      </c>
      <c r="J48" s="224">
        <f>J10+J47</f>
        <v>14</v>
      </c>
      <c r="K48" s="224">
        <f>K10+K47</f>
        <v>214</v>
      </c>
      <c r="L48" s="224">
        <f>L10+L47</f>
        <v>12</v>
      </c>
      <c r="M48" s="224">
        <f>M10+M47</f>
        <v>176</v>
      </c>
      <c r="N48" s="224">
        <f>N10+N47</f>
        <v>27</v>
      </c>
      <c r="O48" s="248" t="s">
        <v>25</v>
      </c>
      <c r="P48" s="224">
        <f>P10+P47</f>
        <v>12</v>
      </c>
      <c r="Q48" s="224">
        <f>Q10+Q47</f>
        <v>176</v>
      </c>
      <c r="R48" s="224">
        <f>R10+R47</f>
        <v>18</v>
      </c>
      <c r="S48" s="224">
        <f>S10+S47</f>
        <v>259</v>
      </c>
      <c r="T48" s="224">
        <f>T10+T47</f>
        <v>29</v>
      </c>
      <c r="U48" s="248" t="s">
        <v>25</v>
      </c>
      <c r="V48" s="224">
        <f>V10+V47</f>
        <v>10</v>
      </c>
      <c r="W48" s="224">
        <f>W10+W47</f>
        <v>155</v>
      </c>
      <c r="X48" s="224">
        <f>X10+X47</f>
        <v>16</v>
      </c>
      <c r="Y48" s="224">
        <f>Y10+Y47</f>
        <v>250</v>
      </c>
      <c r="Z48" s="224">
        <f>Z10+Z47</f>
        <v>29</v>
      </c>
      <c r="AA48" s="248" t="s">
        <v>25</v>
      </c>
      <c r="AB48" s="224">
        <f>AB10+AB47</f>
        <v>11</v>
      </c>
      <c r="AC48" s="224">
        <f>AC10+AC47</f>
        <v>169</v>
      </c>
      <c r="AD48" s="224">
        <f>AD10+AD47</f>
        <v>16</v>
      </c>
      <c r="AE48" s="224">
        <f>AE10+AE47</f>
        <v>236</v>
      </c>
      <c r="AF48" s="224">
        <f>AF10+AF47</f>
        <v>33</v>
      </c>
      <c r="AG48" s="248" t="s">
        <v>25</v>
      </c>
      <c r="AH48" s="224">
        <f>AH10+AH47</f>
        <v>10</v>
      </c>
      <c r="AI48" s="224">
        <f>AI10+AI47</f>
        <v>157</v>
      </c>
      <c r="AJ48" s="224">
        <f>AJ10+AJ47</f>
        <v>17</v>
      </c>
      <c r="AK48" s="224">
        <f>AK10+AK47</f>
        <v>248</v>
      </c>
      <c r="AL48" s="224">
        <f>AL10+AL47</f>
        <v>30</v>
      </c>
      <c r="AM48" s="248" t="s">
        <v>25</v>
      </c>
      <c r="AN48" s="224">
        <f>AN10+AN47</f>
        <v>7</v>
      </c>
      <c r="AO48" s="224">
        <f>AO10+AO47</f>
        <v>105</v>
      </c>
      <c r="AP48" s="224">
        <f>AP10+AP47</f>
        <v>18</v>
      </c>
      <c r="AQ48" s="224">
        <f>AQ10+AQ47</f>
        <v>270</v>
      </c>
      <c r="AR48" s="224">
        <f>AR10+AR47</f>
        <v>30</v>
      </c>
      <c r="AS48" s="248" t="s">
        <v>25</v>
      </c>
      <c r="AT48" s="224">
        <f>AT10+AT47</f>
        <v>6</v>
      </c>
      <c r="AU48" s="224">
        <f>AU10+AU47</f>
        <v>90</v>
      </c>
      <c r="AV48" s="224">
        <f>AV10+AV47</f>
        <v>15</v>
      </c>
      <c r="AW48" s="224">
        <f>AW10+AW47</f>
        <v>225</v>
      </c>
      <c r="AX48" s="224">
        <f>AX10+AX47</f>
        <v>34</v>
      </c>
      <c r="AY48" s="248" t="s">
        <v>25</v>
      </c>
      <c r="AZ48" s="249">
        <f t="shared" ref="AZ48:BE48" si="45">AZ10+AZ47</f>
        <v>83</v>
      </c>
      <c r="BA48" s="249">
        <f t="shared" si="45"/>
        <v>1262</v>
      </c>
      <c r="BB48" s="249">
        <f t="shared" si="45"/>
        <v>136</v>
      </c>
      <c r="BC48" s="249">
        <f t="shared" si="45"/>
        <v>2048</v>
      </c>
      <c r="BD48" s="249">
        <f t="shared" si="45"/>
        <v>240</v>
      </c>
      <c r="BE48" s="249">
        <f t="shared" si="45"/>
        <v>220</v>
      </c>
    </row>
    <row r="49" spans="1:57" ht="15.75" customHeight="1" x14ac:dyDescent="0.3">
      <c r="A49" s="251"/>
      <c r="B49" s="252"/>
      <c r="C49" s="253" t="s">
        <v>24</v>
      </c>
      <c r="D49" s="548"/>
      <c r="E49" s="548"/>
      <c r="F49" s="548"/>
      <c r="G49" s="548"/>
      <c r="H49" s="548"/>
      <c r="I49" s="548"/>
      <c r="J49" s="548"/>
      <c r="K49" s="548"/>
      <c r="L49" s="548"/>
      <c r="M49" s="548"/>
      <c r="N49" s="548"/>
      <c r="O49" s="548"/>
      <c r="P49" s="548"/>
      <c r="Q49" s="548"/>
      <c r="R49" s="548"/>
      <c r="S49" s="548"/>
      <c r="T49" s="548"/>
      <c r="U49" s="548"/>
      <c r="V49" s="548"/>
      <c r="W49" s="548"/>
      <c r="X49" s="548"/>
      <c r="Y49" s="548"/>
      <c r="Z49" s="548"/>
      <c r="AA49" s="548"/>
      <c r="AB49" s="548"/>
      <c r="AC49" s="548"/>
      <c r="AD49" s="548"/>
      <c r="AE49" s="548"/>
      <c r="AF49" s="548"/>
      <c r="AG49" s="548"/>
      <c r="AH49" s="548"/>
      <c r="AI49" s="548"/>
      <c r="AJ49" s="548"/>
      <c r="AK49" s="548"/>
      <c r="AL49" s="548"/>
      <c r="AM49" s="548"/>
      <c r="AN49" s="548"/>
      <c r="AO49" s="548"/>
      <c r="AP49" s="548"/>
      <c r="AQ49" s="548"/>
      <c r="AR49" s="548"/>
      <c r="AS49" s="548"/>
      <c r="AT49" s="548"/>
      <c r="AU49" s="548"/>
      <c r="AV49" s="548"/>
      <c r="AW49" s="548"/>
      <c r="AX49" s="548"/>
      <c r="AY49" s="548"/>
      <c r="AZ49" s="548"/>
      <c r="BA49" s="549"/>
      <c r="BB49" s="549"/>
      <c r="BC49" s="549"/>
      <c r="BD49" s="549"/>
      <c r="BE49" s="550"/>
    </row>
    <row r="50" spans="1:57" s="192" customFormat="1" ht="15.75" customHeight="1" x14ac:dyDescent="0.25">
      <c r="A50" s="7" t="s">
        <v>299</v>
      </c>
      <c r="B50" s="93" t="s">
        <v>17</v>
      </c>
      <c r="C50" s="198" t="s">
        <v>300</v>
      </c>
      <c r="D50" s="22"/>
      <c r="E50" s="8" t="str">
        <f t="shared" ref="E50:E53" si="46">IF(D50*15=0,"",D50*15)</f>
        <v/>
      </c>
      <c r="F50" s="21"/>
      <c r="G50" s="8" t="str">
        <f t="shared" ref="G50:G53" si="47">IF(F50*15=0,"",F50*15)</f>
        <v/>
      </c>
      <c r="H50" s="115" t="s">
        <v>25</v>
      </c>
      <c r="I50" s="48"/>
      <c r="J50" s="22"/>
      <c r="K50" s="8" t="str">
        <f t="shared" ref="K50:K53" si="48">IF(J50*15=0,"",J50*15)</f>
        <v/>
      </c>
      <c r="L50" s="21"/>
      <c r="M50" s="8" t="str">
        <f t="shared" ref="M50:M53" si="49">IF(L50*15=0,"",L50*15)</f>
        <v/>
      </c>
      <c r="N50" s="115" t="s">
        <v>25</v>
      </c>
      <c r="O50" s="48"/>
      <c r="P50" s="22"/>
      <c r="Q50" s="8" t="str">
        <f t="shared" ref="Q50:Q53" si="50">IF(P50*15=0,"",P50*15)</f>
        <v/>
      </c>
      <c r="R50" s="21"/>
      <c r="S50" s="8" t="str">
        <f t="shared" ref="S50:S53" si="51">IF(R50*15=0,"",R50*15)</f>
        <v/>
      </c>
      <c r="T50" s="115" t="s">
        <v>25</v>
      </c>
      <c r="U50" s="48"/>
      <c r="V50" s="22"/>
      <c r="W50" s="8" t="str">
        <f t="shared" ref="W50:W53" si="52">IF(V50*15=0,"",V50*15)</f>
        <v/>
      </c>
      <c r="X50" s="21"/>
      <c r="Y50" s="8" t="str">
        <f t="shared" ref="Y50:Y53" si="53">IF(X50*15=0,"",X50*15)</f>
        <v/>
      </c>
      <c r="Z50" s="115" t="s">
        <v>25</v>
      </c>
      <c r="AA50" s="48"/>
      <c r="AB50" s="22"/>
      <c r="AC50" s="8" t="str">
        <f t="shared" ref="AC50:AC53" si="54">IF(AB50*15=0,"",AB50*15)</f>
        <v/>
      </c>
      <c r="AD50" s="21"/>
      <c r="AE50" s="8" t="str">
        <f t="shared" ref="AE50:AE53" si="55">IF(AD50*15=0,"",AD50*15)</f>
        <v/>
      </c>
      <c r="AF50" s="115" t="s">
        <v>25</v>
      </c>
      <c r="AG50" s="48"/>
      <c r="AH50" s="22"/>
      <c r="AI50" s="8" t="str">
        <f t="shared" ref="AI50:AI53" si="56">IF(AH50*15=0,"",AH50*15)</f>
        <v/>
      </c>
      <c r="AJ50" s="21"/>
      <c r="AK50" s="8" t="str">
        <f t="shared" ref="AK50:AK53" si="57">IF(AJ50*15=0,"",AJ50*15)</f>
        <v/>
      </c>
      <c r="AL50" s="115" t="s">
        <v>25</v>
      </c>
      <c r="AM50" s="106" t="s">
        <v>581</v>
      </c>
      <c r="AN50" s="22"/>
      <c r="AO50" s="8" t="str">
        <f>IF(AN50*15=0,"",AN50*15)</f>
        <v/>
      </c>
      <c r="AP50" s="21"/>
      <c r="AQ50" s="8" t="str">
        <f>IF(AP50*15=0,"",AP50*15)</f>
        <v/>
      </c>
      <c r="AR50" s="115" t="s">
        <v>25</v>
      </c>
      <c r="AS50" s="48"/>
      <c r="AT50" s="22"/>
      <c r="AU50" s="8" t="str">
        <f t="shared" ref="AU50:AU55" si="58">IF(AT50*15=0,"",AT50*15)</f>
        <v/>
      </c>
      <c r="AV50" s="21"/>
      <c r="AW50" s="8" t="str">
        <f t="shared" ref="AW50:AW55" si="59">IF(AV50*15=0,"",AV50*15)</f>
        <v/>
      </c>
      <c r="AX50" s="115" t="s">
        <v>25</v>
      </c>
      <c r="AY50" s="86"/>
      <c r="AZ50" s="10" t="str">
        <f t="shared" ref="AZ50:AZ53" si="60">IF(D50+J50+P50+V50+AB50+AH50+AN50+AT50=0,"",D50+J50+P50+V50+AB50+AH50+AN50+AT50)</f>
        <v/>
      </c>
      <c r="BA50" s="27" t="str">
        <f t="shared" ref="BA50:BA53" si="61">IF((P50+V50+AB50+AH50+AN50+AT50)*15=0,"",(P50+V50+AB50+AH50+AN50+AT50)*15)</f>
        <v/>
      </c>
      <c r="BB50" s="11" t="str">
        <f t="shared" ref="BB50:BB53" si="62">IF(F50+L50+R50+X50+AD50+AJ50+AP50+AV50=0,"",F50+L50+R50+X50+AD50+AJ50+AP50+AV50)</f>
        <v/>
      </c>
      <c r="BC50" s="8" t="str">
        <f>IF((L50+F50+R50+X50+AD50+AJ50+AP50+AV50)*15=0,"",(L50+F50+R50+X50+AD50+AJ50+AP50+AV50)*15)</f>
        <v/>
      </c>
      <c r="BD50" s="115" t="s">
        <v>25</v>
      </c>
      <c r="BE50" s="12" t="str">
        <f t="shared" ref="BE50:BE53" si="63">IF(D50+F50+L50+J50+P50+R50+V50+X50+AB50+AD50+AH50+AJ50+AN50+AP50+AT50+AV50=0,"",D50+F50+L50+J50+P50+R50+V50+X50+AB50+AD50+AH50+AJ50+AN50+AP50+AT50+AV50)</f>
        <v/>
      </c>
    </row>
    <row r="51" spans="1:57" s="192" customFormat="1" ht="15.75" customHeight="1" x14ac:dyDescent="0.25">
      <c r="A51" s="7" t="s">
        <v>301</v>
      </c>
      <c r="B51" s="93" t="s">
        <v>17</v>
      </c>
      <c r="C51" s="198" t="s">
        <v>302</v>
      </c>
      <c r="D51" s="22"/>
      <c r="E51" s="8" t="str">
        <f t="shared" si="46"/>
        <v/>
      </c>
      <c r="F51" s="21"/>
      <c r="G51" s="8" t="str">
        <f t="shared" si="47"/>
        <v/>
      </c>
      <c r="H51" s="115" t="s">
        <v>25</v>
      </c>
      <c r="I51" s="48"/>
      <c r="J51" s="22"/>
      <c r="K51" s="8" t="str">
        <f t="shared" si="48"/>
        <v/>
      </c>
      <c r="L51" s="21"/>
      <c r="M51" s="8" t="str">
        <f t="shared" si="49"/>
        <v/>
      </c>
      <c r="N51" s="115" t="s">
        <v>25</v>
      </c>
      <c r="O51" s="48"/>
      <c r="P51" s="22"/>
      <c r="Q51" s="8" t="str">
        <f t="shared" si="50"/>
        <v/>
      </c>
      <c r="R51" s="21"/>
      <c r="S51" s="8" t="str">
        <f t="shared" si="51"/>
        <v/>
      </c>
      <c r="T51" s="115" t="s">
        <v>25</v>
      </c>
      <c r="U51" s="48"/>
      <c r="V51" s="22"/>
      <c r="W51" s="8" t="str">
        <f t="shared" si="52"/>
        <v/>
      </c>
      <c r="X51" s="21"/>
      <c r="Y51" s="8" t="str">
        <f t="shared" si="53"/>
        <v/>
      </c>
      <c r="Z51" s="115" t="s">
        <v>25</v>
      </c>
      <c r="AA51" s="48"/>
      <c r="AB51" s="22"/>
      <c r="AC51" s="8" t="str">
        <f t="shared" si="54"/>
        <v/>
      </c>
      <c r="AD51" s="21"/>
      <c r="AE51" s="8" t="str">
        <f t="shared" si="55"/>
        <v/>
      </c>
      <c r="AF51" s="115" t="s">
        <v>25</v>
      </c>
      <c r="AG51" s="48"/>
      <c r="AH51" s="22"/>
      <c r="AI51" s="8" t="str">
        <f t="shared" si="56"/>
        <v/>
      </c>
      <c r="AJ51" s="21"/>
      <c r="AK51" s="8" t="str">
        <f t="shared" si="57"/>
        <v/>
      </c>
      <c r="AL51" s="115" t="s">
        <v>25</v>
      </c>
      <c r="AM51" s="48"/>
      <c r="AN51" s="22"/>
      <c r="AO51" s="8" t="str">
        <f>IF(AN51*15=0,"",AN51*15)</f>
        <v/>
      </c>
      <c r="AP51" s="21"/>
      <c r="AQ51" s="8" t="str">
        <f>IF(AP51*15=0,"",AP51*15)</f>
        <v/>
      </c>
      <c r="AR51" s="115" t="s">
        <v>25</v>
      </c>
      <c r="AS51" s="48"/>
      <c r="AT51" s="22"/>
      <c r="AU51" s="8" t="str">
        <f t="shared" si="58"/>
        <v/>
      </c>
      <c r="AV51" s="21"/>
      <c r="AW51" s="8" t="str">
        <f t="shared" si="59"/>
        <v/>
      </c>
      <c r="AX51" s="115" t="s">
        <v>25</v>
      </c>
      <c r="AY51" s="101"/>
      <c r="AZ51" s="10" t="str">
        <f t="shared" si="60"/>
        <v/>
      </c>
      <c r="BA51" s="27" t="str">
        <f t="shared" si="61"/>
        <v/>
      </c>
      <c r="BB51" s="11" t="str">
        <f t="shared" si="62"/>
        <v/>
      </c>
      <c r="BC51" s="8" t="str">
        <f>IF((L51+F51+R51+X51+AD51+AJ51+AP51+AV51)*15=0,"",(L51+F51+R51+X51+AD51+AJ51+AP51+AV51)*15)</f>
        <v/>
      </c>
      <c r="BD51" s="115" t="s">
        <v>25</v>
      </c>
      <c r="BE51" s="12" t="str">
        <f t="shared" si="63"/>
        <v/>
      </c>
    </row>
    <row r="52" spans="1:57" s="192" customFormat="1" ht="15.75" customHeight="1" x14ac:dyDescent="0.25">
      <c r="A52" s="7" t="s">
        <v>303</v>
      </c>
      <c r="B52" s="93" t="s">
        <v>17</v>
      </c>
      <c r="C52" s="198" t="s">
        <v>304</v>
      </c>
      <c r="D52" s="22"/>
      <c r="E52" s="8" t="str">
        <f t="shared" si="46"/>
        <v/>
      </c>
      <c r="F52" s="21"/>
      <c r="G52" s="8" t="str">
        <f t="shared" si="47"/>
        <v/>
      </c>
      <c r="H52" s="115" t="s">
        <v>25</v>
      </c>
      <c r="I52" s="48"/>
      <c r="J52" s="22"/>
      <c r="K52" s="8" t="str">
        <f t="shared" si="48"/>
        <v/>
      </c>
      <c r="L52" s="21"/>
      <c r="M52" s="8" t="str">
        <f t="shared" si="49"/>
        <v/>
      </c>
      <c r="N52" s="115" t="s">
        <v>25</v>
      </c>
      <c r="O52" s="48"/>
      <c r="P52" s="22"/>
      <c r="Q52" s="8" t="str">
        <f t="shared" si="50"/>
        <v/>
      </c>
      <c r="R52" s="21"/>
      <c r="S52" s="8" t="str">
        <f t="shared" si="51"/>
        <v/>
      </c>
      <c r="T52" s="115" t="s">
        <v>25</v>
      </c>
      <c r="U52" s="48"/>
      <c r="V52" s="22"/>
      <c r="W52" s="8" t="str">
        <f t="shared" si="52"/>
        <v/>
      </c>
      <c r="X52" s="21"/>
      <c r="Y52" s="8" t="str">
        <f t="shared" si="53"/>
        <v/>
      </c>
      <c r="Z52" s="115" t="s">
        <v>25</v>
      </c>
      <c r="AA52" s="48"/>
      <c r="AB52" s="22"/>
      <c r="AC52" s="8" t="str">
        <f t="shared" si="54"/>
        <v/>
      </c>
      <c r="AD52" s="21"/>
      <c r="AE52" s="8" t="str">
        <f t="shared" si="55"/>
        <v/>
      </c>
      <c r="AF52" s="115" t="s">
        <v>25</v>
      </c>
      <c r="AG52" s="48"/>
      <c r="AH52" s="22"/>
      <c r="AI52" s="8" t="str">
        <f t="shared" si="56"/>
        <v/>
      </c>
      <c r="AJ52" s="21"/>
      <c r="AK52" s="8" t="str">
        <f t="shared" si="57"/>
        <v/>
      </c>
      <c r="AL52" s="115" t="s">
        <v>25</v>
      </c>
      <c r="AM52" s="48"/>
      <c r="AN52" s="22"/>
      <c r="AO52" s="8" t="str">
        <f>IF(AN52*15=0,"",AN52*15)</f>
        <v/>
      </c>
      <c r="AP52" s="21"/>
      <c r="AQ52" s="8" t="str">
        <f>IF(AP52*15=0,"",AP52*15)</f>
        <v/>
      </c>
      <c r="AR52" s="115" t="s">
        <v>25</v>
      </c>
      <c r="AS52" s="48"/>
      <c r="AT52" s="22"/>
      <c r="AU52" s="8" t="str">
        <f t="shared" si="58"/>
        <v/>
      </c>
      <c r="AV52" s="21"/>
      <c r="AW52" s="8" t="str">
        <f t="shared" si="59"/>
        <v/>
      </c>
      <c r="AX52" s="115" t="s">
        <v>25</v>
      </c>
      <c r="AY52" s="101"/>
      <c r="AZ52" s="10" t="str">
        <f t="shared" si="60"/>
        <v/>
      </c>
      <c r="BA52" s="27" t="str">
        <f t="shared" si="61"/>
        <v/>
      </c>
      <c r="BB52" s="11" t="str">
        <f t="shared" si="62"/>
        <v/>
      </c>
      <c r="BC52" s="27" t="str">
        <f>IF((R52+X52+AD52+AJ52+AP52+AV52)*15=0,"",(R52+X52+AD52+AJ52+AP52+AV52)*15)</f>
        <v/>
      </c>
      <c r="BD52" s="115" t="s">
        <v>25</v>
      </c>
      <c r="BE52" s="12" t="str">
        <f t="shared" si="63"/>
        <v/>
      </c>
    </row>
    <row r="53" spans="1:57" s="2" customFormat="1" ht="15.75" customHeight="1" thickBot="1" x14ac:dyDescent="0.3">
      <c r="A53" s="7" t="s">
        <v>305</v>
      </c>
      <c r="B53" s="93" t="s">
        <v>17</v>
      </c>
      <c r="C53" s="198" t="s">
        <v>306</v>
      </c>
      <c r="D53" s="22"/>
      <c r="E53" s="8" t="str">
        <f t="shared" si="46"/>
        <v/>
      </c>
      <c r="F53" s="21"/>
      <c r="G53" s="8" t="str">
        <f t="shared" si="47"/>
        <v/>
      </c>
      <c r="H53" s="115" t="s">
        <v>25</v>
      </c>
      <c r="I53" s="48"/>
      <c r="J53" s="22"/>
      <c r="K53" s="8" t="str">
        <f t="shared" si="48"/>
        <v/>
      </c>
      <c r="L53" s="21"/>
      <c r="M53" s="8" t="str">
        <f t="shared" si="49"/>
        <v/>
      </c>
      <c r="N53" s="115" t="s">
        <v>25</v>
      </c>
      <c r="O53" s="48"/>
      <c r="P53" s="22"/>
      <c r="Q53" s="8" t="str">
        <f t="shared" si="50"/>
        <v/>
      </c>
      <c r="R53" s="21"/>
      <c r="S53" s="8" t="str">
        <f t="shared" si="51"/>
        <v/>
      </c>
      <c r="T53" s="115" t="s">
        <v>25</v>
      </c>
      <c r="U53" s="48"/>
      <c r="V53" s="22"/>
      <c r="W53" s="8" t="str">
        <f t="shared" si="52"/>
        <v/>
      </c>
      <c r="X53" s="21"/>
      <c r="Y53" s="8" t="str">
        <f t="shared" si="53"/>
        <v/>
      </c>
      <c r="Z53" s="115" t="s">
        <v>25</v>
      </c>
      <c r="AA53" s="48"/>
      <c r="AB53" s="22"/>
      <c r="AC53" s="8" t="str">
        <f t="shared" si="54"/>
        <v/>
      </c>
      <c r="AD53" s="21"/>
      <c r="AE53" s="8" t="str">
        <f t="shared" si="55"/>
        <v/>
      </c>
      <c r="AF53" s="115" t="s">
        <v>25</v>
      </c>
      <c r="AG53" s="48"/>
      <c r="AH53" s="22"/>
      <c r="AI53" s="8" t="str">
        <f t="shared" si="56"/>
        <v/>
      </c>
      <c r="AJ53" s="21"/>
      <c r="AK53" s="8" t="str">
        <f t="shared" si="57"/>
        <v/>
      </c>
      <c r="AL53" s="115" t="s">
        <v>25</v>
      </c>
      <c r="AM53" s="107"/>
      <c r="AN53" s="314"/>
      <c r="AO53" s="27"/>
      <c r="AP53" s="314"/>
      <c r="AQ53" s="27"/>
      <c r="AR53" s="131"/>
      <c r="AS53" s="316"/>
      <c r="AT53" s="119"/>
      <c r="AU53" s="8" t="str">
        <f t="shared" si="58"/>
        <v/>
      </c>
      <c r="AV53" s="21"/>
      <c r="AW53" s="8" t="str">
        <f t="shared" si="59"/>
        <v/>
      </c>
      <c r="AX53" s="115" t="s">
        <v>25</v>
      </c>
      <c r="AY53" s="101"/>
      <c r="AZ53" s="10" t="str">
        <f t="shared" si="60"/>
        <v/>
      </c>
      <c r="BA53" s="27" t="str">
        <f t="shared" si="61"/>
        <v/>
      </c>
      <c r="BB53" s="11" t="str">
        <f t="shared" si="62"/>
        <v/>
      </c>
      <c r="BC53" s="8" t="str">
        <f>IF((L53+F53+R53+X53+AD53+AJ53+AP53+AV53)*15=0,"",(L53+F53+R53+X53+AD53+AJ53+AP53+AV53)*15)</f>
        <v/>
      </c>
      <c r="BD53" s="115" t="s">
        <v>25</v>
      </c>
      <c r="BE53" s="12" t="str">
        <f t="shared" si="63"/>
        <v/>
      </c>
    </row>
    <row r="54" spans="1:57" ht="15.75" customHeight="1" thickBot="1" x14ac:dyDescent="0.35">
      <c r="A54" s="254"/>
      <c r="B54" s="255"/>
      <c r="C54" s="256" t="s">
        <v>26</v>
      </c>
      <c r="D54" s="257">
        <f>SUM(D50:D53)</f>
        <v>0</v>
      </c>
      <c r="E54" s="258" t="str">
        <f>IF(D54*15=0,"",D54*15)</f>
        <v/>
      </c>
      <c r="F54" s="259">
        <f>SUM(F50:F53)</f>
        <v>0</v>
      </c>
      <c r="G54" s="258" t="str">
        <f>IF(F54*15=0,"",F54*15)</f>
        <v/>
      </c>
      <c r="H54" s="260" t="s">
        <v>25</v>
      </c>
      <c r="I54" s="261" t="s">
        <v>25</v>
      </c>
      <c r="J54" s="262">
        <f>SUM(J50:J53)</f>
        <v>0</v>
      </c>
      <c r="K54" s="258" t="str">
        <f>IF(J54*15=0,"",J54*15)</f>
        <v/>
      </c>
      <c r="L54" s="259">
        <f>SUM(L50:L53)</f>
        <v>0</v>
      </c>
      <c r="M54" s="258" t="str">
        <f>IF(L54*15=0,"",L54*15)</f>
        <v/>
      </c>
      <c r="N54" s="260" t="s">
        <v>25</v>
      </c>
      <c r="O54" s="261" t="s">
        <v>25</v>
      </c>
      <c r="P54" s="257">
        <f>SUM(P50:P53)</f>
        <v>0</v>
      </c>
      <c r="Q54" s="258" t="str">
        <f>IF(P54*15=0,"",P54*15)</f>
        <v/>
      </c>
      <c r="R54" s="259">
        <f>SUM(R50:R53)</f>
        <v>0</v>
      </c>
      <c r="S54" s="258" t="str">
        <f>IF(R54*15=0,"",R54*15)</f>
        <v/>
      </c>
      <c r="T54" s="263"/>
      <c r="U54" s="261"/>
      <c r="V54" s="262">
        <f>SUM(V50:V53)</f>
        <v>0</v>
      </c>
      <c r="W54" s="258" t="str">
        <f>IF(V54*15=0,"",V54*15)</f>
        <v/>
      </c>
      <c r="X54" s="259">
        <f>SUM(X50:X53)</f>
        <v>0</v>
      </c>
      <c r="Y54" s="258" t="str">
        <f>IF(X54*15=0,"",X54*15)</f>
        <v/>
      </c>
      <c r="Z54" s="260" t="s">
        <v>25</v>
      </c>
      <c r="AA54" s="261" t="s">
        <v>25</v>
      </c>
      <c r="AB54" s="257">
        <f>SUM(AB50:AB53)</f>
        <v>0</v>
      </c>
      <c r="AC54" s="258" t="str">
        <f>IF(AB54*15=0,"",AB54*15)</f>
        <v/>
      </c>
      <c r="AD54" s="259">
        <f>SUM(AD50:AD53)</f>
        <v>0</v>
      </c>
      <c r="AE54" s="258" t="str">
        <f>IF(AD54*15=0,"",AD54*15)</f>
        <v/>
      </c>
      <c r="AF54" s="260" t="s">
        <v>25</v>
      </c>
      <c r="AG54" s="261" t="s">
        <v>25</v>
      </c>
      <c r="AH54" s="262">
        <f>SUM(AH50:AH53)</f>
        <v>0</v>
      </c>
      <c r="AI54" s="258" t="str">
        <f>IF(AH54*15=0,"",AH54*15)</f>
        <v/>
      </c>
      <c r="AJ54" s="259">
        <f>SUM(AJ50:AJ53)</f>
        <v>0</v>
      </c>
      <c r="AK54" s="258" t="str">
        <f>IF(AJ54*15=0,"",AJ54*15)</f>
        <v/>
      </c>
      <c r="AL54" s="260" t="s">
        <v>25</v>
      </c>
      <c r="AM54" s="261" t="s">
        <v>25</v>
      </c>
      <c r="AN54" s="257">
        <f>SUM(AN50:AN53)</f>
        <v>0</v>
      </c>
      <c r="AO54" s="258" t="str">
        <f>IF(AN54*15=0,"",AN54*15)</f>
        <v/>
      </c>
      <c r="AP54" s="259">
        <f>SUM(AP50:AP53)</f>
        <v>0</v>
      </c>
      <c r="AQ54" s="258" t="str">
        <f>IF(AP54*15=0,"",AP54*15)</f>
        <v/>
      </c>
      <c r="AR54" s="263"/>
      <c r="AS54" s="315"/>
      <c r="AT54" s="262">
        <f>SUM(AT50:AT53)</f>
        <v>0</v>
      </c>
      <c r="AU54" s="258" t="str">
        <f t="shared" si="58"/>
        <v/>
      </c>
      <c r="AV54" s="259">
        <f>SUM(AV50:AV53)</f>
        <v>0</v>
      </c>
      <c r="AW54" s="258" t="str">
        <f t="shared" si="59"/>
        <v/>
      </c>
      <c r="AX54" s="260" t="s">
        <v>25</v>
      </c>
      <c r="AY54" s="261" t="s">
        <v>25</v>
      </c>
      <c r="AZ54" s="264" t="str">
        <f>IF(D54+J54+P54+V54=0,"",D54+J54+P54+V54)</f>
        <v/>
      </c>
      <c r="BA54" s="265" t="str">
        <f>IF((D54+J54+P54+V54)*15=0,"",(D54+J54+P54+V54)*15)</f>
        <v/>
      </c>
      <c r="BB54" s="266" t="str">
        <f>IF(F54+L54+R54+X54=0,"",F54+L54+R54+X54)</f>
        <v/>
      </c>
      <c r="BC54" s="265" t="str">
        <f>IF((F54+L54+R54+X54)*15=0,"",(F54+L54+R54+X54)*15)</f>
        <v/>
      </c>
      <c r="BD54" s="260" t="s">
        <v>25</v>
      </c>
      <c r="BE54" s="267" t="s">
        <v>224</v>
      </c>
    </row>
    <row r="55" spans="1:57" ht="15.75" customHeight="1" thickBot="1" x14ac:dyDescent="0.35">
      <c r="A55" s="268"/>
      <c r="B55" s="269"/>
      <c r="C55" s="270" t="s">
        <v>226</v>
      </c>
      <c r="D55" s="271">
        <f>D48+D54</f>
        <v>14</v>
      </c>
      <c r="E55" s="272">
        <f>IF(D55*15=0,"",D55*15)</f>
        <v>210</v>
      </c>
      <c r="F55" s="273">
        <f>F48+F54</f>
        <v>22</v>
      </c>
      <c r="G55" s="272">
        <f>IF(F55*15=0,"",F55*15)</f>
        <v>330</v>
      </c>
      <c r="H55" s="274" t="s">
        <v>25</v>
      </c>
      <c r="I55" s="275" t="s">
        <v>25</v>
      </c>
      <c r="J55" s="276">
        <f>J48+J54</f>
        <v>14</v>
      </c>
      <c r="K55" s="272">
        <f>IF(J55*15=0,"",J55*15)</f>
        <v>210</v>
      </c>
      <c r="L55" s="273">
        <f>L48+L54</f>
        <v>12</v>
      </c>
      <c r="M55" s="272">
        <f>IF(L55*15=0,"",L55*15)</f>
        <v>180</v>
      </c>
      <c r="N55" s="274" t="s">
        <v>25</v>
      </c>
      <c r="O55" s="275" t="s">
        <v>25</v>
      </c>
      <c r="P55" s="271">
        <f>P48+P54</f>
        <v>12</v>
      </c>
      <c r="Q55" s="272">
        <f>IF(P55*15=0,"",P55*15)</f>
        <v>180</v>
      </c>
      <c r="R55" s="273">
        <f>R48+R54</f>
        <v>18</v>
      </c>
      <c r="S55" s="272">
        <f>IF(R55*15=0,"",R55*15)</f>
        <v>270</v>
      </c>
      <c r="T55" s="277"/>
      <c r="U55" s="275"/>
      <c r="V55" s="276">
        <f>V48+V54</f>
        <v>10</v>
      </c>
      <c r="W55" s="272">
        <f>IF(V55*15=0,"",V55*15)</f>
        <v>150</v>
      </c>
      <c r="X55" s="273">
        <f>X48+X54</f>
        <v>16</v>
      </c>
      <c r="Y55" s="272">
        <f>IF(X55*15=0,"",X55*15)</f>
        <v>240</v>
      </c>
      <c r="Z55" s="274" t="s">
        <v>25</v>
      </c>
      <c r="AA55" s="275" t="s">
        <v>25</v>
      </c>
      <c r="AB55" s="271">
        <f>AB48+AB54</f>
        <v>11</v>
      </c>
      <c r="AC55" s="272">
        <f>IF(AB55*15=0,"",AB55*15)</f>
        <v>165</v>
      </c>
      <c r="AD55" s="273">
        <f>AD48+AD54</f>
        <v>16</v>
      </c>
      <c r="AE55" s="272">
        <f>IF(AD55*15=0,"",AD55*15)</f>
        <v>240</v>
      </c>
      <c r="AF55" s="274" t="s">
        <v>25</v>
      </c>
      <c r="AG55" s="275" t="s">
        <v>25</v>
      </c>
      <c r="AH55" s="276">
        <f>AH48+AH54</f>
        <v>10</v>
      </c>
      <c r="AI55" s="272">
        <f>IF(AH55*15=0,"",AH55*15)</f>
        <v>150</v>
      </c>
      <c r="AJ55" s="273">
        <f>AJ48+AJ54</f>
        <v>17</v>
      </c>
      <c r="AK55" s="272">
        <f>IF(AJ55*15=0,"",AJ55*15)</f>
        <v>255</v>
      </c>
      <c r="AL55" s="274" t="s">
        <v>25</v>
      </c>
      <c r="AM55" s="275" t="s">
        <v>25</v>
      </c>
      <c r="AN55" s="271">
        <f>AN48+AN54</f>
        <v>7</v>
      </c>
      <c r="AO55" s="272">
        <f>IF(AN55*15=0,"",AN55*15)</f>
        <v>105</v>
      </c>
      <c r="AP55" s="273">
        <f>AP48+AP54</f>
        <v>18</v>
      </c>
      <c r="AQ55" s="272">
        <f>IF(AP55*15=0,"",AP55*15)</f>
        <v>270</v>
      </c>
      <c r="AR55" s="277"/>
      <c r="AS55" s="275"/>
      <c r="AT55" s="276">
        <f>AT48+AT54</f>
        <v>6</v>
      </c>
      <c r="AU55" s="272">
        <f t="shared" si="58"/>
        <v>90</v>
      </c>
      <c r="AV55" s="273">
        <f>AV48+AV54</f>
        <v>15</v>
      </c>
      <c r="AW55" s="272">
        <f t="shared" si="59"/>
        <v>225</v>
      </c>
      <c r="AX55" s="274" t="s">
        <v>25</v>
      </c>
      <c r="AY55" s="275" t="s">
        <v>25</v>
      </c>
      <c r="AZ55" s="278">
        <f>IF(D55+J55+P55+V55=0,"",D55+J55+P55+V55)</f>
        <v>50</v>
      </c>
      <c r="BA55" s="279">
        <f>IF((D55+J55+P55+V55)*15=0,"",(D55+J55+P55+V55)*15)</f>
        <v>750</v>
      </c>
      <c r="BB55" s="280">
        <f>IF(F55+L55+R55+X55=0,"",F55+L55+R55+X55)</f>
        <v>68</v>
      </c>
      <c r="BC55" s="279">
        <f>IF((F55+L55+R55+X55)*15=0,"",(F55+L55+R55+X55)*15)</f>
        <v>1020</v>
      </c>
      <c r="BD55" s="274" t="s">
        <v>25</v>
      </c>
      <c r="BE55" s="281" t="s">
        <v>224</v>
      </c>
    </row>
    <row r="56" spans="1:57" ht="15.75" customHeight="1" thickTop="1" thickBot="1" x14ac:dyDescent="0.35">
      <c r="A56" s="282"/>
      <c r="B56" s="283"/>
      <c r="C56" s="284" t="s">
        <v>27</v>
      </c>
      <c r="D56" s="546"/>
      <c r="E56" s="547"/>
      <c r="F56" s="547"/>
      <c r="G56" s="547"/>
      <c r="H56" s="547"/>
      <c r="I56" s="547"/>
      <c r="J56" s="547"/>
      <c r="K56" s="547"/>
      <c r="L56" s="547"/>
      <c r="M56" s="547"/>
      <c r="N56" s="547"/>
      <c r="O56" s="547"/>
      <c r="P56" s="547"/>
      <c r="Q56" s="547"/>
      <c r="R56" s="547"/>
      <c r="S56" s="547"/>
      <c r="T56" s="547"/>
      <c r="U56" s="547"/>
      <c r="V56" s="547"/>
      <c r="W56" s="547"/>
      <c r="X56" s="547"/>
      <c r="Y56" s="547"/>
      <c r="Z56" s="547"/>
      <c r="AA56" s="547"/>
      <c r="AB56" s="546"/>
      <c r="AC56" s="547"/>
      <c r="AD56" s="547"/>
      <c r="AE56" s="547"/>
      <c r="AF56" s="547"/>
      <c r="AG56" s="547"/>
      <c r="AH56" s="547"/>
      <c r="AI56" s="547"/>
      <c r="AJ56" s="547"/>
      <c r="AK56" s="547"/>
      <c r="AL56" s="547"/>
      <c r="AM56" s="547"/>
      <c r="AN56" s="547"/>
      <c r="AO56" s="547"/>
      <c r="AP56" s="547"/>
      <c r="AQ56" s="547"/>
      <c r="AR56" s="547"/>
      <c r="AS56" s="547"/>
      <c r="AT56" s="547"/>
      <c r="AU56" s="547"/>
      <c r="AV56" s="547"/>
      <c r="AW56" s="547"/>
      <c r="AX56" s="547"/>
      <c r="AY56" s="547"/>
      <c r="AZ56" s="548"/>
      <c r="BA56" s="549"/>
      <c r="BB56" s="549"/>
      <c r="BC56" s="549"/>
      <c r="BD56" s="549"/>
      <c r="BE56" s="550"/>
    </row>
    <row r="57" spans="1:57" s="216" customFormat="1" ht="15.75" customHeight="1" x14ac:dyDescent="0.3">
      <c r="A57" s="237"/>
      <c r="B57" s="195"/>
      <c r="C57" s="196"/>
      <c r="D57" s="285"/>
      <c r="E57" s="286" t="str">
        <f>IF(D57*15=0,"",D57*15)</f>
        <v/>
      </c>
      <c r="F57" s="287"/>
      <c r="G57" s="286" t="str">
        <f>IF(F57*15=0,"",F57*15)</f>
        <v/>
      </c>
      <c r="H57" s="287"/>
      <c r="I57" s="288"/>
      <c r="J57" s="289"/>
      <c r="K57" s="286" t="str">
        <f>IF(J57*15=0,"",J57*15)</f>
        <v/>
      </c>
      <c r="L57" s="287"/>
      <c r="M57" s="286" t="str">
        <f>IF(L57*15=0,"",L57*15)</f>
        <v/>
      </c>
      <c r="N57" s="287"/>
      <c r="O57" s="290"/>
      <c r="P57" s="285"/>
      <c r="Q57" s="286" t="str">
        <f>IF(P57*15=0,"",P57*15)</f>
        <v/>
      </c>
      <c r="R57" s="287"/>
      <c r="S57" s="286" t="str">
        <f>IF(R57*15=0,"",R57*15)</f>
        <v/>
      </c>
      <c r="T57" s="287"/>
      <c r="U57" s="288"/>
      <c r="V57" s="289"/>
      <c r="W57" s="286" t="str">
        <f>IF(V57*15=0,"",V57*15)</f>
        <v/>
      </c>
      <c r="X57" s="287"/>
      <c r="Y57" s="286" t="str">
        <f>IF(X57*15=0,"",X57*15)</f>
        <v/>
      </c>
      <c r="Z57" s="287"/>
      <c r="AA57" s="290"/>
      <c r="AB57" s="285"/>
      <c r="AC57" s="286" t="str">
        <f>IF(AB57*15=0,"",AB57*15)</f>
        <v/>
      </c>
      <c r="AD57" s="287"/>
      <c r="AE57" s="286" t="str">
        <f>IF(AD57*15=0,"",AD57*15)</f>
        <v/>
      </c>
      <c r="AF57" s="287"/>
      <c r="AG57" s="288"/>
      <c r="AH57" s="289"/>
      <c r="AI57" s="286" t="str">
        <f>IF(AH57*15=0,"",AH57*15)</f>
        <v/>
      </c>
      <c r="AJ57" s="287"/>
      <c r="AK57" s="286" t="str">
        <f>IF(AJ57*15=0,"",AJ57*15)</f>
        <v/>
      </c>
      <c r="AL57" s="287"/>
      <c r="AM57" s="290"/>
      <c r="AN57" s="285"/>
      <c r="AO57" s="286" t="str">
        <f>IF(AN57*15=0,"",AN57*15)</f>
        <v/>
      </c>
      <c r="AP57" s="287"/>
      <c r="AQ57" s="286" t="str">
        <f>IF(AP57*15=0,"",AP57*15)</f>
        <v/>
      </c>
      <c r="AR57" s="287"/>
      <c r="AS57" s="288"/>
      <c r="AT57" s="289"/>
      <c r="AU57" s="286" t="str">
        <f>IF(AT57*15=0,"",AT57*15)</f>
        <v/>
      </c>
      <c r="AV57" s="287"/>
      <c r="AW57" s="286" t="str">
        <f>IF(AV57*15=0,"",AV57*15)</f>
        <v/>
      </c>
      <c r="AX57" s="287"/>
      <c r="AY57" s="290"/>
      <c r="AZ57" s="243" t="str">
        <f>IF(D57+J57+P57+V57=0,"",D57+J57+P57+V57)</f>
        <v/>
      </c>
      <c r="BA57" s="239" t="str">
        <f>IF((D57+J57+P57+V57)*15=0,"",(D57+J57+P57+V57)*15)</f>
        <v/>
      </c>
      <c r="BB57" s="244" t="str">
        <f>IF(F57+L57+R57+X57=0,"",F57+L57+R57+X57)</f>
        <v/>
      </c>
      <c r="BC57" s="239" t="str">
        <f>IF((F57+L57+R57+X57)*15=0,"",(F57+L57+R57+X57)*15)</f>
        <v/>
      </c>
      <c r="BD57" s="244" t="str">
        <f>IF(H57+N57+T57+Z57=0,"",H57+N57+T57+Z57)</f>
        <v/>
      </c>
      <c r="BE57" s="245" t="s">
        <v>224</v>
      </c>
    </row>
    <row r="58" spans="1:57" s="216" customFormat="1" ht="9.9499999999999993" customHeight="1" x14ac:dyDescent="0.2">
      <c r="A58" s="553"/>
      <c r="B58" s="554"/>
      <c r="C58" s="554"/>
      <c r="D58" s="554"/>
      <c r="E58" s="554"/>
      <c r="F58" s="554"/>
      <c r="G58" s="554"/>
      <c r="H58" s="554"/>
      <c r="I58" s="554"/>
      <c r="J58" s="554"/>
      <c r="K58" s="554"/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554"/>
      <c r="W58" s="554"/>
      <c r="X58" s="554"/>
      <c r="Y58" s="554"/>
      <c r="Z58" s="554"/>
      <c r="AA58" s="554"/>
      <c r="AB58" s="340"/>
      <c r="AC58" s="340"/>
      <c r="AD58" s="340"/>
      <c r="AE58" s="340"/>
      <c r="AF58" s="340"/>
      <c r="AG58" s="340"/>
      <c r="AH58" s="340"/>
      <c r="AI58" s="340"/>
      <c r="AJ58" s="340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1"/>
      <c r="BA58" s="342"/>
      <c r="BB58" s="342"/>
      <c r="BC58" s="342"/>
      <c r="BD58" s="342"/>
      <c r="BE58" s="343"/>
    </row>
    <row r="59" spans="1:57" s="216" customFormat="1" ht="15.75" customHeight="1" x14ac:dyDescent="0.25">
      <c r="A59" s="350" t="s">
        <v>586</v>
      </c>
      <c r="B59" s="131" t="s">
        <v>17</v>
      </c>
      <c r="C59" s="351" t="s">
        <v>31</v>
      </c>
      <c r="D59" s="352"/>
      <c r="E59" s="124"/>
      <c r="F59" s="124"/>
      <c r="G59" s="124"/>
      <c r="H59" s="125"/>
      <c r="I59" s="353"/>
      <c r="J59" s="354"/>
      <c r="K59" s="124"/>
      <c r="L59" s="124"/>
      <c r="M59" s="124">
        <v>160</v>
      </c>
      <c r="N59" s="125">
        <v>0</v>
      </c>
      <c r="O59" s="353" t="s">
        <v>51</v>
      </c>
      <c r="P59" s="355"/>
      <c r="Q59" s="124"/>
      <c r="R59" s="124"/>
      <c r="S59" s="124"/>
      <c r="T59" s="125"/>
      <c r="U59" s="353"/>
      <c r="V59" s="354"/>
      <c r="W59" s="124"/>
      <c r="X59" s="124"/>
      <c r="Y59" s="124"/>
      <c r="Z59" s="125"/>
      <c r="AA59" s="353"/>
      <c r="AB59" s="354"/>
      <c r="AC59" s="124"/>
      <c r="AD59" s="124"/>
      <c r="AE59" s="124"/>
      <c r="AF59" s="125"/>
      <c r="AG59" s="353"/>
      <c r="AH59" s="354"/>
      <c r="AI59" s="124"/>
      <c r="AJ59" s="124"/>
      <c r="AK59" s="120"/>
      <c r="AL59" s="179"/>
      <c r="AM59" s="349"/>
      <c r="AN59" s="354"/>
      <c r="AO59" s="124"/>
      <c r="AP59" s="124"/>
      <c r="AQ59" s="124"/>
      <c r="AR59" s="125"/>
      <c r="AS59" s="353"/>
      <c r="AT59" s="354"/>
      <c r="AU59" s="124"/>
      <c r="AV59" s="124"/>
      <c r="AW59" s="21"/>
      <c r="AX59" s="9"/>
      <c r="AY59" s="126"/>
      <c r="AZ59" s="291"/>
      <c r="BA59" s="292"/>
      <c r="BB59" s="292"/>
      <c r="BC59" s="292"/>
      <c r="BD59" s="292"/>
      <c r="BE59" s="293"/>
    </row>
    <row r="60" spans="1:57" s="216" customFormat="1" ht="15.75" customHeight="1" x14ac:dyDescent="0.25">
      <c r="A60" s="350" t="s">
        <v>405</v>
      </c>
      <c r="B60" s="131" t="s">
        <v>17</v>
      </c>
      <c r="C60" s="351" t="s">
        <v>32</v>
      </c>
      <c r="D60" s="356"/>
      <c r="E60" s="124"/>
      <c r="F60" s="124"/>
      <c r="G60" s="124"/>
      <c r="H60" s="125"/>
      <c r="I60" s="75"/>
      <c r="J60" s="354"/>
      <c r="K60" s="124"/>
      <c r="L60" s="124"/>
      <c r="M60" s="124"/>
      <c r="N60" s="125"/>
      <c r="O60" s="75"/>
      <c r="P60" s="355"/>
      <c r="Q60" s="124"/>
      <c r="R60" s="124"/>
      <c r="S60" s="124"/>
      <c r="T60" s="125"/>
      <c r="U60" s="75"/>
      <c r="V60" s="354"/>
      <c r="W60" s="124"/>
      <c r="X60" s="124"/>
      <c r="Y60" s="124">
        <v>160</v>
      </c>
      <c r="Z60" s="125">
        <v>0</v>
      </c>
      <c r="AA60" s="75" t="s">
        <v>51</v>
      </c>
      <c r="AB60" s="354"/>
      <c r="AC60" s="124"/>
      <c r="AD60" s="124"/>
      <c r="AE60" s="124"/>
      <c r="AF60" s="125"/>
      <c r="AG60" s="75"/>
      <c r="AH60" s="354"/>
      <c r="AI60" s="124"/>
      <c r="AJ60" s="124"/>
      <c r="AK60" s="120"/>
      <c r="AL60" s="179"/>
      <c r="AM60" s="357"/>
      <c r="AN60" s="354"/>
      <c r="AO60" s="124"/>
      <c r="AP60" s="124"/>
      <c r="AQ60" s="124"/>
      <c r="AR60" s="125"/>
      <c r="AS60" s="75"/>
      <c r="AT60" s="354"/>
      <c r="AU60" s="124"/>
      <c r="AV60" s="124"/>
      <c r="AW60" s="21"/>
      <c r="AX60" s="9"/>
      <c r="AY60" s="126"/>
      <c r="AZ60" s="291"/>
      <c r="BA60" s="292"/>
      <c r="BB60" s="292"/>
      <c r="BC60" s="292"/>
      <c r="BD60" s="292"/>
      <c r="BE60" s="293"/>
    </row>
    <row r="61" spans="1:57" s="216" customFormat="1" ht="15.75" customHeight="1" x14ac:dyDescent="0.25">
      <c r="A61" s="350" t="s">
        <v>579</v>
      </c>
      <c r="B61" s="131" t="s">
        <v>17</v>
      </c>
      <c r="C61" s="351" t="s">
        <v>132</v>
      </c>
      <c r="D61" s="356"/>
      <c r="E61" s="124"/>
      <c r="F61" s="124"/>
      <c r="G61" s="124"/>
      <c r="H61" s="125"/>
      <c r="I61" s="75"/>
      <c r="J61" s="354"/>
      <c r="K61" s="124"/>
      <c r="L61" s="124"/>
      <c r="M61" s="124"/>
      <c r="N61" s="125"/>
      <c r="O61" s="75"/>
      <c r="P61" s="355"/>
      <c r="Q61" s="124"/>
      <c r="R61" s="124"/>
      <c r="S61" s="124"/>
      <c r="T61" s="125"/>
      <c r="U61" s="75"/>
      <c r="V61" s="354"/>
      <c r="W61" s="124"/>
      <c r="X61" s="124"/>
      <c r="Y61" s="124"/>
      <c r="Z61" s="125"/>
      <c r="AA61" s="75"/>
      <c r="AB61" s="354"/>
      <c r="AC61" s="124"/>
      <c r="AD61" s="124"/>
      <c r="AE61" s="124"/>
      <c r="AF61" s="125"/>
      <c r="AG61" s="75"/>
      <c r="AH61" s="354"/>
      <c r="AI61" s="124"/>
      <c r="AJ61" s="124"/>
      <c r="AK61" s="120">
        <v>160</v>
      </c>
      <c r="AL61" s="179">
        <v>0</v>
      </c>
      <c r="AM61" s="357" t="s">
        <v>51</v>
      </c>
      <c r="AN61" s="354"/>
      <c r="AO61" s="124"/>
      <c r="AP61" s="124"/>
      <c r="AQ61" s="124"/>
      <c r="AR61" s="125"/>
      <c r="AS61" s="75"/>
      <c r="AT61" s="354"/>
      <c r="AU61" s="124"/>
      <c r="AV61" s="124"/>
      <c r="AW61" s="21"/>
      <c r="AX61" s="9"/>
      <c r="AY61" s="126"/>
      <c r="AZ61" s="291"/>
      <c r="BA61" s="292"/>
      <c r="BB61" s="292"/>
      <c r="BC61" s="292"/>
      <c r="BD61" s="292"/>
      <c r="BE61" s="293"/>
    </row>
    <row r="62" spans="1:57" s="216" customFormat="1" ht="15.75" customHeight="1" thickBot="1" x14ac:dyDescent="0.3">
      <c r="A62" s="358" t="s">
        <v>580</v>
      </c>
      <c r="B62" s="132" t="s">
        <v>17</v>
      </c>
      <c r="C62" s="359" t="s">
        <v>218</v>
      </c>
      <c r="D62" s="360"/>
      <c r="E62" s="51"/>
      <c r="F62" s="51"/>
      <c r="G62" s="51"/>
      <c r="H62" s="127"/>
      <c r="I62" s="361"/>
      <c r="J62" s="362"/>
      <c r="K62" s="51"/>
      <c r="L62" s="51"/>
      <c r="M62" s="51"/>
      <c r="N62" s="127"/>
      <c r="O62" s="361"/>
      <c r="P62" s="363"/>
      <c r="Q62" s="51"/>
      <c r="R62" s="51"/>
      <c r="S62" s="51"/>
      <c r="T62" s="127"/>
      <c r="U62" s="361"/>
      <c r="V62" s="362"/>
      <c r="W62" s="51"/>
      <c r="X62" s="51"/>
      <c r="Y62" s="51"/>
      <c r="Z62" s="127"/>
      <c r="AA62" s="361"/>
      <c r="AB62" s="362"/>
      <c r="AC62" s="51"/>
      <c r="AD62" s="51"/>
      <c r="AE62" s="51"/>
      <c r="AF62" s="127"/>
      <c r="AG62" s="361"/>
      <c r="AH62" s="362"/>
      <c r="AI62" s="51"/>
      <c r="AJ62" s="51"/>
      <c r="AK62" s="51"/>
      <c r="AL62" s="127"/>
      <c r="AM62" s="364"/>
      <c r="AN62" s="362"/>
      <c r="AO62" s="51"/>
      <c r="AP62" s="51"/>
      <c r="AQ62" s="51"/>
      <c r="AR62" s="127"/>
      <c r="AS62" s="361"/>
      <c r="AT62" s="362"/>
      <c r="AU62" s="51"/>
      <c r="AV62" s="51"/>
      <c r="AW62" s="365">
        <v>80</v>
      </c>
      <c r="AX62" s="366">
        <v>0</v>
      </c>
      <c r="AY62" s="367" t="s">
        <v>51</v>
      </c>
      <c r="AZ62" s="291"/>
      <c r="BA62" s="292"/>
      <c r="BB62" s="292"/>
      <c r="BC62" s="292"/>
      <c r="BD62" s="292"/>
      <c r="BE62" s="293"/>
    </row>
    <row r="63" spans="1:57" s="216" customFormat="1" ht="9.9499999999999993" customHeight="1" thickTop="1" x14ac:dyDescent="0.2">
      <c r="A63" s="553"/>
      <c r="B63" s="554"/>
      <c r="C63" s="554"/>
      <c r="D63" s="554"/>
      <c r="E63" s="554"/>
      <c r="F63" s="554"/>
      <c r="G63" s="554"/>
      <c r="H63" s="554"/>
      <c r="I63" s="554"/>
      <c r="J63" s="554"/>
      <c r="K63" s="554"/>
      <c r="L63" s="554"/>
      <c r="M63" s="554"/>
      <c r="N63" s="554"/>
      <c r="O63" s="554"/>
      <c r="P63" s="554"/>
      <c r="Q63" s="554"/>
      <c r="R63" s="554"/>
      <c r="S63" s="554"/>
      <c r="T63" s="554"/>
      <c r="U63" s="554"/>
      <c r="V63" s="554"/>
      <c r="W63" s="554"/>
      <c r="X63" s="554"/>
      <c r="Y63" s="554"/>
      <c r="Z63" s="554"/>
      <c r="AA63" s="554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0"/>
      <c r="AN63" s="340"/>
      <c r="AO63" s="340"/>
      <c r="AP63" s="340"/>
      <c r="AQ63" s="340"/>
      <c r="AR63" s="340"/>
      <c r="AS63" s="340"/>
      <c r="AT63" s="340"/>
      <c r="AU63" s="340"/>
      <c r="AV63" s="340"/>
      <c r="AW63" s="340"/>
      <c r="AX63" s="340"/>
      <c r="AY63" s="340"/>
      <c r="AZ63" s="341"/>
      <c r="BA63" s="342"/>
      <c r="BB63" s="342"/>
      <c r="BC63" s="342"/>
      <c r="BD63" s="342"/>
      <c r="BE63" s="343"/>
    </row>
    <row r="64" spans="1:57" s="216" customFormat="1" ht="15.75" customHeight="1" x14ac:dyDescent="0.2">
      <c r="A64" s="555" t="s">
        <v>33</v>
      </c>
      <c r="B64" s="556"/>
      <c r="C64" s="556"/>
      <c r="D64" s="556"/>
      <c r="E64" s="556"/>
      <c r="F64" s="556"/>
      <c r="G64" s="556"/>
      <c r="H64" s="556"/>
      <c r="I64" s="556"/>
      <c r="J64" s="556"/>
      <c r="K64" s="556"/>
      <c r="L64" s="556"/>
      <c r="M64" s="556"/>
      <c r="N64" s="556"/>
      <c r="O64" s="556"/>
      <c r="P64" s="556"/>
      <c r="Q64" s="556"/>
      <c r="R64" s="556"/>
      <c r="S64" s="556"/>
      <c r="T64" s="556"/>
      <c r="U64" s="556"/>
      <c r="V64" s="556"/>
      <c r="W64" s="556"/>
      <c r="X64" s="556"/>
      <c r="Y64" s="556"/>
      <c r="Z64" s="556"/>
      <c r="AA64" s="556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41"/>
      <c r="BA64" s="342"/>
      <c r="BB64" s="342"/>
      <c r="BC64" s="342"/>
      <c r="BD64" s="342"/>
      <c r="BE64" s="343"/>
    </row>
    <row r="65" spans="1:57" s="216" customFormat="1" ht="15.75" customHeight="1" x14ac:dyDescent="0.3">
      <c r="A65" s="294"/>
      <c r="B65" s="195"/>
      <c r="C65" s="295" t="s">
        <v>34</v>
      </c>
      <c r="D65" s="296"/>
      <c r="E65" s="297"/>
      <c r="F65" s="297"/>
      <c r="G65" s="297"/>
      <c r="H65" s="244"/>
      <c r="I65" s="298">
        <f>COUNTIF(I12:I53,"A")</f>
        <v>0</v>
      </c>
      <c r="J65" s="296"/>
      <c r="K65" s="297"/>
      <c r="L65" s="297"/>
      <c r="M65" s="297"/>
      <c r="N65" s="244"/>
      <c r="O65" s="298">
        <f>COUNTIF(O12:O53,"A")</f>
        <v>0</v>
      </c>
      <c r="P65" s="296"/>
      <c r="Q65" s="297"/>
      <c r="R65" s="297"/>
      <c r="S65" s="297"/>
      <c r="T65" s="244"/>
      <c r="U65" s="298">
        <f>COUNTIF(U12:U53,"A")</f>
        <v>0</v>
      </c>
      <c r="V65" s="296"/>
      <c r="W65" s="297"/>
      <c r="X65" s="297"/>
      <c r="Y65" s="297"/>
      <c r="Z65" s="244"/>
      <c r="AA65" s="298">
        <f>COUNTIF(AA12:AA53,"A")</f>
        <v>0</v>
      </c>
      <c r="AB65" s="296"/>
      <c r="AC65" s="297"/>
      <c r="AD65" s="297"/>
      <c r="AE65" s="297"/>
      <c r="AF65" s="244"/>
      <c r="AG65" s="298">
        <f>COUNTIF(AG12:AG53,"A")</f>
        <v>0</v>
      </c>
      <c r="AH65" s="296"/>
      <c r="AI65" s="297"/>
      <c r="AJ65" s="297"/>
      <c r="AK65" s="297"/>
      <c r="AL65" s="244"/>
      <c r="AM65" s="298">
        <f>COUNTIF(AM12:AM53,"A")</f>
        <v>0</v>
      </c>
      <c r="AN65" s="296"/>
      <c r="AO65" s="297"/>
      <c r="AP65" s="297"/>
      <c r="AQ65" s="297"/>
      <c r="AR65" s="244"/>
      <c r="AS65" s="298">
        <f>COUNTIF(AS12:AS53,"A")</f>
        <v>0</v>
      </c>
      <c r="AT65" s="296"/>
      <c r="AU65" s="297"/>
      <c r="AV65" s="297"/>
      <c r="AW65" s="297"/>
      <c r="AX65" s="244"/>
      <c r="AY65" s="298">
        <f>COUNTIF(AY12:AY53,"A")</f>
        <v>0</v>
      </c>
      <c r="AZ65" s="299"/>
      <c r="BA65" s="297"/>
      <c r="BB65" s="297"/>
      <c r="BC65" s="297"/>
      <c r="BD65" s="244"/>
      <c r="BE65" s="344">
        <f t="shared" ref="BE65:BE76" si="64">SUM(D65:AY65)</f>
        <v>0</v>
      </c>
    </row>
    <row r="66" spans="1:57" s="216" customFormat="1" ht="15.75" customHeight="1" x14ac:dyDescent="0.3">
      <c r="A66" s="294"/>
      <c r="B66" s="195"/>
      <c r="C66" s="295" t="s">
        <v>35</v>
      </c>
      <c r="D66" s="296"/>
      <c r="E66" s="297"/>
      <c r="F66" s="297"/>
      <c r="G66" s="297"/>
      <c r="H66" s="244"/>
      <c r="I66" s="298">
        <f>COUNTIF(I12:I53,"B")</f>
        <v>0</v>
      </c>
      <c r="J66" s="296"/>
      <c r="K66" s="297"/>
      <c r="L66" s="297"/>
      <c r="M66" s="297"/>
      <c r="N66" s="244"/>
      <c r="O66" s="298">
        <f>COUNTIF(O12:O53,"B")</f>
        <v>0</v>
      </c>
      <c r="P66" s="296"/>
      <c r="Q66" s="297"/>
      <c r="R66" s="297"/>
      <c r="S66" s="297"/>
      <c r="T66" s="244"/>
      <c r="U66" s="298">
        <f>COUNTIF(U12:U53,"B")</f>
        <v>1</v>
      </c>
      <c r="V66" s="296"/>
      <c r="W66" s="297"/>
      <c r="X66" s="297"/>
      <c r="Y66" s="297"/>
      <c r="Z66" s="244"/>
      <c r="AA66" s="298">
        <f>COUNTIF(AA12:AA53,"B")</f>
        <v>0</v>
      </c>
      <c r="AB66" s="296"/>
      <c r="AC66" s="297"/>
      <c r="AD66" s="297"/>
      <c r="AE66" s="297"/>
      <c r="AF66" s="244"/>
      <c r="AG66" s="298">
        <f>COUNTIF(AG12:AG53,"B")</f>
        <v>0</v>
      </c>
      <c r="AH66" s="296"/>
      <c r="AI66" s="297"/>
      <c r="AJ66" s="297"/>
      <c r="AK66" s="297"/>
      <c r="AL66" s="244"/>
      <c r="AM66" s="298">
        <f>COUNTIF(AM12:AM53,"B")</f>
        <v>0</v>
      </c>
      <c r="AN66" s="296"/>
      <c r="AO66" s="297"/>
      <c r="AP66" s="297"/>
      <c r="AQ66" s="297"/>
      <c r="AR66" s="244"/>
      <c r="AS66" s="298">
        <f>COUNTIF(AS12:AS53,"B")</f>
        <v>0</v>
      </c>
      <c r="AT66" s="296"/>
      <c r="AU66" s="297"/>
      <c r="AV66" s="297"/>
      <c r="AW66" s="297"/>
      <c r="AX66" s="244"/>
      <c r="AY66" s="298">
        <f>COUNTIF(AY12:AY53,"B")</f>
        <v>0</v>
      </c>
      <c r="AZ66" s="299"/>
      <c r="BA66" s="297"/>
      <c r="BB66" s="297"/>
      <c r="BC66" s="297"/>
      <c r="BD66" s="244"/>
      <c r="BE66" s="344">
        <f t="shared" si="64"/>
        <v>1</v>
      </c>
    </row>
    <row r="67" spans="1:57" s="216" customFormat="1" ht="15.75" customHeight="1" x14ac:dyDescent="0.3">
      <c r="A67" s="294"/>
      <c r="B67" s="195"/>
      <c r="C67" s="295" t="s">
        <v>36</v>
      </c>
      <c r="D67" s="296"/>
      <c r="E67" s="297"/>
      <c r="F67" s="297"/>
      <c r="G67" s="297"/>
      <c r="H67" s="244"/>
      <c r="I67" s="298">
        <f>COUNTIF(I12:I53,"F")</f>
        <v>1</v>
      </c>
      <c r="J67" s="296"/>
      <c r="K67" s="297"/>
      <c r="L67" s="297"/>
      <c r="M67" s="297"/>
      <c r="N67" s="244"/>
      <c r="O67" s="298">
        <f>COUNTIF(O12:O53,"F")</f>
        <v>0</v>
      </c>
      <c r="P67" s="296"/>
      <c r="Q67" s="297"/>
      <c r="R67" s="297"/>
      <c r="S67" s="297"/>
      <c r="T67" s="244"/>
      <c r="U67" s="298">
        <f>COUNTIF(U12:U53,"F")</f>
        <v>1</v>
      </c>
      <c r="V67" s="296"/>
      <c r="W67" s="297"/>
      <c r="X67" s="297"/>
      <c r="Y67" s="297"/>
      <c r="Z67" s="244"/>
      <c r="AA67" s="298">
        <f>COUNTIF(AA12:AA53,"F")</f>
        <v>1</v>
      </c>
      <c r="AB67" s="296"/>
      <c r="AC67" s="297"/>
      <c r="AD67" s="297"/>
      <c r="AE67" s="297"/>
      <c r="AF67" s="244"/>
      <c r="AG67" s="298">
        <f>COUNTIF(AG12:AG53,"F")</f>
        <v>0</v>
      </c>
      <c r="AH67" s="296"/>
      <c r="AI67" s="297"/>
      <c r="AJ67" s="297"/>
      <c r="AK67" s="297"/>
      <c r="AL67" s="244"/>
      <c r="AM67" s="298">
        <f>COUNTIF(AM12:AM53,"F")</f>
        <v>2</v>
      </c>
      <c r="AN67" s="296"/>
      <c r="AO67" s="297"/>
      <c r="AP67" s="297"/>
      <c r="AQ67" s="297"/>
      <c r="AR67" s="244"/>
      <c r="AS67" s="298">
        <f>COUNTIF(AS12:AS53,"F")</f>
        <v>2</v>
      </c>
      <c r="AT67" s="296"/>
      <c r="AU67" s="297"/>
      <c r="AV67" s="297"/>
      <c r="AW67" s="297"/>
      <c r="AX67" s="244"/>
      <c r="AY67" s="298">
        <f>COUNTIF(AY12:AY53,"F")</f>
        <v>3</v>
      </c>
      <c r="AZ67" s="299"/>
      <c r="BA67" s="297"/>
      <c r="BB67" s="297"/>
      <c r="BC67" s="297"/>
      <c r="BD67" s="244"/>
      <c r="BE67" s="344">
        <f t="shared" si="64"/>
        <v>10</v>
      </c>
    </row>
    <row r="68" spans="1:57" s="216" customFormat="1" ht="15.75" customHeight="1" x14ac:dyDescent="0.3">
      <c r="A68" s="294"/>
      <c r="B68" s="195"/>
      <c r="C68" s="295" t="s">
        <v>37</v>
      </c>
      <c r="D68" s="296"/>
      <c r="E68" s="297"/>
      <c r="F68" s="297"/>
      <c r="G68" s="297"/>
      <c r="H68" s="244"/>
      <c r="I68" s="298">
        <f>COUNTIF(I12:I53,"F(Z)")</f>
        <v>0</v>
      </c>
      <c r="J68" s="296"/>
      <c r="K68" s="297"/>
      <c r="L68" s="297"/>
      <c r="M68" s="297"/>
      <c r="N68" s="244"/>
      <c r="O68" s="298">
        <f>COUNTIF(O12:O53,"F(Z)")</f>
        <v>1</v>
      </c>
      <c r="P68" s="296"/>
      <c r="Q68" s="297"/>
      <c r="R68" s="297"/>
      <c r="S68" s="297"/>
      <c r="T68" s="244"/>
      <c r="U68" s="298">
        <f>COUNTIF(U12:U53,"F(Z)")</f>
        <v>0</v>
      </c>
      <c r="V68" s="296"/>
      <c r="W68" s="297"/>
      <c r="X68" s="297"/>
      <c r="Y68" s="297"/>
      <c r="Z68" s="244"/>
      <c r="AA68" s="298">
        <f>COUNTIF(AA12:AA53,"F(Z)")</f>
        <v>1</v>
      </c>
      <c r="AB68" s="296"/>
      <c r="AC68" s="297"/>
      <c r="AD68" s="297"/>
      <c r="AE68" s="297"/>
      <c r="AF68" s="244"/>
      <c r="AG68" s="298">
        <f>COUNTIF(AG12:AG53,"F(Z)")</f>
        <v>1</v>
      </c>
      <c r="AH68" s="296"/>
      <c r="AI68" s="297"/>
      <c r="AJ68" s="297"/>
      <c r="AK68" s="297"/>
      <c r="AL68" s="244"/>
      <c r="AM68" s="298">
        <f>COUNTIF(AM12:AM53,"F(Z)")</f>
        <v>0</v>
      </c>
      <c r="AN68" s="296"/>
      <c r="AO68" s="297"/>
      <c r="AP68" s="297"/>
      <c r="AQ68" s="297"/>
      <c r="AR68" s="244"/>
      <c r="AS68" s="298">
        <f>COUNTIF(AS12:AS53,"F(Z)")</f>
        <v>0</v>
      </c>
      <c r="AT68" s="296"/>
      <c r="AU68" s="297"/>
      <c r="AV68" s="297"/>
      <c r="AW68" s="297"/>
      <c r="AX68" s="244"/>
      <c r="AY68" s="298">
        <f>COUNTIF(AY12:AY53,"F(Z)")</f>
        <v>0</v>
      </c>
      <c r="AZ68" s="299"/>
      <c r="BA68" s="297"/>
      <c r="BB68" s="297"/>
      <c r="BC68" s="297"/>
      <c r="BD68" s="244"/>
      <c r="BE68" s="344">
        <f t="shared" si="64"/>
        <v>3</v>
      </c>
    </row>
    <row r="69" spans="1:57" s="216" customFormat="1" ht="15.75" customHeight="1" x14ac:dyDescent="0.3">
      <c r="A69" s="294"/>
      <c r="B69" s="195"/>
      <c r="C69" s="295" t="s">
        <v>38</v>
      </c>
      <c r="D69" s="296"/>
      <c r="E69" s="297"/>
      <c r="F69" s="297"/>
      <c r="G69" s="297"/>
      <c r="H69" s="244"/>
      <c r="I69" s="298">
        <f>COUNTIF(I12:I53,"G")</f>
        <v>0</v>
      </c>
      <c r="J69" s="296"/>
      <c r="K69" s="297"/>
      <c r="L69" s="297"/>
      <c r="M69" s="297"/>
      <c r="N69" s="244"/>
      <c r="O69" s="298">
        <f>COUNTIF(O12:O53,"G")</f>
        <v>0</v>
      </c>
      <c r="P69" s="296"/>
      <c r="Q69" s="297"/>
      <c r="R69" s="297"/>
      <c r="S69" s="297"/>
      <c r="T69" s="244"/>
      <c r="U69" s="298">
        <f>COUNTIF(U12:U53,"G")</f>
        <v>0</v>
      </c>
      <c r="V69" s="296"/>
      <c r="W69" s="297"/>
      <c r="X69" s="297"/>
      <c r="Y69" s="297"/>
      <c r="Z69" s="244"/>
      <c r="AA69" s="298">
        <f>COUNTIF(AA12:AA53,"G")</f>
        <v>0</v>
      </c>
      <c r="AB69" s="296"/>
      <c r="AC69" s="297"/>
      <c r="AD69" s="297"/>
      <c r="AE69" s="297"/>
      <c r="AF69" s="244"/>
      <c r="AG69" s="298">
        <f>COUNTIF(AG12:AG53,"G")</f>
        <v>0</v>
      </c>
      <c r="AH69" s="296"/>
      <c r="AI69" s="297"/>
      <c r="AJ69" s="297"/>
      <c r="AK69" s="297"/>
      <c r="AL69" s="244"/>
      <c r="AM69" s="298">
        <f>COUNTIF(AM12:AM53,"G")</f>
        <v>0</v>
      </c>
      <c r="AN69" s="296"/>
      <c r="AO69" s="297"/>
      <c r="AP69" s="297"/>
      <c r="AQ69" s="297"/>
      <c r="AR69" s="244"/>
      <c r="AS69" s="298">
        <f>COUNTIF(AS12:AS53,"G")</f>
        <v>0</v>
      </c>
      <c r="AT69" s="296"/>
      <c r="AU69" s="297"/>
      <c r="AV69" s="297"/>
      <c r="AW69" s="297"/>
      <c r="AX69" s="244"/>
      <c r="AY69" s="298">
        <f>COUNTIF(AY12:AY53,"G")</f>
        <v>0</v>
      </c>
      <c r="AZ69" s="299"/>
      <c r="BA69" s="297"/>
      <c r="BB69" s="297"/>
      <c r="BC69" s="297"/>
      <c r="BD69" s="244"/>
      <c r="BE69" s="344">
        <f t="shared" si="64"/>
        <v>0</v>
      </c>
    </row>
    <row r="70" spans="1:57" s="216" customFormat="1" ht="15.75" customHeight="1" x14ac:dyDescent="0.25">
      <c r="A70" s="294"/>
      <c r="B70" s="300"/>
      <c r="C70" s="295" t="s">
        <v>39</v>
      </c>
      <c r="D70" s="345"/>
      <c r="E70" s="342"/>
      <c r="F70" s="342"/>
      <c r="G70" s="342"/>
      <c r="H70" s="346"/>
      <c r="I70" s="298">
        <f>COUNTIF(I12:I53,"G(Z)")</f>
        <v>0</v>
      </c>
      <c r="J70" s="345"/>
      <c r="K70" s="342"/>
      <c r="L70" s="342"/>
      <c r="M70" s="342"/>
      <c r="N70" s="346"/>
      <c r="O70" s="298">
        <f>COUNTIF(O12:O53,"G(Z)")</f>
        <v>0</v>
      </c>
      <c r="P70" s="345"/>
      <c r="Q70" s="342"/>
      <c r="R70" s="342"/>
      <c r="S70" s="342"/>
      <c r="T70" s="346"/>
      <c r="U70" s="298">
        <f>COUNTIF(U12:U53,"G(Z)")</f>
        <v>0</v>
      </c>
      <c r="V70" s="345"/>
      <c r="W70" s="342"/>
      <c r="X70" s="342"/>
      <c r="Y70" s="342"/>
      <c r="Z70" s="346"/>
      <c r="AA70" s="298">
        <f>COUNTIF(AA12:AA53,"G(Z)")</f>
        <v>0</v>
      </c>
      <c r="AB70" s="345"/>
      <c r="AC70" s="342"/>
      <c r="AD70" s="342"/>
      <c r="AE70" s="342"/>
      <c r="AF70" s="346"/>
      <c r="AG70" s="298">
        <f>COUNTIF(AG12:AG53,"G(Z)")</f>
        <v>0</v>
      </c>
      <c r="AH70" s="345"/>
      <c r="AI70" s="342"/>
      <c r="AJ70" s="342"/>
      <c r="AK70" s="342"/>
      <c r="AL70" s="346"/>
      <c r="AM70" s="298">
        <f>COUNTIF(AM12:AM53,"G(Z)")</f>
        <v>0</v>
      </c>
      <c r="AN70" s="345"/>
      <c r="AO70" s="342"/>
      <c r="AP70" s="342"/>
      <c r="AQ70" s="342"/>
      <c r="AR70" s="346"/>
      <c r="AS70" s="298">
        <f>COUNTIF(AS12:AS53,"G(Z)")</f>
        <v>0</v>
      </c>
      <c r="AT70" s="345"/>
      <c r="AU70" s="342"/>
      <c r="AV70" s="342"/>
      <c r="AW70" s="342"/>
      <c r="AX70" s="346"/>
      <c r="AY70" s="298">
        <f>COUNTIF(AY12:AY53,"G(Z)")</f>
        <v>0</v>
      </c>
      <c r="AZ70" s="341"/>
      <c r="BA70" s="342"/>
      <c r="BB70" s="342"/>
      <c r="BC70" s="342"/>
      <c r="BD70" s="346"/>
      <c r="BE70" s="344">
        <f t="shared" si="64"/>
        <v>0</v>
      </c>
    </row>
    <row r="71" spans="1:57" s="216" customFormat="1" ht="15.75" customHeight="1" x14ac:dyDescent="0.3">
      <c r="A71" s="294"/>
      <c r="B71" s="195"/>
      <c r="C71" s="53" t="s">
        <v>197</v>
      </c>
      <c r="D71" s="296"/>
      <c r="E71" s="297"/>
      <c r="F71" s="297"/>
      <c r="G71" s="297"/>
      <c r="H71" s="244"/>
      <c r="I71" s="298">
        <f>COUNTIF(I12:I53,"K")</f>
        <v>1</v>
      </c>
      <c r="J71" s="296"/>
      <c r="K71" s="297"/>
      <c r="L71" s="297"/>
      <c r="M71" s="297"/>
      <c r="N71" s="244"/>
      <c r="O71" s="298">
        <f>COUNTIF(O12:O53,"K")</f>
        <v>2</v>
      </c>
      <c r="P71" s="296"/>
      <c r="Q71" s="297"/>
      <c r="R71" s="297"/>
      <c r="S71" s="297"/>
      <c r="T71" s="244"/>
      <c r="U71" s="298">
        <f>COUNTIF(U12:U53,"K")</f>
        <v>1</v>
      </c>
      <c r="V71" s="296"/>
      <c r="W71" s="297"/>
      <c r="X71" s="297"/>
      <c r="Y71" s="297"/>
      <c r="Z71" s="244"/>
      <c r="AA71" s="298">
        <f>COUNTIF(AA12:AA53,"K")</f>
        <v>1</v>
      </c>
      <c r="AB71" s="296"/>
      <c r="AC71" s="297"/>
      <c r="AD71" s="297"/>
      <c r="AE71" s="297"/>
      <c r="AF71" s="244"/>
      <c r="AG71" s="298">
        <f>COUNTIF(AG12:AG53,"K")</f>
        <v>2</v>
      </c>
      <c r="AH71" s="296"/>
      <c r="AI71" s="297"/>
      <c r="AJ71" s="297"/>
      <c r="AK71" s="297"/>
      <c r="AL71" s="244"/>
      <c r="AM71" s="298">
        <f>COUNTIF(AM12:AM53,"K")</f>
        <v>0</v>
      </c>
      <c r="AN71" s="296"/>
      <c r="AO71" s="297"/>
      <c r="AP71" s="297"/>
      <c r="AQ71" s="297"/>
      <c r="AR71" s="244"/>
      <c r="AS71" s="298">
        <f>COUNTIF(AS12:AS53,"K")</f>
        <v>0</v>
      </c>
      <c r="AT71" s="296"/>
      <c r="AU71" s="297"/>
      <c r="AV71" s="297"/>
      <c r="AW71" s="297"/>
      <c r="AX71" s="244"/>
      <c r="AY71" s="298">
        <f>COUNTIF(AY12:AY53,"K")</f>
        <v>1</v>
      </c>
      <c r="AZ71" s="299"/>
      <c r="BA71" s="297"/>
      <c r="BB71" s="297"/>
      <c r="BC71" s="297"/>
      <c r="BD71" s="244"/>
      <c r="BE71" s="344">
        <f t="shared" si="64"/>
        <v>8</v>
      </c>
    </row>
    <row r="72" spans="1:57" s="216" customFormat="1" ht="15.75" customHeight="1" x14ac:dyDescent="0.3">
      <c r="A72" s="294"/>
      <c r="B72" s="195"/>
      <c r="C72" s="53" t="s">
        <v>198</v>
      </c>
      <c r="D72" s="296"/>
      <c r="E72" s="297"/>
      <c r="F72" s="297"/>
      <c r="G72" s="297"/>
      <c r="H72" s="244"/>
      <c r="I72" s="298">
        <f>COUNTIF(I12:I53,"K(Z)")</f>
        <v>0</v>
      </c>
      <c r="J72" s="296"/>
      <c r="K72" s="297"/>
      <c r="L72" s="297"/>
      <c r="M72" s="297"/>
      <c r="N72" s="244"/>
      <c r="O72" s="298">
        <f>COUNTIF(O12:O53,"K(Z)")</f>
        <v>0</v>
      </c>
      <c r="P72" s="296"/>
      <c r="Q72" s="297"/>
      <c r="R72" s="297"/>
      <c r="S72" s="297"/>
      <c r="T72" s="244"/>
      <c r="U72" s="298">
        <f>COUNTIF(U12:U53,"K(Z)")</f>
        <v>0</v>
      </c>
      <c r="V72" s="296"/>
      <c r="W72" s="297"/>
      <c r="X72" s="297"/>
      <c r="Y72" s="297"/>
      <c r="Z72" s="244"/>
      <c r="AA72" s="298">
        <f>COUNTIF(AA12:AA53,"K(Z)")</f>
        <v>1</v>
      </c>
      <c r="AB72" s="296"/>
      <c r="AC72" s="297"/>
      <c r="AD72" s="297"/>
      <c r="AE72" s="297"/>
      <c r="AF72" s="244"/>
      <c r="AG72" s="298">
        <f>COUNTIF(AG12:AG53,"K(Z)")</f>
        <v>2</v>
      </c>
      <c r="AH72" s="296"/>
      <c r="AI72" s="297"/>
      <c r="AJ72" s="297"/>
      <c r="AK72" s="297"/>
      <c r="AL72" s="244"/>
      <c r="AM72" s="298">
        <f>COUNTIF(AM12:AM53,"K(Z)")</f>
        <v>2</v>
      </c>
      <c r="AN72" s="296"/>
      <c r="AO72" s="297"/>
      <c r="AP72" s="297"/>
      <c r="AQ72" s="297"/>
      <c r="AR72" s="244"/>
      <c r="AS72" s="298">
        <f>COUNTIF(AS12:AS53,"K(Z)")</f>
        <v>3</v>
      </c>
      <c r="AT72" s="296"/>
      <c r="AU72" s="297"/>
      <c r="AV72" s="297"/>
      <c r="AW72" s="297"/>
      <c r="AX72" s="244"/>
      <c r="AY72" s="298">
        <f>COUNTIF(AY12:AY53,"K(Z)")</f>
        <v>1</v>
      </c>
      <c r="AZ72" s="299"/>
      <c r="BA72" s="297"/>
      <c r="BB72" s="297"/>
      <c r="BC72" s="297"/>
      <c r="BD72" s="244"/>
      <c r="BE72" s="344">
        <f t="shared" si="64"/>
        <v>9</v>
      </c>
    </row>
    <row r="73" spans="1:57" s="216" customFormat="1" ht="15.75" customHeight="1" x14ac:dyDescent="0.3">
      <c r="A73" s="294"/>
      <c r="B73" s="195"/>
      <c r="C73" s="295" t="s">
        <v>40</v>
      </c>
      <c r="D73" s="296"/>
      <c r="E73" s="297"/>
      <c r="F73" s="297"/>
      <c r="G73" s="297"/>
      <c r="H73" s="244"/>
      <c r="I73" s="298">
        <f>COUNTIF(I12:I53,"AV")</f>
        <v>0</v>
      </c>
      <c r="J73" s="296"/>
      <c r="K73" s="297"/>
      <c r="L73" s="297"/>
      <c r="M73" s="297"/>
      <c r="N73" s="244"/>
      <c r="O73" s="298">
        <f>COUNTIF(O12:O53,"AV")</f>
        <v>0</v>
      </c>
      <c r="P73" s="296"/>
      <c r="Q73" s="297"/>
      <c r="R73" s="297"/>
      <c r="S73" s="297"/>
      <c r="T73" s="244"/>
      <c r="U73" s="298">
        <f>COUNTIF(U12:U53,"AV")</f>
        <v>0</v>
      </c>
      <c r="V73" s="296"/>
      <c r="W73" s="297"/>
      <c r="X73" s="297"/>
      <c r="Y73" s="297"/>
      <c r="Z73" s="244"/>
      <c r="AA73" s="298">
        <f>COUNTIF(AA12:AA53,"AV")</f>
        <v>0</v>
      </c>
      <c r="AB73" s="296"/>
      <c r="AC73" s="297"/>
      <c r="AD73" s="297"/>
      <c r="AE73" s="297"/>
      <c r="AF73" s="244"/>
      <c r="AG73" s="298">
        <f>COUNTIF(AG12:AG53,"AV")</f>
        <v>0</v>
      </c>
      <c r="AH73" s="296"/>
      <c r="AI73" s="297"/>
      <c r="AJ73" s="297"/>
      <c r="AK73" s="297"/>
      <c r="AL73" s="244"/>
      <c r="AM73" s="298">
        <f>COUNTIF(AM12:AM53,"AV")</f>
        <v>0</v>
      </c>
      <c r="AN73" s="296"/>
      <c r="AO73" s="297"/>
      <c r="AP73" s="297"/>
      <c r="AQ73" s="297"/>
      <c r="AR73" s="244"/>
      <c r="AS73" s="298">
        <f>COUNTIF(AS12:AS53,"AV")</f>
        <v>0</v>
      </c>
      <c r="AT73" s="296"/>
      <c r="AU73" s="297"/>
      <c r="AV73" s="297"/>
      <c r="AW73" s="297"/>
      <c r="AX73" s="244"/>
      <c r="AY73" s="298">
        <f>COUNTIF(AY12:AY53,"AV")</f>
        <v>0</v>
      </c>
      <c r="AZ73" s="299"/>
      <c r="BA73" s="297"/>
      <c r="BB73" s="297"/>
      <c r="BC73" s="297"/>
      <c r="BD73" s="244"/>
      <c r="BE73" s="344">
        <f t="shared" si="64"/>
        <v>0</v>
      </c>
    </row>
    <row r="74" spans="1:57" s="216" customFormat="1" ht="15.75" customHeight="1" x14ac:dyDescent="0.3">
      <c r="A74" s="294"/>
      <c r="B74" s="195"/>
      <c r="C74" s="295" t="s">
        <v>41</v>
      </c>
      <c r="D74" s="296"/>
      <c r="E74" s="297"/>
      <c r="F74" s="297"/>
      <c r="G74" s="297"/>
      <c r="H74" s="244"/>
      <c r="I74" s="298">
        <f>COUNTIF(I12:I53,"KO")</f>
        <v>0</v>
      </c>
      <c r="J74" s="296"/>
      <c r="K74" s="297"/>
      <c r="L74" s="297"/>
      <c r="M74" s="297"/>
      <c r="N74" s="244"/>
      <c r="O74" s="298">
        <f>COUNTIF(O12:O53,"KO")</f>
        <v>0</v>
      </c>
      <c r="P74" s="296"/>
      <c r="Q74" s="297"/>
      <c r="R74" s="297"/>
      <c r="S74" s="297"/>
      <c r="T74" s="244"/>
      <c r="U74" s="298">
        <f>COUNTIF(U12:U53,"KO")</f>
        <v>0</v>
      </c>
      <c r="V74" s="296"/>
      <c r="W74" s="297"/>
      <c r="X74" s="297"/>
      <c r="Y74" s="297"/>
      <c r="Z74" s="244"/>
      <c r="AA74" s="298">
        <f>COUNTIF(AA12:AA53,"KO")</f>
        <v>0</v>
      </c>
      <c r="AB74" s="296"/>
      <c r="AC74" s="297"/>
      <c r="AD74" s="297"/>
      <c r="AE74" s="297"/>
      <c r="AF74" s="244"/>
      <c r="AG74" s="298">
        <f>COUNTIF(AG12:AG53,"KO")</f>
        <v>0</v>
      </c>
      <c r="AH74" s="296"/>
      <c r="AI74" s="297"/>
      <c r="AJ74" s="297"/>
      <c r="AK74" s="297"/>
      <c r="AL74" s="244"/>
      <c r="AM74" s="298">
        <f>COUNTIF(AM12:AM53,"KO")</f>
        <v>0</v>
      </c>
      <c r="AN74" s="296"/>
      <c r="AO74" s="297"/>
      <c r="AP74" s="297"/>
      <c r="AQ74" s="297"/>
      <c r="AR74" s="244"/>
      <c r="AS74" s="298">
        <f>COUNTIF(AS12:AS53,"KO")</f>
        <v>0</v>
      </c>
      <c r="AT74" s="296"/>
      <c r="AU74" s="297"/>
      <c r="AV74" s="297"/>
      <c r="AW74" s="297"/>
      <c r="AX74" s="244"/>
      <c r="AY74" s="298">
        <f>COUNTIF(AY12:AY53,"KO")</f>
        <v>0</v>
      </c>
      <c r="AZ74" s="299"/>
      <c r="BA74" s="297"/>
      <c r="BB74" s="297"/>
      <c r="BC74" s="297"/>
      <c r="BD74" s="244"/>
      <c r="BE74" s="344">
        <f t="shared" si="64"/>
        <v>0</v>
      </c>
    </row>
    <row r="75" spans="1:57" s="216" customFormat="1" ht="15.75" customHeight="1" x14ac:dyDescent="0.3">
      <c r="A75" s="294"/>
      <c r="B75" s="195"/>
      <c r="C75" s="295" t="s">
        <v>42</v>
      </c>
      <c r="D75" s="296"/>
      <c r="E75" s="297"/>
      <c r="F75" s="297"/>
      <c r="G75" s="297"/>
      <c r="H75" s="244"/>
      <c r="I75" s="298">
        <f>COUNTIF(I12:I53,"S")</f>
        <v>0</v>
      </c>
      <c r="J75" s="296"/>
      <c r="K75" s="297"/>
      <c r="L75" s="297"/>
      <c r="M75" s="297"/>
      <c r="N75" s="244"/>
      <c r="O75" s="298">
        <f>COUNTIF(O12:O53,"S")</f>
        <v>0</v>
      </c>
      <c r="P75" s="296"/>
      <c r="Q75" s="297"/>
      <c r="R75" s="297"/>
      <c r="S75" s="297"/>
      <c r="T75" s="244"/>
      <c r="U75" s="298">
        <f>COUNTIF(U12:U53,"S")</f>
        <v>0</v>
      </c>
      <c r="V75" s="296"/>
      <c r="W75" s="297"/>
      <c r="X75" s="297"/>
      <c r="Y75" s="297"/>
      <c r="Z75" s="244"/>
      <c r="AA75" s="298">
        <f>COUNTIF(AA12:AA53,"S")</f>
        <v>0</v>
      </c>
      <c r="AB75" s="296"/>
      <c r="AC75" s="297"/>
      <c r="AD75" s="297"/>
      <c r="AE75" s="297"/>
      <c r="AF75" s="244"/>
      <c r="AG75" s="298">
        <f>COUNTIF(AG12:AG53,"S")</f>
        <v>0</v>
      </c>
      <c r="AH75" s="296"/>
      <c r="AI75" s="297"/>
      <c r="AJ75" s="297"/>
      <c r="AK75" s="297"/>
      <c r="AL75" s="244"/>
      <c r="AM75" s="298">
        <f>COUNTIF(AM12:AM53,"S")</f>
        <v>1</v>
      </c>
      <c r="AN75" s="296"/>
      <c r="AO75" s="297"/>
      <c r="AP75" s="297"/>
      <c r="AQ75" s="297"/>
      <c r="AR75" s="244"/>
      <c r="AS75" s="298">
        <f>COUNTIF(AS12:AS53,"S")</f>
        <v>0</v>
      </c>
      <c r="AT75" s="296"/>
      <c r="AU75" s="297"/>
      <c r="AV75" s="297"/>
      <c r="AW75" s="297"/>
      <c r="AX75" s="244"/>
      <c r="AY75" s="298">
        <f>COUNTIF(AY12:AY53,"S")</f>
        <v>0</v>
      </c>
      <c r="AZ75" s="299"/>
      <c r="BA75" s="297"/>
      <c r="BB75" s="297"/>
      <c r="BC75" s="297"/>
      <c r="BD75" s="244"/>
      <c r="BE75" s="344">
        <f t="shared" si="64"/>
        <v>1</v>
      </c>
    </row>
    <row r="76" spans="1:57" s="216" customFormat="1" ht="15.75" customHeight="1" x14ac:dyDescent="0.3">
      <c r="A76" s="294"/>
      <c r="B76" s="195"/>
      <c r="C76" s="295" t="s">
        <v>43</v>
      </c>
      <c r="D76" s="296"/>
      <c r="E76" s="297"/>
      <c r="F76" s="297"/>
      <c r="G76" s="297"/>
      <c r="H76" s="244"/>
      <c r="I76" s="298">
        <f>COUNTIF(I12:I53,"Z")</f>
        <v>0</v>
      </c>
      <c r="J76" s="296"/>
      <c r="K76" s="297"/>
      <c r="L76" s="297"/>
      <c r="M76" s="297"/>
      <c r="N76" s="244"/>
      <c r="O76" s="298">
        <f>COUNTIF(O12:O53,"Z")</f>
        <v>0</v>
      </c>
      <c r="P76" s="296"/>
      <c r="Q76" s="297"/>
      <c r="R76" s="297"/>
      <c r="S76" s="297"/>
      <c r="T76" s="244"/>
      <c r="U76" s="298">
        <f>COUNTIF(U12:U53,"Z")</f>
        <v>0</v>
      </c>
      <c r="V76" s="296"/>
      <c r="W76" s="297"/>
      <c r="X76" s="297"/>
      <c r="Y76" s="297"/>
      <c r="Z76" s="244"/>
      <c r="AA76" s="298">
        <f>COUNTIF(AA12:AA53,"Z")</f>
        <v>0</v>
      </c>
      <c r="AB76" s="296"/>
      <c r="AC76" s="297"/>
      <c r="AD76" s="297"/>
      <c r="AE76" s="297"/>
      <c r="AF76" s="244"/>
      <c r="AG76" s="298">
        <f>COUNTIF(AG12:AG53,"Z")</f>
        <v>0</v>
      </c>
      <c r="AH76" s="296"/>
      <c r="AI76" s="297"/>
      <c r="AJ76" s="297"/>
      <c r="AK76" s="297"/>
      <c r="AL76" s="244"/>
      <c r="AM76" s="298">
        <f>COUNTIF(AM12:AM53,"Z")</f>
        <v>0</v>
      </c>
      <c r="AN76" s="296"/>
      <c r="AO76" s="297"/>
      <c r="AP76" s="297"/>
      <c r="AQ76" s="297"/>
      <c r="AR76" s="244"/>
      <c r="AS76" s="298">
        <f>COUNTIF(AS12:AS53,"Z")</f>
        <v>0</v>
      </c>
      <c r="AT76" s="296"/>
      <c r="AU76" s="297"/>
      <c r="AV76" s="297"/>
      <c r="AW76" s="297"/>
      <c r="AX76" s="244"/>
      <c r="AY76" s="298">
        <f>COUNTIF(AY12:AY53,"Z")</f>
        <v>0</v>
      </c>
      <c r="AZ76" s="299"/>
      <c r="BA76" s="297"/>
      <c r="BB76" s="297"/>
      <c r="BC76" s="297"/>
      <c r="BD76" s="244"/>
      <c r="BE76" s="344">
        <f t="shared" si="64"/>
        <v>0</v>
      </c>
    </row>
    <row r="77" spans="1:57" s="216" customFormat="1" ht="15.75" customHeight="1" x14ac:dyDescent="0.2">
      <c r="A77" s="579"/>
      <c r="B77" s="584"/>
      <c r="C77" s="584"/>
      <c r="D77" s="584"/>
      <c r="E77" s="584"/>
      <c r="F77" s="584"/>
      <c r="G77" s="584"/>
      <c r="H77" s="584"/>
      <c r="I77" s="584"/>
      <c r="J77" s="584"/>
      <c r="K77" s="584"/>
      <c r="L77" s="584"/>
      <c r="M77" s="584"/>
      <c r="N77" s="584"/>
      <c r="O77" s="584"/>
      <c r="P77" s="584"/>
      <c r="Q77" s="584"/>
      <c r="R77" s="584"/>
      <c r="S77" s="584"/>
      <c r="T77" s="584"/>
      <c r="U77" s="584"/>
      <c r="V77" s="584"/>
      <c r="W77" s="584"/>
      <c r="X77" s="584"/>
      <c r="Y77" s="584"/>
      <c r="Z77" s="584"/>
      <c r="AA77" s="584"/>
      <c r="AB77" s="324"/>
      <c r="AC77" s="324"/>
      <c r="AD77" s="324"/>
      <c r="AE77" s="324"/>
      <c r="AF77" s="324"/>
      <c r="AG77" s="324"/>
      <c r="AH77" s="324"/>
      <c r="AI77" s="324"/>
      <c r="AJ77" s="324"/>
      <c r="AK77" s="324"/>
      <c r="AL77" s="324"/>
      <c r="AM77" s="324"/>
      <c r="AN77" s="324"/>
      <c r="AO77" s="324"/>
      <c r="AP77" s="324"/>
      <c r="AQ77" s="324"/>
      <c r="AR77" s="324"/>
      <c r="AS77" s="324"/>
      <c r="AT77" s="324"/>
      <c r="AU77" s="324"/>
      <c r="AV77" s="324"/>
      <c r="AW77" s="324"/>
      <c r="AX77" s="324"/>
      <c r="AY77" s="324"/>
      <c r="AZ77" s="559" t="s">
        <v>227</v>
      </c>
      <c r="BA77" s="585"/>
      <c r="BB77" s="585"/>
      <c r="BC77" s="585"/>
      <c r="BD77" s="586"/>
      <c r="BE77" s="301">
        <f>SUM(BE65:BE76)</f>
        <v>32</v>
      </c>
    </row>
    <row r="78" spans="1:57" s="216" customFormat="1" ht="15.75" customHeight="1" x14ac:dyDescent="0.25">
      <c r="A78" s="302"/>
      <c r="B78" s="303"/>
      <c r="C78" s="303"/>
    </row>
    <row r="79" spans="1:57" s="216" customFormat="1" ht="15.75" customHeight="1" x14ac:dyDescent="0.25">
      <c r="A79" s="302"/>
      <c r="B79" s="303"/>
      <c r="C79" s="303"/>
    </row>
    <row r="80" spans="1:57" s="216" customFormat="1" ht="15.75" customHeight="1" x14ac:dyDescent="0.25">
      <c r="A80" s="302"/>
      <c r="B80" s="303"/>
      <c r="C80" s="303"/>
    </row>
    <row r="81" spans="1:3" s="216" customFormat="1" ht="15.75" customHeight="1" x14ac:dyDescent="0.25">
      <c r="A81" s="302"/>
      <c r="B81" s="303"/>
      <c r="C81" s="303"/>
    </row>
    <row r="82" spans="1:3" s="216" customFormat="1" ht="15.75" customHeight="1" x14ac:dyDescent="0.25">
      <c r="A82" s="302"/>
      <c r="B82" s="303"/>
      <c r="C82" s="303"/>
    </row>
    <row r="83" spans="1:3" s="216" customFormat="1" ht="15.75" customHeight="1" x14ac:dyDescent="0.25">
      <c r="A83" s="302"/>
      <c r="B83" s="303"/>
      <c r="C83" s="303"/>
    </row>
    <row r="84" spans="1:3" s="216" customFormat="1" ht="15.75" customHeight="1" x14ac:dyDescent="0.25">
      <c r="A84" s="302"/>
      <c r="B84" s="303"/>
      <c r="C84" s="303"/>
    </row>
    <row r="85" spans="1:3" s="216" customFormat="1" ht="15.75" customHeight="1" x14ac:dyDescent="0.25">
      <c r="A85" s="302"/>
      <c r="B85" s="303"/>
      <c r="C85" s="303"/>
    </row>
    <row r="86" spans="1:3" s="216" customFormat="1" ht="15.75" customHeight="1" x14ac:dyDescent="0.25">
      <c r="A86" s="302"/>
      <c r="B86" s="303"/>
      <c r="C86" s="303"/>
    </row>
    <row r="87" spans="1:3" s="216" customFormat="1" ht="15.75" customHeight="1" x14ac:dyDescent="0.25">
      <c r="A87" s="302"/>
      <c r="B87" s="303"/>
      <c r="C87" s="303"/>
    </row>
    <row r="88" spans="1:3" s="216" customFormat="1" ht="15.75" customHeight="1" x14ac:dyDescent="0.25">
      <c r="A88" s="302"/>
      <c r="B88" s="303"/>
      <c r="C88" s="303"/>
    </row>
    <row r="89" spans="1:3" s="216" customFormat="1" ht="15.75" customHeight="1" x14ac:dyDescent="0.25">
      <c r="A89" s="302"/>
      <c r="B89" s="303"/>
      <c r="C89" s="303"/>
    </row>
    <row r="90" spans="1:3" s="216" customFormat="1" ht="15.75" customHeight="1" x14ac:dyDescent="0.25">
      <c r="A90" s="302"/>
      <c r="B90" s="303"/>
      <c r="C90" s="303"/>
    </row>
    <row r="91" spans="1:3" s="216" customFormat="1" ht="15.75" customHeight="1" x14ac:dyDescent="0.25">
      <c r="A91" s="302"/>
      <c r="B91" s="303"/>
      <c r="C91" s="303"/>
    </row>
    <row r="92" spans="1:3" s="216" customFormat="1" ht="15.75" customHeight="1" x14ac:dyDescent="0.25">
      <c r="A92" s="302"/>
      <c r="B92" s="303"/>
      <c r="C92" s="303"/>
    </row>
    <row r="93" spans="1:3" s="216" customFormat="1" ht="15.75" customHeight="1" x14ac:dyDescent="0.25">
      <c r="A93" s="302"/>
      <c r="B93" s="303"/>
      <c r="C93" s="303"/>
    </row>
    <row r="94" spans="1:3" s="216" customFormat="1" ht="15.75" customHeight="1" x14ac:dyDescent="0.25">
      <c r="A94" s="302"/>
      <c r="B94" s="303"/>
      <c r="C94" s="303"/>
    </row>
    <row r="95" spans="1:3" s="216" customFormat="1" ht="15.75" customHeight="1" x14ac:dyDescent="0.25">
      <c r="A95" s="302"/>
      <c r="B95" s="303"/>
      <c r="C95" s="303"/>
    </row>
    <row r="96" spans="1:3" s="216" customFormat="1" ht="15.75" customHeight="1" x14ac:dyDescent="0.25">
      <c r="A96" s="302"/>
      <c r="B96" s="303"/>
      <c r="C96" s="303"/>
    </row>
    <row r="97" spans="1:3" s="216" customFormat="1" ht="15.75" customHeight="1" x14ac:dyDescent="0.25">
      <c r="A97" s="302"/>
      <c r="B97" s="303"/>
      <c r="C97" s="303"/>
    </row>
    <row r="98" spans="1:3" s="216" customFormat="1" ht="15.75" customHeight="1" x14ac:dyDescent="0.25">
      <c r="A98" s="302"/>
      <c r="B98" s="303"/>
      <c r="C98" s="303"/>
    </row>
    <row r="99" spans="1:3" s="216" customFormat="1" ht="15.75" customHeight="1" x14ac:dyDescent="0.25">
      <c r="A99" s="302"/>
      <c r="B99" s="303"/>
      <c r="C99" s="303"/>
    </row>
    <row r="100" spans="1:3" s="216" customFormat="1" ht="15.75" customHeight="1" x14ac:dyDescent="0.25">
      <c r="A100" s="302"/>
      <c r="B100" s="303"/>
      <c r="C100" s="303"/>
    </row>
    <row r="101" spans="1:3" s="216" customFormat="1" ht="15.75" customHeight="1" x14ac:dyDescent="0.25">
      <c r="A101" s="302"/>
      <c r="B101" s="303"/>
      <c r="C101" s="303"/>
    </row>
    <row r="102" spans="1:3" s="216" customFormat="1" ht="15.75" customHeight="1" x14ac:dyDescent="0.25">
      <c r="A102" s="302"/>
      <c r="B102" s="303"/>
      <c r="C102" s="303"/>
    </row>
    <row r="103" spans="1:3" s="216" customFormat="1" ht="15.75" customHeight="1" x14ac:dyDescent="0.25">
      <c r="A103" s="302"/>
      <c r="B103" s="303"/>
      <c r="C103" s="303"/>
    </row>
    <row r="104" spans="1:3" s="216" customFormat="1" ht="15.75" customHeight="1" x14ac:dyDescent="0.25">
      <c r="A104" s="302"/>
      <c r="B104" s="303"/>
      <c r="C104" s="303"/>
    </row>
    <row r="105" spans="1:3" s="216" customFormat="1" ht="15.75" customHeight="1" x14ac:dyDescent="0.25">
      <c r="A105" s="302"/>
      <c r="B105" s="303"/>
      <c r="C105" s="303"/>
    </row>
    <row r="106" spans="1:3" s="216" customFormat="1" ht="15.75" customHeight="1" x14ac:dyDescent="0.25">
      <c r="A106" s="302"/>
      <c r="B106" s="303"/>
      <c r="C106" s="303"/>
    </row>
    <row r="107" spans="1:3" s="216" customFormat="1" ht="15.75" customHeight="1" x14ac:dyDescent="0.25">
      <c r="A107" s="302"/>
      <c r="B107" s="303"/>
      <c r="C107" s="303"/>
    </row>
    <row r="108" spans="1:3" s="216" customFormat="1" ht="15.75" customHeight="1" x14ac:dyDescent="0.25">
      <c r="A108" s="302"/>
      <c r="B108" s="303"/>
      <c r="C108" s="303"/>
    </row>
    <row r="109" spans="1:3" s="216" customFormat="1" ht="15.75" customHeight="1" x14ac:dyDescent="0.25">
      <c r="A109" s="302"/>
      <c r="B109" s="303"/>
      <c r="C109" s="303"/>
    </row>
    <row r="110" spans="1:3" s="216" customFormat="1" ht="15.75" customHeight="1" x14ac:dyDescent="0.25">
      <c r="A110" s="302"/>
      <c r="B110" s="303"/>
      <c r="C110" s="303"/>
    </row>
    <row r="111" spans="1:3" s="216" customFormat="1" ht="15.75" customHeight="1" x14ac:dyDescent="0.25">
      <c r="A111" s="302"/>
      <c r="B111" s="303"/>
      <c r="C111" s="303"/>
    </row>
    <row r="112" spans="1:3" s="216" customFormat="1" ht="15.75" customHeight="1" x14ac:dyDescent="0.25">
      <c r="A112" s="302"/>
      <c r="B112" s="303"/>
      <c r="C112" s="303"/>
    </row>
    <row r="113" spans="1:3" s="216" customFormat="1" ht="15.75" customHeight="1" x14ac:dyDescent="0.25">
      <c r="A113" s="302"/>
      <c r="B113" s="303"/>
      <c r="C113" s="303"/>
    </row>
    <row r="114" spans="1:3" s="216" customFormat="1" ht="15.75" customHeight="1" x14ac:dyDescent="0.25">
      <c r="A114" s="302"/>
      <c r="B114" s="303"/>
      <c r="C114" s="303"/>
    </row>
    <row r="115" spans="1:3" s="216" customFormat="1" ht="15.75" customHeight="1" x14ac:dyDescent="0.25">
      <c r="A115" s="302"/>
      <c r="B115" s="303"/>
      <c r="C115" s="303"/>
    </row>
    <row r="116" spans="1:3" s="216" customFormat="1" ht="15.75" customHeight="1" x14ac:dyDescent="0.25">
      <c r="A116" s="302"/>
      <c r="B116" s="303"/>
      <c r="C116" s="303"/>
    </row>
    <row r="117" spans="1:3" s="216" customFormat="1" ht="15.75" customHeight="1" x14ac:dyDescent="0.25">
      <c r="A117" s="302"/>
      <c r="B117" s="303"/>
      <c r="C117" s="303"/>
    </row>
    <row r="118" spans="1:3" s="216" customFormat="1" ht="15.75" customHeight="1" x14ac:dyDescent="0.25">
      <c r="A118" s="302"/>
      <c r="B118" s="303"/>
      <c r="C118" s="303"/>
    </row>
    <row r="119" spans="1:3" s="216" customFormat="1" ht="15.75" customHeight="1" x14ac:dyDescent="0.25">
      <c r="A119" s="302"/>
      <c r="B119" s="303"/>
      <c r="C119" s="303"/>
    </row>
    <row r="120" spans="1:3" s="216" customFormat="1" ht="15.75" customHeight="1" x14ac:dyDescent="0.25">
      <c r="A120" s="302"/>
      <c r="B120" s="303"/>
      <c r="C120" s="303"/>
    </row>
    <row r="121" spans="1:3" s="216" customFormat="1" ht="15.75" customHeight="1" x14ac:dyDescent="0.25">
      <c r="A121" s="302"/>
      <c r="B121" s="303"/>
      <c r="C121" s="303"/>
    </row>
    <row r="122" spans="1:3" s="216" customFormat="1" ht="15.75" customHeight="1" x14ac:dyDescent="0.25">
      <c r="A122" s="302"/>
      <c r="B122" s="303"/>
      <c r="C122" s="303"/>
    </row>
    <row r="123" spans="1:3" s="216" customFormat="1" ht="15.75" customHeight="1" x14ac:dyDescent="0.25">
      <c r="A123" s="302"/>
      <c r="B123" s="303"/>
      <c r="C123" s="303"/>
    </row>
    <row r="124" spans="1:3" s="216" customFormat="1" ht="15.75" customHeight="1" x14ac:dyDescent="0.25">
      <c r="A124" s="302"/>
      <c r="B124" s="303"/>
      <c r="C124" s="303"/>
    </row>
    <row r="125" spans="1:3" s="216" customFormat="1" ht="15.75" customHeight="1" x14ac:dyDescent="0.25">
      <c r="A125" s="302"/>
      <c r="B125" s="303"/>
      <c r="C125" s="303"/>
    </row>
    <row r="126" spans="1:3" s="216" customFormat="1" ht="15.75" customHeight="1" x14ac:dyDescent="0.25">
      <c r="A126" s="302"/>
      <c r="B126" s="303"/>
      <c r="C126" s="303"/>
    </row>
    <row r="127" spans="1:3" s="216" customFormat="1" ht="15.75" customHeight="1" x14ac:dyDescent="0.25">
      <c r="A127" s="302"/>
      <c r="B127" s="303"/>
      <c r="C127" s="303"/>
    </row>
    <row r="128" spans="1:3" s="216" customFormat="1" ht="15.75" customHeight="1" x14ac:dyDescent="0.25">
      <c r="A128" s="302"/>
      <c r="B128" s="303"/>
      <c r="C128" s="303"/>
    </row>
    <row r="129" spans="1:3" s="216" customFormat="1" ht="15.75" customHeight="1" x14ac:dyDescent="0.25">
      <c r="A129" s="302"/>
      <c r="B129" s="303"/>
      <c r="C129" s="303"/>
    </row>
    <row r="130" spans="1:3" s="216" customFormat="1" ht="15.75" customHeight="1" x14ac:dyDescent="0.25">
      <c r="A130" s="302"/>
      <c r="B130" s="303"/>
      <c r="C130" s="303"/>
    </row>
    <row r="131" spans="1:3" s="216" customFormat="1" ht="15.75" customHeight="1" x14ac:dyDescent="0.25">
      <c r="A131" s="302"/>
      <c r="B131" s="303"/>
      <c r="C131" s="303"/>
    </row>
    <row r="132" spans="1:3" s="216" customFormat="1" ht="15.75" customHeight="1" x14ac:dyDescent="0.25">
      <c r="A132" s="302"/>
      <c r="B132" s="303"/>
      <c r="C132" s="303"/>
    </row>
    <row r="133" spans="1:3" s="216" customFormat="1" ht="15.75" customHeight="1" x14ac:dyDescent="0.25">
      <c r="A133" s="302"/>
      <c r="B133" s="303"/>
      <c r="C133" s="303"/>
    </row>
    <row r="134" spans="1:3" s="216" customFormat="1" ht="15.75" customHeight="1" x14ac:dyDescent="0.25">
      <c r="A134" s="302"/>
      <c r="B134" s="303"/>
      <c r="C134" s="303"/>
    </row>
    <row r="135" spans="1:3" s="216" customFormat="1" ht="15.75" customHeight="1" x14ac:dyDescent="0.25">
      <c r="A135" s="302"/>
      <c r="B135" s="303"/>
      <c r="C135" s="303"/>
    </row>
    <row r="136" spans="1:3" s="216" customFormat="1" ht="15.75" customHeight="1" x14ac:dyDescent="0.25">
      <c r="A136" s="302"/>
      <c r="B136" s="303"/>
      <c r="C136" s="303"/>
    </row>
    <row r="137" spans="1:3" s="216" customFormat="1" ht="15.75" customHeight="1" x14ac:dyDescent="0.25">
      <c r="A137" s="302"/>
      <c r="B137" s="303"/>
      <c r="C137" s="303"/>
    </row>
    <row r="138" spans="1:3" s="216" customFormat="1" ht="15.75" customHeight="1" x14ac:dyDescent="0.25">
      <c r="A138" s="302"/>
      <c r="B138" s="303"/>
      <c r="C138" s="303"/>
    </row>
    <row r="139" spans="1:3" s="216" customFormat="1" ht="15.75" customHeight="1" x14ac:dyDescent="0.25">
      <c r="A139" s="302"/>
      <c r="B139" s="303"/>
      <c r="C139" s="303"/>
    </row>
    <row r="140" spans="1:3" s="216" customFormat="1" ht="15.75" customHeight="1" x14ac:dyDescent="0.25">
      <c r="A140" s="302"/>
      <c r="B140" s="303"/>
      <c r="C140" s="303"/>
    </row>
    <row r="141" spans="1:3" s="216" customFormat="1" ht="15.75" customHeight="1" x14ac:dyDescent="0.25">
      <c r="A141" s="302"/>
      <c r="B141" s="214"/>
      <c r="C141" s="214"/>
    </row>
    <row r="142" spans="1:3" s="216" customFormat="1" ht="15.75" customHeight="1" x14ac:dyDescent="0.25">
      <c r="A142" s="302"/>
      <c r="B142" s="214"/>
      <c r="C142" s="214"/>
    </row>
    <row r="143" spans="1:3" s="216" customFormat="1" ht="15.75" customHeight="1" x14ac:dyDescent="0.25">
      <c r="A143" s="302"/>
      <c r="B143" s="214"/>
      <c r="C143" s="214"/>
    </row>
    <row r="144" spans="1:3" s="216" customFormat="1" ht="15.75" customHeight="1" x14ac:dyDescent="0.25">
      <c r="A144" s="302"/>
      <c r="B144" s="214"/>
      <c r="C144" s="214"/>
    </row>
    <row r="145" spans="1:3" s="216" customFormat="1" ht="15.75" customHeight="1" x14ac:dyDescent="0.25">
      <c r="A145" s="302"/>
      <c r="B145" s="214"/>
      <c r="C145" s="214"/>
    </row>
    <row r="146" spans="1:3" s="216" customFormat="1" ht="15.75" customHeight="1" x14ac:dyDescent="0.25">
      <c r="A146" s="302"/>
      <c r="B146" s="214"/>
      <c r="C146" s="214"/>
    </row>
    <row r="147" spans="1:3" s="216" customFormat="1" ht="15.75" customHeight="1" x14ac:dyDescent="0.25">
      <c r="A147" s="302"/>
      <c r="B147" s="214"/>
      <c r="C147" s="214"/>
    </row>
    <row r="148" spans="1:3" s="216" customFormat="1" ht="15.75" customHeight="1" x14ac:dyDescent="0.25">
      <c r="A148" s="302"/>
      <c r="B148" s="214"/>
      <c r="C148" s="214"/>
    </row>
    <row r="149" spans="1:3" s="216" customFormat="1" ht="15.75" customHeight="1" x14ac:dyDescent="0.25">
      <c r="A149" s="302"/>
      <c r="B149" s="214"/>
      <c r="C149" s="214"/>
    </row>
    <row r="150" spans="1:3" ht="15.75" customHeight="1" x14ac:dyDescent="0.25">
      <c r="A150" s="304"/>
      <c r="B150" s="212"/>
      <c r="C150" s="212"/>
    </row>
    <row r="151" spans="1:3" ht="15.75" customHeight="1" x14ac:dyDescent="0.25">
      <c r="A151" s="304"/>
      <c r="B151" s="212"/>
      <c r="C151" s="212"/>
    </row>
    <row r="152" spans="1:3" ht="15.75" customHeight="1" x14ac:dyDescent="0.25">
      <c r="A152" s="304"/>
      <c r="B152" s="212"/>
      <c r="C152" s="212"/>
    </row>
    <row r="153" spans="1:3" ht="15.75" customHeight="1" x14ac:dyDescent="0.25">
      <c r="A153" s="304"/>
      <c r="B153" s="212"/>
      <c r="C153" s="212"/>
    </row>
    <row r="154" spans="1:3" ht="15.75" customHeight="1" x14ac:dyDescent="0.25">
      <c r="A154" s="304"/>
      <c r="B154" s="212"/>
      <c r="C154" s="212"/>
    </row>
    <row r="155" spans="1:3" ht="15.75" customHeight="1" x14ac:dyDescent="0.25">
      <c r="A155" s="304"/>
      <c r="B155" s="212"/>
      <c r="C155" s="212"/>
    </row>
    <row r="156" spans="1:3" ht="15.75" customHeight="1" x14ac:dyDescent="0.25">
      <c r="A156" s="304"/>
      <c r="B156" s="212"/>
      <c r="C156" s="212"/>
    </row>
    <row r="157" spans="1:3" ht="15.75" customHeight="1" x14ac:dyDescent="0.25">
      <c r="A157" s="304"/>
      <c r="B157" s="212"/>
      <c r="C157" s="212"/>
    </row>
    <row r="158" spans="1:3" ht="15.75" customHeight="1" x14ac:dyDescent="0.25">
      <c r="A158" s="304"/>
      <c r="B158" s="212"/>
      <c r="C158" s="212"/>
    </row>
    <row r="159" spans="1:3" ht="15.75" customHeight="1" x14ac:dyDescent="0.25">
      <c r="A159" s="304"/>
      <c r="B159" s="212"/>
      <c r="C159" s="212"/>
    </row>
    <row r="160" spans="1:3" ht="15.75" customHeight="1" x14ac:dyDescent="0.25">
      <c r="A160" s="304"/>
      <c r="B160" s="212"/>
      <c r="C160" s="212"/>
    </row>
    <row r="161" spans="1:3" ht="15.75" customHeight="1" x14ac:dyDescent="0.25">
      <c r="A161" s="304"/>
      <c r="B161" s="212"/>
      <c r="C161" s="212"/>
    </row>
    <row r="162" spans="1:3" ht="15.75" customHeight="1" x14ac:dyDescent="0.25">
      <c r="A162" s="304"/>
      <c r="B162" s="212"/>
      <c r="C162" s="212"/>
    </row>
    <row r="163" spans="1:3" ht="15.75" customHeight="1" x14ac:dyDescent="0.25">
      <c r="A163" s="304"/>
      <c r="B163" s="212"/>
      <c r="C163" s="212"/>
    </row>
    <row r="164" spans="1:3" ht="15.75" customHeight="1" x14ac:dyDescent="0.25">
      <c r="A164" s="304"/>
      <c r="B164" s="212"/>
      <c r="C164" s="212"/>
    </row>
    <row r="165" spans="1:3" ht="15.75" customHeight="1" x14ac:dyDescent="0.25">
      <c r="A165" s="304"/>
      <c r="B165" s="212"/>
      <c r="C165" s="212"/>
    </row>
    <row r="166" spans="1:3" ht="15.75" customHeight="1" x14ac:dyDescent="0.25">
      <c r="A166" s="304"/>
      <c r="B166" s="212"/>
      <c r="C166" s="212"/>
    </row>
    <row r="167" spans="1:3" ht="15.75" customHeight="1" x14ac:dyDescent="0.25">
      <c r="A167" s="304"/>
      <c r="B167" s="212"/>
      <c r="C167" s="212"/>
    </row>
    <row r="168" spans="1:3" ht="15.75" customHeight="1" x14ac:dyDescent="0.25">
      <c r="A168" s="304"/>
      <c r="B168" s="212"/>
      <c r="C168" s="212"/>
    </row>
    <row r="169" spans="1:3" ht="15.75" customHeight="1" x14ac:dyDescent="0.25">
      <c r="A169" s="304"/>
      <c r="B169" s="212"/>
      <c r="C169" s="212"/>
    </row>
    <row r="170" spans="1:3" ht="15.75" customHeight="1" x14ac:dyDescent="0.25">
      <c r="A170" s="304"/>
      <c r="B170" s="212"/>
      <c r="C170" s="212"/>
    </row>
    <row r="171" spans="1:3" ht="15.75" customHeight="1" x14ac:dyDescent="0.25">
      <c r="A171" s="304"/>
      <c r="B171" s="212"/>
      <c r="C171" s="212"/>
    </row>
    <row r="172" spans="1:3" ht="15.75" customHeight="1" x14ac:dyDescent="0.25">
      <c r="A172" s="304"/>
      <c r="B172" s="212"/>
      <c r="C172" s="212"/>
    </row>
    <row r="173" spans="1:3" ht="15.75" customHeight="1" x14ac:dyDescent="0.25">
      <c r="A173" s="304"/>
      <c r="B173" s="212"/>
      <c r="C173" s="212"/>
    </row>
    <row r="174" spans="1:3" ht="15.75" customHeight="1" x14ac:dyDescent="0.25">
      <c r="A174" s="304"/>
      <c r="B174" s="212"/>
      <c r="C174" s="212"/>
    </row>
    <row r="175" spans="1:3" ht="15.75" customHeight="1" x14ac:dyDescent="0.25">
      <c r="A175" s="304"/>
      <c r="B175" s="212"/>
      <c r="C175" s="212"/>
    </row>
    <row r="176" spans="1:3" ht="15.75" customHeight="1" x14ac:dyDescent="0.25">
      <c r="A176" s="304"/>
      <c r="B176" s="212"/>
      <c r="C176" s="212"/>
    </row>
    <row r="177" spans="1:3" ht="15.75" customHeight="1" x14ac:dyDescent="0.25">
      <c r="A177" s="304"/>
      <c r="B177" s="212"/>
      <c r="C177" s="212"/>
    </row>
    <row r="178" spans="1:3" ht="15.75" customHeight="1" x14ac:dyDescent="0.25">
      <c r="A178" s="304"/>
      <c r="B178" s="212"/>
      <c r="C178" s="212"/>
    </row>
    <row r="179" spans="1:3" ht="15.75" customHeight="1" x14ac:dyDescent="0.25">
      <c r="A179" s="304"/>
      <c r="B179" s="212"/>
      <c r="C179" s="212"/>
    </row>
    <row r="180" spans="1:3" ht="15.75" customHeight="1" x14ac:dyDescent="0.25">
      <c r="A180" s="304"/>
      <c r="B180" s="212"/>
      <c r="C180" s="212"/>
    </row>
    <row r="181" spans="1:3" ht="15.75" customHeight="1" x14ac:dyDescent="0.25">
      <c r="A181" s="304"/>
      <c r="B181" s="212"/>
      <c r="C181" s="212"/>
    </row>
    <row r="182" spans="1:3" ht="15.75" customHeight="1" x14ac:dyDescent="0.25">
      <c r="A182" s="304"/>
      <c r="B182" s="212"/>
      <c r="C182" s="212"/>
    </row>
    <row r="183" spans="1:3" ht="15.75" customHeight="1" x14ac:dyDescent="0.25">
      <c r="A183" s="304"/>
      <c r="B183" s="212"/>
      <c r="C183" s="212"/>
    </row>
    <row r="184" spans="1:3" x14ac:dyDescent="0.25">
      <c r="A184" s="304"/>
      <c r="B184" s="212"/>
      <c r="C184" s="212"/>
    </row>
    <row r="185" spans="1:3" x14ac:dyDescent="0.25">
      <c r="A185" s="304"/>
      <c r="B185" s="212"/>
      <c r="C185" s="212"/>
    </row>
    <row r="186" spans="1:3" x14ac:dyDescent="0.25">
      <c r="A186" s="304"/>
      <c r="B186" s="212"/>
      <c r="C186" s="212"/>
    </row>
    <row r="187" spans="1:3" x14ac:dyDescent="0.25">
      <c r="A187" s="304"/>
      <c r="B187" s="212"/>
      <c r="C187" s="212"/>
    </row>
    <row r="188" spans="1:3" x14ac:dyDescent="0.25">
      <c r="A188" s="304"/>
      <c r="B188" s="212"/>
      <c r="C188" s="212"/>
    </row>
    <row r="189" spans="1:3" x14ac:dyDescent="0.25">
      <c r="A189" s="304"/>
      <c r="B189" s="212"/>
      <c r="C189" s="212"/>
    </row>
    <row r="190" spans="1:3" x14ac:dyDescent="0.25">
      <c r="A190" s="304"/>
      <c r="B190" s="212"/>
      <c r="C190" s="212"/>
    </row>
    <row r="191" spans="1:3" x14ac:dyDescent="0.25">
      <c r="A191" s="304"/>
      <c r="B191" s="212"/>
      <c r="C191" s="212"/>
    </row>
    <row r="192" spans="1:3" x14ac:dyDescent="0.25">
      <c r="A192" s="304"/>
      <c r="B192" s="212"/>
      <c r="C192" s="212"/>
    </row>
    <row r="193" spans="1:3" x14ac:dyDescent="0.25">
      <c r="A193" s="304"/>
      <c r="B193" s="212"/>
      <c r="C193" s="212"/>
    </row>
    <row r="194" spans="1:3" x14ac:dyDescent="0.25">
      <c r="A194" s="304"/>
      <c r="B194" s="212"/>
      <c r="C194" s="212"/>
    </row>
    <row r="195" spans="1:3" x14ac:dyDescent="0.25">
      <c r="A195" s="304"/>
      <c r="B195" s="212"/>
      <c r="C195" s="212"/>
    </row>
    <row r="196" spans="1:3" x14ac:dyDescent="0.25">
      <c r="A196" s="304"/>
      <c r="B196" s="212"/>
      <c r="C196" s="212"/>
    </row>
    <row r="197" spans="1:3" x14ac:dyDescent="0.25">
      <c r="A197" s="304"/>
      <c r="B197" s="212"/>
      <c r="C197" s="212"/>
    </row>
    <row r="198" spans="1:3" x14ac:dyDescent="0.25">
      <c r="A198" s="304"/>
      <c r="B198" s="212"/>
      <c r="C198" s="212"/>
    </row>
    <row r="199" spans="1:3" x14ac:dyDescent="0.25">
      <c r="A199" s="304"/>
      <c r="B199" s="212"/>
      <c r="C199" s="212"/>
    </row>
    <row r="200" spans="1:3" x14ac:dyDescent="0.25">
      <c r="A200" s="304"/>
      <c r="B200" s="212"/>
      <c r="C200" s="212"/>
    </row>
    <row r="201" spans="1:3" x14ac:dyDescent="0.25">
      <c r="A201" s="304"/>
      <c r="B201" s="212"/>
      <c r="C201" s="212"/>
    </row>
    <row r="202" spans="1:3" x14ac:dyDescent="0.25">
      <c r="A202" s="304"/>
      <c r="B202" s="212"/>
      <c r="C202" s="212"/>
    </row>
    <row r="203" spans="1:3" x14ac:dyDescent="0.25">
      <c r="A203" s="304"/>
      <c r="B203" s="212"/>
      <c r="C203" s="212"/>
    </row>
    <row r="204" spans="1:3" x14ac:dyDescent="0.25">
      <c r="A204" s="304"/>
      <c r="B204" s="212"/>
      <c r="C204" s="212"/>
    </row>
    <row r="205" spans="1:3" x14ac:dyDescent="0.25">
      <c r="A205" s="304"/>
      <c r="B205" s="212"/>
      <c r="C205" s="212"/>
    </row>
    <row r="206" spans="1:3" x14ac:dyDescent="0.25">
      <c r="A206" s="304"/>
      <c r="B206" s="212"/>
      <c r="C206" s="212"/>
    </row>
    <row r="207" spans="1:3" x14ac:dyDescent="0.25">
      <c r="A207" s="304"/>
      <c r="B207" s="212"/>
      <c r="C207" s="212"/>
    </row>
    <row r="208" spans="1:3" x14ac:dyDescent="0.25">
      <c r="A208" s="304"/>
      <c r="B208" s="212"/>
      <c r="C208" s="212"/>
    </row>
    <row r="209" spans="1:3" x14ac:dyDescent="0.25">
      <c r="A209" s="304"/>
      <c r="B209" s="212"/>
      <c r="C209" s="212"/>
    </row>
    <row r="210" spans="1:3" x14ac:dyDescent="0.25">
      <c r="A210" s="304"/>
      <c r="B210" s="212"/>
      <c r="C210" s="212"/>
    </row>
    <row r="211" spans="1:3" x14ac:dyDescent="0.25">
      <c r="A211" s="304"/>
      <c r="B211" s="212"/>
      <c r="C211" s="212"/>
    </row>
    <row r="212" spans="1:3" x14ac:dyDescent="0.25">
      <c r="A212" s="304"/>
      <c r="B212" s="212"/>
      <c r="C212" s="212"/>
    </row>
    <row r="213" spans="1:3" x14ac:dyDescent="0.25">
      <c r="A213" s="304"/>
      <c r="B213" s="212"/>
      <c r="C213" s="212"/>
    </row>
    <row r="214" spans="1:3" x14ac:dyDescent="0.25">
      <c r="A214" s="304"/>
      <c r="B214" s="212"/>
      <c r="C214" s="212"/>
    </row>
    <row r="215" spans="1:3" x14ac:dyDescent="0.25">
      <c r="A215" s="304"/>
      <c r="B215" s="212"/>
      <c r="C215" s="212"/>
    </row>
    <row r="216" spans="1:3" x14ac:dyDescent="0.25">
      <c r="A216" s="304"/>
      <c r="B216" s="212"/>
      <c r="C216" s="212"/>
    </row>
    <row r="217" spans="1:3" x14ac:dyDescent="0.25">
      <c r="A217" s="304"/>
      <c r="B217" s="212"/>
      <c r="C217" s="212"/>
    </row>
    <row r="218" spans="1:3" x14ac:dyDescent="0.25">
      <c r="A218" s="304"/>
      <c r="B218" s="212"/>
      <c r="C218" s="212"/>
    </row>
    <row r="219" spans="1:3" x14ac:dyDescent="0.25">
      <c r="A219" s="304"/>
      <c r="B219" s="212"/>
      <c r="C219" s="212"/>
    </row>
    <row r="220" spans="1:3" x14ac:dyDescent="0.25">
      <c r="A220" s="304"/>
      <c r="B220" s="212"/>
      <c r="C220" s="212"/>
    </row>
    <row r="221" spans="1:3" x14ac:dyDescent="0.25">
      <c r="A221" s="304"/>
      <c r="B221" s="212"/>
      <c r="C221" s="212"/>
    </row>
    <row r="222" spans="1:3" x14ac:dyDescent="0.25">
      <c r="A222" s="304"/>
      <c r="B222" s="212"/>
      <c r="C222" s="212"/>
    </row>
    <row r="223" spans="1:3" x14ac:dyDescent="0.25">
      <c r="A223" s="304"/>
      <c r="B223" s="212"/>
      <c r="C223" s="212"/>
    </row>
    <row r="224" spans="1:3" x14ac:dyDescent="0.25">
      <c r="A224" s="304"/>
      <c r="B224" s="212"/>
      <c r="C224" s="212"/>
    </row>
    <row r="225" spans="1:3" x14ac:dyDescent="0.25">
      <c r="A225" s="304"/>
      <c r="B225" s="212"/>
      <c r="C225" s="212"/>
    </row>
    <row r="226" spans="1:3" x14ac:dyDescent="0.25">
      <c r="A226" s="304"/>
      <c r="B226" s="212"/>
      <c r="C226" s="212"/>
    </row>
    <row r="227" spans="1:3" x14ac:dyDescent="0.25">
      <c r="A227" s="304"/>
      <c r="B227" s="212"/>
      <c r="C227" s="212"/>
    </row>
    <row r="228" spans="1:3" x14ac:dyDescent="0.25">
      <c r="A228" s="304"/>
      <c r="B228" s="212"/>
      <c r="C228" s="212"/>
    </row>
    <row r="229" spans="1:3" x14ac:dyDescent="0.25">
      <c r="A229" s="304"/>
      <c r="B229" s="212"/>
      <c r="C229" s="212"/>
    </row>
    <row r="230" spans="1:3" x14ac:dyDescent="0.25">
      <c r="A230" s="304"/>
      <c r="B230" s="212"/>
      <c r="C230" s="212"/>
    </row>
    <row r="231" spans="1:3" x14ac:dyDescent="0.25">
      <c r="A231" s="304"/>
      <c r="B231" s="212"/>
      <c r="C231" s="212"/>
    </row>
    <row r="232" spans="1:3" x14ac:dyDescent="0.25">
      <c r="A232" s="304"/>
      <c r="B232" s="212"/>
      <c r="C232" s="212"/>
    </row>
    <row r="233" spans="1:3" x14ac:dyDescent="0.25">
      <c r="A233" s="304"/>
      <c r="B233" s="212"/>
      <c r="C233" s="212"/>
    </row>
    <row r="234" spans="1:3" x14ac:dyDescent="0.25">
      <c r="A234" s="304"/>
      <c r="B234" s="212"/>
      <c r="C234" s="212"/>
    </row>
    <row r="235" spans="1:3" x14ac:dyDescent="0.25">
      <c r="A235" s="304"/>
      <c r="B235" s="212"/>
      <c r="C235" s="212"/>
    </row>
    <row r="236" spans="1:3" x14ac:dyDescent="0.25">
      <c r="A236" s="304"/>
      <c r="B236" s="212"/>
      <c r="C236" s="212"/>
    </row>
    <row r="237" spans="1:3" x14ac:dyDescent="0.25">
      <c r="A237" s="304"/>
      <c r="B237" s="212"/>
      <c r="C237" s="212"/>
    </row>
    <row r="238" spans="1:3" x14ac:dyDescent="0.25">
      <c r="A238" s="304"/>
      <c r="B238" s="212"/>
      <c r="C238" s="212"/>
    </row>
    <row r="239" spans="1:3" x14ac:dyDescent="0.25">
      <c r="A239" s="304"/>
      <c r="B239" s="212"/>
      <c r="C239" s="212"/>
    </row>
    <row r="240" spans="1:3" x14ac:dyDescent="0.25">
      <c r="A240" s="304"/>
      <c r="B240" s="212"/>
      <c r="C240" s="212"/>
    </row>
    <row r="241" spans="1:3" x14ac:dyDescent="0.25">
      <c r="A241" s="304"/>
      <c r="B241" s="212"/>
      <c r="C241" s="212"/>
    </row>
    <row r="242" spans="1:3" x14ac:dyDescent="0.25">
      <c r="A242" s="304"/>
      <c r="B242" s="212"/>
      <c r="C242" s="212"/>
    </row>
    <row r="243" spans="1:3" x14ac:dyDescent="0.25">
      <c r="A243" s="304"/>
      <c r="B243" s="212"/>
      <c r="C243" s="212"/>
    </row>
    <row r="244" spans="1:3" x14ac:dyDescent="0.25">
      <c r="A244" s="304"/>
      <c r="B244" s="212"/>
      <c r="C244" s="212"/>
    </row>
    <row r="245" spans="1:3" x14ac:dyDescent="0.25">
      <c r="A245" s="304"/>
      <c r="B245" s="212"/>
      <c r="C245" s="212"/>
    </row>
    <row r="246" spans="1:3" x14ac:dyDescent="0.25">
      <c r="A246" s="304"/>
      <c r="B246" s="212"/>
      <c r="C246" s="212"/>
    </row>
  </sheetData>
  <sheetProtection selectLockedCells="1"/>
  <protectedRanges>
    <protectedRange sqref="C64" name="Tartomány4"/>
    <protectedRange sqref="C76" name="Tartomány4_1"/>
    <protectedRange sqref="C14" name="Tartomány1_2_1_2_1_1_2"/>
    <protectedRange sqref="C15:C45" name="Tartomány1_2_1_2_1"/>
  </protectedRanges>
  <mergeCells count="66">
    <mergeCell ref="A6:A9"/>
    <mergeCell ref="B6:B9"/>
    <mergeCell ref="C6:C9"/>
    <mergeCell ref="D6:AA6"/>
    <mergeCell ref="AB6:AY6"/>
    <mergeCell ref="U8:U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R8:S8"/>
    <mergeCell ref="A1:BE1"/>
    <mergeCell ref="A2:BE2"/>
    <mergeCell ref="A3:BE3"/>
    <mergeCell ref="A4:BE4"/>
    <mergeCell ref="A5:BE5"/>
    <mergeCell ref="AZ6:BE7"/>
    <mergeCell ref="D7:I7"/>
    <mergeCell ref="J7:O7"/>
    <mergeCell ref="P7:U7"/>
    <mergeCell ref="V7:AA7"/>
    <mergeCell ref="AB7:AG7"/>
    <mergeCell ref="AH7:AM7"/>
    <mergeCell ref="AN7:AS7"/>
    <mergeCell ref="AT7:AY7"/>
    <mergeCell ref="T8:T9"/>
    <mergeCell ref="AM8:AM9"/>
    <mergeCell ref="V8:W8"/>
    <mergeCell ref="X8:Y8"/>
    <mergeCell ref="Z8:Z9"/>
    <mergeCell ref="AA8:AA9"/>
    <mergeCell ref="AB8:AC8"/>
    <mergeCell ref="AD8:AE8"/>
    <mergeCell ref="AF8:AF9"/>
    <mergeCell ref="AG8:AG9"/>
    <mergeCell ref="AH8:AI8"/>
    <mergeCell ref="AJ8:AK8"/>
    <mergeCell ref="AL8:AL9"/>
    <mergeCell ref="BE8:BE9"/>
    <mergeCell ref="AN8:AO8"/>
    <mergeCell ref="AP8:AQ8"/>
    <mergeCell ref="AR8:AR9"/>
    <mergeCell ref="AS8:AS9"/>
    <mergeCell ref="AT8:AU8"/>
    <mergeCell ref="AV8:AW8"/>
    <mergeCell ref="AX8:AX9"/>
    <mergeCell ref="AY8:AY9"/>
    <mergeCell ref="AZ8:BA8"/>
    <mergeCell ref="BB8:BC8"/>
    <mergeCell ref="BD8:BD9"/>
    <mergeCell ref="A58:AA58"/>
    <mergeCell ref="A63:AA63"/>
    <mergeCell ref="A64:AA64"/>
    <mergeCell ref="A77:AA77"/>
    <mergeCell ref="AZ77:BD77"/>
    <mergeCell ref="D49:AA49"/>
    <mergeCell ref="AB49:AY49"/>
    <mergeCell ref="AZ49:BE49"/>
    <mergeCell ref="D56:AA56"/>
    <mergeCell ref="AB56:AY56"/>
    <mergeCell ref="AZ56:BE56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D117"/>
  <sheetViews>
    <sheetView zoomScaleNormal="100" workbookViewId="0">
      <selection sqref="A1:D1"/>
    </sheetView>
  </sheetViews>
  <sheetFormatPr defaultColWidth="10.6640625" defaultRowHeight="13.5" x14ac:dyDescent="0.25"/>
  <cols>
    <col min="1" max="1" width="13.6640625" style="200" customWidth="1"/>
    <col min="2" max="2" width="53.1640625" style="200" customWidth="1"/>
    <col min="3" max="3" width="16.33203125" style="200" customWidth="1"/>
    <col min="4" max="4" width="53.1640625" style="200" customWidth="1"/>
    <col min="5" max="16384" width="10.6640625" style="134"/>
  </cols>
  <sheetData>
    <row r="1" spans="1:4" ht="16.5" x14ac:dyDescent="0.2">
      <c r="A1" s="587" t="s">
        <v>404</v>
      </c>
      <c r="B1" s="587"/>
      <c r="C1" s="587"/>
      <c r="D1" s="587"/>
    </row>
    <row r="2" spans="1:4" ht="17.25" thickBot="1" x14ac:dyDescent="0.25">
      <c r="A2" s="588" t="s">
        <v>46</v>
      </c>
      <c r="B2" s="588"/>
      <c r="C2" s="588"/>
      <c r="D2" s="588"/>
    </row>
    <row r="3" spans="1:4" ht="18" thickTop="1" thickBot="1" x14ac:dyDescent="0.25">
      <c r="A3" s="589" t="s">
        <v>47</v>
      </c>
      <c r="B3" s="591" t="s">
        <v>48</v>
      </c>
      <c r="C3" s="593" t="s">
        <v>49</v>
      </c>
      <c r="D3" s="594"/>
    </row>
    <row r="4" spans="1:4" ht="17.25" thickBot="1" x14ac:dyDescent="0.35">
      <c r="A4" s="590"/>
      <c r="B4" s="592"/>
      <c r="C4" s="386" t="s">
        <v>47</v>
      </c>
      <c r="D4" s="387" t="s">
        <v>50</v>
      </c>
    </row>
    <row r="5" spans="1:4" s="135" customFormat="1" ht="16.5" x14ac:dyDescent="0.3">
      <c r="A5" s="403" t="s">
        <v>433</v>
      </c>
      <c r="B5" s="400" t="s">
        <v>138</v>
      </c>
      <c r="C5" s="382" t="s">
        <v>139</v>
      </c>
      <c r="D5" s="407" t="s">
        <v>559</v>
      </c>
    </row>
    <row r="6" spans="1:4" s="135" customFormat="1" ht="16.5" x14ac:dyDescent="0.3">
      <c r="A6" s="404" t="s">
        <v>60</v>
      </c>
      <c r="B6" s="383" t="s">
        <v>61</v>
      </c>
      <c r="C6" s="384" t="s">
        <v>85</v>
      </c>
      <c r="D6" s="408" t="s">
        <v>86</v>
      </c>
    </row>
    <row r="7" spans="1:4" s="135" customFormat="1" ht="16.5" x14ac:dyDescent="0.3">
      <c r="A7" s="404" t="s">
        <v>69</v>
      </c>
      <c r="B7" s="383" t="s">
        <v>70</v>
      </c>
      <c r="C7" s="384" t="s">
        <v>65</v>
      </c>
      <c r="D7" s="408" t="s">
        <v>66</v>
      </c>
    </row>
    <row r="8" spans="1:4" s="135" customFormat="1" ht="16.5" x14ac:dyDescent="0.3">
      <c r="A8" s="404" t="s">
        <v>83</v>
      </c>
      <c r="B8" s="383" t="s">
        <v>84</v>
      </c>
      <c r="C8" s="384" t="s">
        <v>79</v>
      </c>
      <c r="D8" s="408" t="s">
        <v>560</v>
      </c>
    </row>
    <row r="9" spans="1:4" ht="16.5" x14ac:dyDescent="0.3">
      <c r="A9" s="404" t="s">
        <v>141</v>
      </c>
      <c r="B9" s="383" t="s">
        <v>142</v>
      </c>
      <c r="C9" s="384" t="s">
        <v>143</v>
      </c>
      <c r="D9" s="408" t="s">
        <v>144</v>
      </c>
    </row>
    <row r="10" spans="1:4" ht="16.5" x14ac:dyDescent="0.3">
      <c r="A10" s="404" t="s">
        <v>145</v>
      </c>
      <c r="B10" s="381" t="s">
        <v>146</v>
      </c>
      <c r="C10" s="382" t="s">
        <v>141</v>
      </c>
      <c r="D10" s="408" t="s">
        <v>142</v>
      </c>
    </row>
    <row r="11" spans="1:4" ht="16.5" x14ac:dyDescent="0.3">
      <c r="A11" s="404" t="s">
        <v>147</v>
      </c>
      <c r="B11" s="381" t="s">
        <v>148</v>
      </c>
      <c r="C11" s="382" t="s">
        <v>145</v>
      </c>
      <c r="D11" s="408" t="s">
        <v>146</v>
      </c>
    </row>
    <row r="12" spans="1:4" ht="16.5" x14ac:dyDescent="0.3">
      <c r="A12" s="404" t="s">
        <v>149</v>
      </c>
      <c r="B12" s="381" t="s">
        <v>150</v>
      </c>
      <c r="C12" s="382" t="s">
        <v>147</v>
      </c>
      <c r="D12" s="408" t="s">
        <v>148</v>
      </c>
    </row>
    <row r="13" spans="1:4" ht="16.5" x14ac:dyDescent="0.3">
      <c r="A13" s="404" t="s">
        <v>445</v>
      </c>
      <c r="B13" s="381" t="s">
        <v>374</v>
      </c>
      <c r="C13" s="382" t="s">
        <v>143</v>
      </c>
      <c r="D13" s="408" t="s">
        <v>144</v>
      </c>
    </row>
    <row r="14" spans="1:4" ht="16.5" x14ac:dyDescent="0.3">
      <c r="A14" s="404" t="s">
        <v>446</v>
      </c>
      <c r="B14" s="381" t="s">
        <v>375</v>
      </c>
      <c r="C14" s="382" t="s">
        <v>445</v>
      </c>
      <c r="D14" s="408" t="s">
        <v>374</v>
      </c>
    </row>
    <row r="15" spans="1:4" s="135" customFormat="1" ht="16.5" x14ac:dyDescent="0.3">
      <c r="A15" s="404" t="s">
        <v>448</v>
      </c>
      <c r="B15" s="381" t="s">
        <v>529</v>
      </c>
      <c r="C15" s="382" t="s">
        <v>447</v>
      </c>
      <c r="D15" s="408" t="s">
        <v>561</v>
      </c>
    </row>
    <row r="16" spans="1:4" s="135" customFormat="1" ht="16.5" x14ac:dyDescent="0.3">
      <c r="A16" s="404" t="s">
        <v>449</v>
      </c>
      <c r="B16" s="381" t="s">
        <v>530</v>
      </c>
      <c r="C16" s="382" t="s">
        <v>448</v>
      </c>
      <c r="D16" s="408" t="s">
        <v>529</v>
      </c>
    </row>
    <row r="17" spans="1:4" ht="16.5" x14ac:dyDescent="0.3">
      <c r="A17" s="404" t="s">
        <v>167</v>
      </c>
      <c r="B17" s="383" t="s">
        <v>168</v>
      </c>
      <c r="C17" s="384" t="s">
        <v>169</v>
      </c>
      <c r="D17" s="408" t="s">
        <v>170</v>
      </c>
    </row>
    <row r="18" spans="1:4" ht="16.5" x14ac:dyDescent="0.3">
      <c r="A18" s="404" t="s">
        <v>171</v>
      </c>
      <c r="B18" s="385" t="s">
        <v>172</v>
      </c>
      <c r="C18" s="411" t="s">
        <v>167</v>
      </c>
      <c r="D18" s="408" t="s">
        <v>168</v>
      </c>
    </row>
    <row r="19" spans="1:4" ht="16.5" x14ac:dyDescent="0.3">
      <c r="A19" s="404" t="s">
        <v>173</v>
      </c>
      <c r="B19" s="385" t="s">
        <v>531</v>
      </c>
      <c r="C19" s="411" t="s">
        <v>171</v>
      </c>
      <c r="D19" s="408" t="s">
        <v>172</v>
      </c>
    </row>
    <row r="20" spans="1:4" ht="16.5" x14ac:dyDescent="0.3">
      <c r="A20" s="404" t="s">
        <v>175</v>
      </c>
      <c r="B20" s="385" t="s">
        <v>176</v>
      </c>
      <c r="C20" s="411" t="s">
        <v>173</v>
      </c>
      <c r="D20" s="408" t="s">
        <v>174</v>
      </c>
    </row>
    <row r="21" spans="1:4" s="135" customFormat="1" ht="16.5" x14ac:dyDescent="0.3">
      <c r="A21" s="404" t="s">
        <v>450</v>
      </c>
      <c r="B21" s="385" t="s">
        <v>177</v>
      </c>
      <c r="C21" s="411" t="s">
        <v>175</v>
      </c>
      <c r="D21" s="408" t="s">
        <v>176</v>
      </c>
    </row>
    <row r="22" spans="1:4" ht="16.5" x14ac:dyDescent="0.3">
      <c r="A22" s="404" t="s">
        <v>451</v>
      </c>
      <c r="B22" s="385" t="s">
        <v>366</v>
      </c>
      <c r="C22" s="411" t="s">
        <v>450</v>
      </c>
      <c r="D22" s="408" t="s">
        <v>177</v>
      </c>
    </row>
    <row r="23" spans="1:4" s="135" customFormat="1" ht="16.5" x14ac:dyDescent="0.3">
      <c r="A23" s="404" t="s">
        <v>452</v>
      </c>
      <c r="B23" s="385" t="s">
        <v>367</v>
      </c>
      <c r="C23" s="411" t="s">
        <v>451</v>
      </c>
      <c r="D23" s="408" t="s">
        <v>366</v>
      </c>
    </row>
    <row r="24" spans="1:4" s="135" customFormat="1" ht="16.5" x14ac:dyDescent="0.3">
      <c r="A24" s="404" t="s">
        <v>453</v>
      </c>
      <c r="B24" s="381" t="s">
        <v>454</v>
      </c>
      <c r="C24" s="388" t="s">
        <v>87</v>
      </c>
      <c r="D24" s="408" t="s">
        <v>134</v>
      </c>
    </row>
    <row r="25" spans="1:4" s="135" customFormat="1" ht="16.5" x14ac:dyDescent="0.3">
      <c r="A25" s="404" t="s">
        <v>455</v>
      </c>
      <c r="B25" s="381" t="s">
        <v>532</v>
      </c>
      <c r="C25" s="389" t="s">
        <v>453</v>
      </c>
      <c r="D25" s="408" t="s">
        <v>454</v>
      </c>
    </row>
    <row r="26" spans="1:4" s="135" customFormat="1" ht="66" x14ac:dyDescent="0.3">
      <c r="A26" s="404" t="s">
        <v>135</v>
      </c>
      <c r="B26" s="425" t="s">
        <v>533</v>
      </c>
      <c r="C26" s="389" t="s">
        <v>591</v>
      </c>
      <c r="D26" s="408" t="s">
        <v>590</v>
      </c>
    </row>
    <row r="27" spans="1:4" s="135" customFormat="1" ht="16.5" x14ac:dyDescent="0.3">
      <c r="A27" s="404" t="s">
        <v>136</v>
      </c>
      <c r="B27" s="390" t="s">
        <v>534</v>
      </c>
      <c r="C27" s="389" t="s">
        <v>60</v>
      </c>
      <c r="D27" s="408" t="s">
        <v>178</v>
      </c>
    </row>
    <row r="28" spans="1:4" s="135" customFormat="1" ht="33" x14ac:dyDescent="0.3">
      <c r="A28" s="404" t="s">
        <v>93</v>
      </c>
      <c r="B28" s="381" t="s">
        <v>94</v>
      </c>
      <c r="C28" s="389" t="s">
        <v>594</v>
      </c>
      <c r="D28" s="408" t="s">
        <v>593</v>
      </c>
    </row>
    <row r="29" spans="1:4" s="135" customFormat="1" ht="99" x14ac:dyDescent="0.2">
      <c r="A29" s="404" t="s">
        <v>368</v>
      </c>
      <c r="B29" s="425" t="s">
        <v>535</v>
      </c>
      <c r="C29" s="426" t="s">
        <v>595</v>
      </c>
      <c r="D29" s="408" t="s">
        <v>592</v>
      </c>
    </row>
    <row r="30" spans="1:4" s="135" customFormat="1" ht="16.5" x14ac:dyDescent="0.3">
      <c r="A30" s="404" t="s">
        <v>95</v>
      </c>
      <c r="B30" s="391" t="s">
        <v>96</v>
      </c>
      <c r="C30" s="382" t="s">
        <v>93</v>
      </c>
      <c r="D30" s="408" t="s">
        <v>94</v>
      </c>
    </row>
    <row r="31" spans="1:4" s="135" customFormat="1" ht="16.5" x14ac:dyDescent="0.3">
      <c r="A31" s="404" t="s">
        <v>100</v>
      </c>
      <c r="B31" s="391" t="s">
        <v>101</v>
      </c>
      <c r="C31" s="382" t="s">
        <v>75</v>
      </c>
      <c r="D31" s="408" t="s">
        <v>76</v>
      </c>
    </row>
    <row r="32" spans="1:4" s="135" customFormat="1" ht="16.5" x14ac:dyDescent="0.3">
      <c r="A32" s="404" t="s">
        <v>158</v>
      </c>
      <c r="B32" s="381" t="s">
        <v>159</v>
      </c>
      <c r="C32" s="392" t="s">
        <v>79</v>
      </c>
      <c r="D32" s="408" t="s">
        <v>562</v>
      </c>
    </row>
    <row r="33" spans="1:4" s="135" customFormat="1" ht="16.5" x14ac:dyDescent="0.3">
      <c r="A33" s="404" t="s">
        <v>102</v>
      </c>
      <c r="B33" s="381" t="s">
        <v>103</v>
      </c>
      <c r="C33" s="382" t="s">
        <v>104</v>
      </c>
      <c r="D33" s="408" t="s">
        <v>105</v>
      </c>
    </row>
    <row r="34" spans="1:4" s="135" customFormat="1" ht="33" x14ac:dyDescent="0.3">
      <c r="A34" s="404" t="s">
        <v>104</v>
      </c>
      <c r="B34" s="381" t="s">
        <v>105</v>
      </c>
      <c r="C34" s="426" t="s">
        <v>597</v>
      </c>
      <c r="D34" s="408" t="s">
        <v>596</v>
      </c>
    </row>
    <row r="35" spans="1:4" s="135" customFormat="1" ht="16.5" x14ac:dyDescent="0.3">
      <c r="A35" s="404" t="s">
        <v>465</v>
      </c>
      <c r="B35" s="381" t="s">
        <v>160</v>
      </c>
      <c r="C35" s="392" t="s">
        <v>433</v>
      </c>
      <c r="D35" s="408" t="s">
        <v>138</v>
      </c>
    </row>
    <row r="36" spans="1:4" s="135" customFormat="1" ht="16.5" x14ac:dyDescent="0.3">
      <c r="A36" s="404" t="s">
        <v>466</v>
      </c>
      <c r="B36" s="385" t="s">
        <v>161</v>
      </c>
      <c r="C36" s="411" t="s">
        <v>465</v>
      </c>
      <c r="D36" s="408" t="s">
        <v>160</v>
      </c>
    </row>
    <row r="37" spans="1:4" s="135" customFormat="1" ht="16.5" x14ac:dyDescent="0.3">
      <c r="A37" s="404" t="s">
        <v>467</v>
      </c>
      <c r="B37" s="385" t="s">
        <v>162</v>
      </c>
      <c r="C37" s="411" t="s">
        <v>466</v>
      </c>
      <c r="D37" s="408" t="s">
        <v>161</v>
      </c>
    </row>
    <row r="38" spans="1:4" s="135" customFormat="1" ht="16.5" x14ac:dyDescent="0.3">
      <c r="A38" s="404" t="s">
        <v>468</v>
      </c>
      <c r="B38" s="385" t="s">
        <v>163</v>
      </c>
      <c r="C38" s="411" t="s">
        <v>467</v>
      </c>
      <c r="D38" s="408" t="s">
        <v>162</v>
      </c>
    </row>
    <row r="39" spans="1:4" s="135" customFormat="1" ht="16.5" x14ac:dyDescent="0.3">
      <c r="A39" s="404" t="s">
        <v>469</v>
      </c>
      <c r="B39" s="385" t="s">
        <v>164</v>
      </c>
      <c r="C39" s="411" t="s">
        <v>468</v>
      </c>
      <c r="D39" s="408" t="s">
        <v>163</v>
      </c>
    </row>
    <row r="40" spans="1:4" s="135" customFormat="1" ht="16.5" x14ac:dyDescent="0.3">
      <c r="A40" s="404" t="s">
        <v>470</v>
      </c>
      <c r="B40" s="385" t="s">
        <v>357</v>
      </c>
      <c r="C40" s="411" t="s">
        <v>469</v>
      </c>
      <c r="D40" s="408" t="s">
        <v>164</v>
      </c>
    </row>
    <row r="41" spans="1:4" s="135" customFormat="1" ht="16.5" x14ac:dyDescent="0.3">
      <c r="A41" s="404" t="s">
        <v>471</v>
      </c>
      <c r="B41" s="385" t="s">
        <v>358</v>
      </c>
      <c r="C41" s="411" t="s">
        <v>470</v>
      </c>
      <c r="D41" s="408" t="s">
        <v>357</v>
      </c>
    </row>
    <row r="42" spans="1:4" s="135" customFormat="1" ht="16.5" x14ac:dyDescent="0.3">
      <c r="A42" s="404" t="s">
        <v>461</v>
      </c>
      <c r="B42" s="381" t="s">
        <v>437</v>
      </c>
      <c r="C42" s="382" t="s">
        <v>435</v>
      </c>
      <c r="D42" s="408" t="s">
        <v>436</v>
      </c>
    </row>
    <row r="43" spans="1:4" s="135" customFormat="1" ht="16.5" x14ac:dyDescent="0.3">
      <c r="A43" s="404" t="s">
        <v>462</v>
      </c>
      <c r="B43" s="385" t="s">
        <v>438</v>
      </c>
      <c r="C43" s="411" t="s">
        <v>461</v>
      </c>
      <c r="D43" s="408" t="s">
        <v>437</v>
      </c>
    </row>
    <row r="44" spans="1:4" s="135" customFormat="1" ht="16.5" x14ac:dyDescent="0.3">
      <c r="A44" s="404" t="s">
        <v>463</v>
      </c>
      <c r="B44" s="385" t="s">
        <v>439</v>
      </c>
      <c r="C44" s="411" t="s">
        <v>462</v>
      </c>
      <c r="D44" s="408" t="s">
        <v>438</v>
      </c>
    </row>
    <row r="45" spans="1:4" s="135" customFormat="1" ht="16.5" x14ac:dyDescent="0.3">
      <c r="A45" s="404" t="s">
        <v>464</v>
      </c>
      <c r="B45" s="381" t="s">
        <v>106</v>
      </c>
      <c r="C45" s="382" t="s">
        <v>432</v>
      </c>
      <c r="D45" s="409" t="s">
        <v>88</v>
      </c>
    </row>
    <row r="46" spans="1:4" s="135" customFormat="1" ht="16.5" x14ac:dyDescent="0.3">
      <c r="A46" s="404" t="s">
        <v>91</v>
      </c>
      <c r="B46" s="381" t="s">
        <v>92</v>
      </c>
      <c r="C46" s="382" t="s">
        <v>89</v>
      </c>
      <c r="D46" s="408" t="s">
        <v>90</v>
      </c>
    </row>
    <row r="47" spans="1:4" s="135" customFormat="1" ht="16.5" x14ac:dyDescent="0.3">
      <c r="A47" s="404" t="s">
        <v>474</v>
      </c>
      <c r="B47" s="381" t="s">
        <v>151</v>
      </c>
      <c r="C47" s="382" t="s">
        <v>473</v>
      </c>
      <c r="D47" s="408" t="s">
        <v>152</v>
      </c>
    </row>
    <row r="48" spans="1:4" s="135" customFormat="1" ht="16.5" x14ac:dyDescent="0.3">
      <c r="A48" s="404" t="s">
        <v>475</v>
      </c>
      <c r="B48" s="381" t="s">
        <v>153</v>
      </c>
      <c r="C48" s="382" t="s">
        <v>448</v>
      </c>
      <c r="D48" s="408" t="s">
        <v>563</v>
      </c>
    </row>
    <row r="49" spans="1:4" ht="16.5" x14ac:dyDescent="0.3">
      <c r="A49" s="404" t="s">
        <v>476</v>
      </c>
      <c r="B49" s="385" t="s">
        <v>154</v>
      </c>
      <c r="C49" s="411" t="s">
        <v>475</v>
      </c>
      <c r="D49" s="408" t="s">
        <v>564</v>
      </c>
    </row>
    <row r="50" spans="1:4" ht="16.5" x14ac:dyDescent="0.3">
      <c r="A50" s="404" t="s">
        <v>477</v>
      </c>
      <c r="B50" s="412" t="s">
        <v>155</v>
      </c>
      <c r="C50" s="411" t="s">
        <v>476</v>
      </c>
      <c r="D50" s="408" t="s">
        <v>156</v>
      </c>
    </row>
    <row r="51" spans="1:4" ht="16.5" x14ac:dyDescent="0.3">
      <c r="A51" s="404" t="s">
        <v>478</v>
      </c>
      <c r="B51" s="413" t="s">
        <v>157</v>
      </c>
      <c r="C51" s="411" t="s">
        <v>477</v>
      </c>
      <c r="D51" s="408" t="s">
        <v>565</v>
      </c>
    </row>
    <row r="52" spans="1:4" ht="16.5" x14ac:dyDescent="0.3">
      <c r="A52" s="404" t="s">
        <v>557</v>
      </c>
      <c r="B52" s="391" t="s">
        <v>536</v>
      </c>
      <c r="C52" s="393" t="s">
        <v>453</v>
      </c>
      <c r="D52" s="408" t="s">
        <v>456</v>
      </c>
    </row>
    <row r="53" spans="1:4" ht="16.5" x14ac:dyDescent="0.2">
      <c r="A53" s="404" t="s">
        <v>480</v>
      </c>
      <c r="B53" s="394" t="s">
        <v>389</v>
      </c>
      <c r="C53" s="395" t="s">
        <v>464</v>
      </c>
      <c r="D53" s="408" t="s">
        <v>106</v>
      </c>
    </row>
    <row r="54" spans="1:4" ht="16.5" x14ac:dyDescent="0.2">
      <c r="A54" s="404" t="s">
        <v>482</v>
      </c>
      <c r="B54" s="394" t="s">
        <v>166</v>
      </c>
      <c r="C54" s="396" t="s">
        <v>481</v>
      </c>
      <c r="D54" s="408" t="s">
        <v>165</v>
      </c>
    </row>
    <row r="55" spans="1:4" ht="16.5" x14ac:dyDescent="0.3">
      <c r="A55" s="404" t="s">
        <v>483</v>
      </c>
      <c r="B55" s="414" t="s">
        <v>484</v>
      </c>
      <c r="C55" s="411" t="s">
        <v>482</v>
      </c>
      <c r="D55" s="408" t="s">
        <v>166</v>
      </c>
    </row>
    <row r="56" spans="1:4" ht="16.5" x14ac:dyDescent="0.3">
      <c r="A56" s="404" t="s">
        <v>485</v>
      </c>
      <c r="B56" s="415" t="s">
        <v>377</v>
      </c>
      <c r="C56" s="411" t="s">
        <v>483</v>
      </c>
      <c r="D56" s="408" t="s">
        <v>484</v>
      </c>
    </row>
    <row r="57" spans="1:4" ht="16.5" x14ac:dyDescent="0.3">
      <c r="A57" s="404" t="s">
        <v>486</v>
      </c>
      <c r="B57" s="416" t="s">
        <v>487</v>
      </c>
      <c r="C57" s="411" t="s">
        <v>485</v>
      </c>
      <c r="D57" s="408" t="s">
        <v>377</v>
      </c>
    </row>
    <row r="58" spans="1:4" ht="16.5" x14ac:dyDescent="0.3">
      <c r="A58" s="404" t="s">
        <v>498</v>
      </c>
      <c r="B58" s="398" t="s">
        <v>537</v>
      </c>
      <c r="C58" s="397" t="s">
        <v>497</v>
      </c>
      <c r="D58" s="408" t="s">
        <v>566</v>
      </c>
    </row>
    <row r="59" spans="1:4" ht="49.5" x14ac:dyDescent="0.3">
      <c r="A59" s="404" t="s">
        <v>499</v>
      </c>
      <c r="B59" s="398" t="s">
        <v>386</v>
      </c>
      <c r="C59" s="427" t="s">
        <v>599</v>
      </c>
      <c r="D59" s="408" t="s">
        <v>598</v>
      </c>
    </row>
    <row r="60" spans="1:4" ht="16.5" x14ac:dyDescent="0.3">
      <c r="A60" s="404" t="s">
        <v>558</v>
      </c>
      <c r="B60" s="399" t="s">
        <v>538</v>
      </c>
      <c r="C60" s="397" t="s">
        <v>499</v>
      </c>
      <c r="D60" s="408" t="s">
        <v>386</v>
      </c>
    </row>
    <row r="61" spans="1:4" ht="16.5" x14ac:dyDescent="0.3">
      <c r="A61" s="405" t="s">
        <v>500</v>
      </c>
      <c r="B61" s="401" t="s">
        <v>388</v>
      </c>
      <c r="C61" s="417" t="s">
        <v>498</v>
      </c>
      <c r="D61" s="408" t="s">
        <v>537</v>
      </c>
    </row>
    <row r="62" spans="1:4" ht="16.5" x14ac:dyDescent="0.3">
      <c r="A62" s="404" t="s">
        <v>501</v>
      </c>
      <c r="B62" s="401" t="s">
        <v>539</v>
      </c>
      <c r="C62" s="417" t="s">
        <v>558</v>
      </c>
      <c r="D62" s="408" t="s">
        <v>538</v>
      </c>
    </row>
    <row r="63" spans="1:4" ht="16.5" x14ac:dyDescent="0.3">
      <c r="A63" s="404" t="s">
        <v>502</v>
      </c>
      <c r="B63" s="401" t="s">
        <v>494</v>
      </c>
      <c r="C63" s="417" t="s">
        <v>501</v>
      </c>
      <c r="D63" s="408" t="s">
        <v>539</v>
      </c>
    </row>
    <row r="64" spans="1:4" ht="16.5" x14ac:dyDescent="0.3">
      <c r="A64" s="404" t="s">
        <v>503</v>
      </c>
      <c r="B64" s="401" t="s">
        <v>109</v>
      </c>
      <c r="C64" s="417" t="s">
        <v>500</v>
      </c>
      <c r="D64" s="408" t="s">
        <v>568</v>
      </c>
    </row>
    <row r="65" spans="1:4" ht="33" x14ac:dyDescent="0.3">
      <c r="A65" s="404" t="s">
        <v>504</v>
      </c>
      <c r="B65" s="401" t="s">
        <v>359</v>
      </c>
      <c r="C65" s="428" t="s">
        <v>601</v>
      </c>
      <c r="D65" s="408" t="s">
        <v>600</v>
      </c>
    </row>
    <row r="66" spans="1:4" ht="16.5" x14ac:dyDescent="0.3">
      <c r="A66" s="404" t="s">
        <v>505</v>
      </c>
      <c r="B66" s="401" t="s">
        <v>495</v>
      </c>
      <c r="C66" s="417" t="s">
        <v>450</v>
      </c>
      <c r="D66" s="408" t="s">
        <v>177</v>
      </c>
    </row>
    <row r="67" spans="1:4" ht="16.5" x14ac:dyDescent="0.3">
      <c r="A67" s="404" t="s">
        <v>241</v>
      </c>
      <c r="B67" s="401" t="s">
        <v>242</v>
      </c>
      <c r="C67" s="417" t="s">
        <v>135</v>
      </c>
      <c r="D67" s="408" t="s">
        <v>178</v>
      </c>
    </row>
    <row r="68" spans="1:4" ht="16.5" x14ac:dyDescent="0.3">
      <c r="A68" s="404" t="s">
        <v>243</v>
      </c>
      <c r="B68" s="419" t="s">
        <v>244</v>
      </c>
      <c r="C68" s="411" t="s">
        <v>241</v>
      </c>
      <c r="D68" s="408" t="s">
        <v>242</v>
      </c>
    </row>
    <row r="69" spans="1:4" ht="16.5" x14ac:dyDescent="0.3">
      <c r="A69" s="404" t="s">
        <v>245</v>
      </c>
      <c r="B69" s="419" t="s">
        <v>246</v>
      </c>
      <c r="C69" s="411" t="s">
        <v>243</v>
      </c>
      <c r="D69" s="408" t="s">
        <v>244</v>
      </c>
    </row>
    <row r="70" spans="1:4" ht="16.5" x14ac:dyDescent="0.3">
      <c r="A70" s="404" t="s">
        <v>508</v>
      </c>
      <c r="B70" s="401" t="s">
        <v>248</v>
      </c>
      <c r="C70" s="417" t="s">
        <v>507</v>
      </c>
      <c r="D70" s="408" t="s">
        <v>247</v>
      </c>
    </row>
    <row r="71" spans="1:4" ht="16.5" x14ac:dyDescent="0.3">
      <c r="A71" s="404" t="s">
        <v>509</v>
      </c>
      <c r="B71" s="419" t="s">
        <v>249</v>
      </c>
      <c r="C71" s="411" t="s">
        <v>508</v>
      </c>
      <c r="D71" s="408" t="s">
        <v>248</v>
      </c>
    </row>
    <row r="72" spans="1:4" ht="16.5" x14ac:dyDescent="0.3">
      <c r="A72" s="404" t="s">
        <v>510</v>
      </c>
      <c r="B72" s="419" t="s">
        <v>364</v>
      </c>
      <c r="C72" s="411" t="s">
        <v>509</v>
      </c>
      <c r="D72" s="408" t="s">
        <v>249</v>
      </c>
    </row>
    <row r="73" spans="1:4" ht="16.5" x14ac:dyDescent="0.3">
      <c r="A73" s="404" t="s">
        <v>511</v>
      </c>
      <c r="B73" s="419" t="s">
        <v>365</v>
      </c>
      <c r="C73" s="411" t="s">
        <v>510</v>
      </c>
      <c r="D73" s="408" t="s">
        <v>364</v>
      </c>
    </row>
    <row r="74" spans="1:4" ht="16.5" x14ac:dyDescent="0.3">
      <c r="A74" s="404" t="s">
        <v>512</v>
      </c>
      <c r="B74" s="419" t="s">
        <v>402</v>
      </c>
      <c r="C74" s="411" t="s">
        <v>511</v>
      </c>
      <c r="D74" s="408" t="s">
        <v>365</v>
      </c>
    </row>
    <row r="75" spans="1:4" ht="16.5" x14ac:dyDescent="0.3">
      <c r="A75" s="404" t="s">
        <v>513</v>
      </c>
      <c r="B75" s="401" t="s">
        <v>540</v>
      </c>
      <c r="C75" s="417" t="s">
        <v>243</v>
      </c>
      <c r="D75" s="408" t="s">
        <v>244</v>
      </c>
    </row>
    <row r="76" spans="1:4" ht="16.5" x14ac:dyDescent="0.3">
      <c r="A76" s="404" t="s">
        <v>392</v>
      </c>
      <c r="B76" s="401" t="s">
        <v>390</v>
      </c>
      <c r="C76" s="417" t="s">
        <v>185</v>
      </c>
      <c r="D76" s="408" t="s">
        <v>567</v>
      </c>
    </row>
    <row r="77" spans="1:4" ht="16.5" x14ac:dyDescent="0.3">
      <c r="A77" s="404" t="s">
        <v>256</v>
      </c>
      <c r="B77" s="401" t="s">
        <v>257</v>
      </c>
      <c r="C77" s="417" t="s">
        <v>254</v>
      </c>
      <c r="D77" s="408" t="s">
        <v>255</v>
      </c>
    </row>
    <row r="78" spans="1:4" ht="16.5" x14ac:dyDescent="0.3">
      <c r="A78" s="404" t="s">
        <v>258</v>
      </c>
      <c r="B78" s="401" t="s">
        <v>541</v>
      </c>
      <c r="C78" s="417" t="s">
        <v>252</v>
      </c>
      <c r="D78" s="408" t="s">
        <v>569</v>
      </c>
    </row>
    <row r="79" spans="1:4" ht="16.5" x14ac:dyDescent="0.3">
      <c r="A79" s="404" t="s">
        <v>260</v>
      </c>
      <c r="B79" s="401" t="s">
        <v>542</v>
      </c>
      <c r="C79" s="417" t="s">
        <v>252</v>
      </c>
      <c r="D79" s="408" t="s">
        <v>569</v>
      </c>
    </row>
    <row r="80" spans="1:4" ht="16.5" x14ac:dyDescent="0.3">
      <c r="A80" s="404" t="s">
        <v>262</v>
      </c>
      <c r="B80" s="401" t="s">
        <v>263</v>
      </c>
      <c r="C80" s="417" t="s">
        <v>252</v>
      </c>
      <c r="D80" s="408" t="s">
        <v>569</v>
      </c>
    </row>
    <row r="81" spans="1:4" ht="16.5" x14ac:dyDescent="0.3">
      <c r="A81" s="404" t="s">
        <v>264</v>
      </c>
      <c r="B81" s="401" t="s">
        <v>265</v>
      </c>
      <c r="C81" s="417" t="s">
        <v>262</v>
      </c>
      <c r="D81" s="408" t="s">
        <v>570</v>
      </c>
    </row>
    <row r="82" spans="1:4" ht="16.5" x14ac:dyDescent="0.3">
      <c r="A82" s="404" t="s">
        <v>266</v>
      </c>
      <c r="B82" s="401" t="s">
        <v>267</v>
      </c>
      <c r="C82" s="417" t="s">
        <v>252</v>
      </c>
      <c r="D82" s="408" t="s">
        <v>253</v>
      </c>
    </row>
    <row r="83" spans="1:4" ht="16.5" x14ac:dyDescent="0.3">
      <c r="A83" s="404" t="s">
        <v>269</v>
      </c>
      <c r="B83" s="401" t="s">
        <v>296</v>
      </c>
      <c r="C83" s="417" t="s">
        <v>294</v>
      </c>
      <c r="D83" s="408" t="s">
        <v>268</v>
      </c>
    </row>
    <row r="84" spans="1:4" ht="16.5" x14ac:dyDescent="0.3">
      <c r="A84" s="404" t="s">
        <v>272</v>
      </c>
      <c r="B84" s="401" t="s">
        <v>543</v>
      </c>
      <c r="C84" s="417" t="s">
        <v>270</v>
      </c>
      <c r="D84" s="408" t="s">
        <v>571</v>
      </c>
    </row>
    <row r="85" spans="1:4" ht="16.5" x14ac:dyDescent="0.3">
      <c r="A85" s="404" t="s">
        <v>393</v>
      </c>
      <c r="B85" s="401" t="s">
        <v>544</v>
      </c>
      <c r="C85" s="417" t="s">
        <v>185</v>
      </c>
      <c r="D85" s="408" t="s">
        <v>567</v>
      </c>
    </row>
    <row r="86" spans="1:4" ht="16.5" x14ac:dyDescent="0.3">
      <c r="A86" s="404" t="s">
        <v>394</v>
      </c>
      <c r="B86" s="401" t="s">
        <v>545</v>
      </c>
      <c r="C86" s="417" t="s">
        <v>185</v>
      </c>
      <c r="D86" s="408" t="s">
        <v>567</v>
      </c>
    </row>
    <row r="87" spans="1:4" ht="16.5" x14ac:dyDescent="0.3">
      <c r="A87" s="404" t="s">
        <v>517</v>
      </c>
      <c r="B87" s="401" t="s">
        <v>397</v>
      </c>
      <c r="C87" s="417" t="s">
        <v>353</v>
      </c>
      <c r="D87" s="408" t="s">
        <v>354</v>
      </c>
    </row>
    <row r="88" spans="1:4" ht="16.5" x14ac:dyDescent="0.3">
      <c r="A88" s="404" t="s">
        <v>278</v>
      </c>
      <c r="B88" s="401" t="s">
        <v>546</v>
      </c>
      <c r="C88" s="417" t="s">
        <v>185</v>
      </c>
      <c r="D88" s="408" t="s">
        <v>567</v>
      </c>
    </row>
    <row r="89" spans="1:4" ht="16.5" x14ac:dyDescent="0.3">
      <c r="A89" s="404" t="s">
        <v>280</v>
      </c>
      <c r="B89" s="419" t="s">
        <v>547</v>
      </c>
      <c r="C89" s="411" t="s">
        <v>278</v>
      </c>
      <c r="D89" s="408" t="s">
        <v>279</v>
      </c>
    </row>
    <row r="90" spans="1:4" ht="16.5" x14ac:dyDescent="0.3">
      <c r="A90" s="404" t="s">
        <v>282</v>
      </c>
      <c r="B90" s="419" t="s">
        <v>548</v>
      </c>
      <c r="C90" s="411" t="s">
        <v>280</v>
      </c>
      <c r="D90" s="408" t="s">
        <v>281</v>
      </c>
    </row>
    <row r="91" spans="1:4" ht="16.5" x14ac:dyDescent="0.3">
      <c r="A91" s="404" t="s">
        <v>284</v>
      </c>
      <c r="B91" s="419" t="s">
        <v>549</v>
      </c>
      <c r="C91" s="411" t="s">
        <v>282</v>
      </c>
      <c r="D91" s="408" t="s">
        <v>572</v>
      </c>
    </row>
    <row r="92" spans="1:4" ht="16.5" x14ac:dyDescent="0.3">
      <c r="A92" s="404" t="s">
        <v>286</v>
      </c>
      <c r="B92" s="419" t="s">
        <v>550</v>
      </c>
      <c r="C92" s="411" t="s">
        <v>284</v>
      </c>
      <c r="D92" s="408" t="s">
        <v>573</v>
      </c>
    </row>
    <row r="93" spans="1:4" ht="16.5" x14ac:dyDescent="0.3">
      <c r="A93" s="404" t="s">
        <v>290</v>
      </c>
      <c r="B93" s="401" t="s">
        <v>291</v>
      </c>
      <c r="C93" s="417" t="s">
        <v>288</v>
      </c>
      <c r="D93" s="408" t="s">
        <v>289</v>
      </c>
    </row>
    <row r="94" spans="1:4" ht="16.5" x14ac:dyDescent="0.3">
      <c r="A94" s="404" t="s">
        <v>522</v>
      </c>
      <c r="B94" s="401" t="s">
        <v>381</v>
      </c>
      <c r="C94" s="417" t="s">
        <v>519</v>
      </c>
      <c r="D94" s="408" t="s">
        <v>380</v>
      </c>
    </row>
    <row r="95" spans="1:4" ht="16.5" x14ac:dyDescent="0.3">
      <c r="A95" s="404" t="s">
        <v>307</v>
      </c>
      <c r="B95" s="401" t="s">
        <v>308</v>
      </c>
      <c r="C95" s="417" t="s">
        <v>339</v>
      </c>
      <c r="D95" s="408" t="s">
        <v>340</v>
      </c>
    </row>
    <row r="96" spans="1:4" ht="16.5" x14ac:dyDescent="0.3">
      <c r="A96" s="404" t="s">
        <v>309</v>
      </c>
      <c r="B96" s="401" t="s">
        <v>310</v>
      </c>
      <c r="C96" s="417" t="s">
        <v>317</v>
      </c>
      <c r="D96" s="408" t="s">
        <v>318</v>
      </c>
    </row>
    <row r="97" spans="1:4" ht="16.5" x14ac:dyDescent="0.3">
      <c r="A97" s="404" t="s">
        <v>311</v>
      </c>
      <c r="B97" s="419" t="s">
        <v>312</v>
      </c>
      <c r="C97" s="411" t="s">
        <v>309</v>
      </c>
      <c r="D97" s="408" t="s">
        <v>310</v>
      </c>
    </row>
    <row r="98" spans="1:4" ht="16.5" x14ac:dyDescent="0.3">
      <c r="A98" s="404" t="s">
        <v>313</v>
      </c>
      <c r="B98" s="419" t="s">
        <v>314</v>
      </c>
      <c r="C98" s="411" t="s">
        <v>311</v>
      </c>
      <c r="D98" s="408" t="s">
        <v>312</v>
      </c>
    </row>
    <row r="99" spans="1:4" ht="16.5" x14ac:dyDescent="0.3">
      <c r="A99" s="404" t="s">
        <v>315</v>
      </c>
      <c r="B99" s="419" t="s">
        <v>316</v>
      </c>
      <c r="C99" s="411" t="s">
        <v>313</v>
      </c>
      <c r="D99" s="408" t="s">
        <v>314</v>
      </c>
    </row>
    <row r="100" spans="1:4" ht="16.5" x14ac:dyDescent="0.3">
      <c r="A100" s="404" t="s">
        <v>319</v>
      </c>
      <c r="B100" s="401" t="s">
        <v>320</v>
      </c>
      <c r="C100" s="417" t="s">
        <v>317</v>
      </c>
      <c r="D100" s="408" t="s">
        <v>318</v>
      </c>
    </row>
    <row r="101" spans="1:4" ht="16.5" x14ac:dyDescent="0.3">
      <c r="A101" s="404" t="s">
        <v>321</v>
      </c>
      <c r="B101" s="419" t="s">
        <v>551</v>
      </c>
      <c r="C101" s="411" t="s">
        <v>319</v>
      </c>
      <c r="D101" s="408" t="s">
        <v>320</v>
      </c>
    </row>
    <row r="102" spans="1:4" ht="16.5" x14ac:dyDescent="0.3">
      <c r="A102" s="404" t="s">
        <v>325</v>
      </c>
      <c r="B102" s="401" t="s">
        <v>326</v>
      </c>
      <c r="C102" s="417" t="s">
        <v>323</v>
      </c>
      <c r="D102" s="408" t="s">
        <v>324</v>
      </c>
    </row>
    <row r="103" spans="1:4" ht="16.5" x14ac:dyDescent="0.3">
      <c r="A103" s="404" t="s">
        <v>327</v>
      </c>
      <c r="B103" s="401" t="s">
        <v>328</v>
      </c>
      <c r="C103" s="417" t="s">
        <v>325</v>
      </c>
      <c r="D103" s="408" t="s">
        <v>326</v>
      </c>
    </row>
    <row r="104" spans="1:4" ht="16.5" x14ac:dyDescent="0.3">
      <c r="A104" s="404" t="s">
        <v>329</v>
      </c>
      <c r="B104" s="401" t="s">
        <v>330</v>
      </c>
      <c r="C104" s="417" t="s">
        <v>347</v>
      </c>
      <c r="D104" s="408" t="s">
        <v>348</v>
      </c>
    </row>
    <row r="105" spans="1:4" ht="16.5" x14ac:dyDescent="0.3">
      <c r="A105" s="404" t="s">
        <v>331</v>
      </c>
      <c r="B105" s="419" t="s">
        <v>332</v>
      </c>
      <c r="C105" s="411" t="s">
        <v>329</v>
      </c>
      <c r="D105" s="408" t="s">
        <v>330</v>
      </c>
    </row>
    <row r="106" spans="1:4" ht="16.5" x14ac:dyDescent="0.3">
      <c r="A106" s="404" t="s">
        <v>333</v>
      </c>
      <c r="B106" s="419" t="s">
        <v>334</v>
      </c>
      <c r="C106" s="411" t="s">
        <v>331</v>
      </c>
      <c r="D106" s="408" t="s">
        <v>332</v>
      </c>
    </row>
    <row r="107" spans="1:4" ht="16.5" x14ac:dyDescent="0.3">
      <c r="A107" s="404" t="s">
        <v>335</v>
      </c>
      <c r="B107" s="419" t="s">
        <v>336</v>
      </c>
      <c r="C107" s="411" t="s">
        <v>333</v>
      </c>
      <c r="D107" s="408" t="s">
        <v>334</v>
      </c>
    </row>
    <row r="108" spans="1:4" ht="16.5" x14ac:dyDescent="0.3">
      <c r="A108" s="404" t="s">
        <v>337</v>
      </c>
      <c r="B108" s="419" t="s">
        <v>338</v>
      </c>
      <c r="C108" s="411" t="s">
        <v>335</v>
      </c>
      <c r="D108" s="408" t="s">
        <v>336</v>
      </c>
    </row>
    <row r="109" spans="1:4" ht="16.5" x14ac:dyDescent="0.3">
      <c r="A109" s="404" t="s">
        <v>341</v>
      </c>
      <c r="B109" s="401" t="s">
        <v>342</v>
      </c>
      <c r="C109" s="417" t="s">
        <v>339</v>
      </c>
      <c r="D109" s="408" t="s">
        <v>340</v>
      </c>
    </row>
    <row r="110" spans="1:4" ht="16.5" x14ac:dyDescent="0.3">
      <c r="A110" s="404" t="s">
        <v>343</v>
      </c>
      <c r="B110" s="419" t="s">
        <v>344</v>
      </c>
      <c r="C110" s="411" t="s">
        <v>341</v>
      </c>
      <c r="D110" s="408" t="s">
        <v>342</v>
      </c>
    </row>
    <row r="111" spans="1:4" ht="16.5" x14ac:dyDescent="0.3">
      <c r="A111" s="404" t="s">
        <v>345</v>
      </c>
      <c r="B111" s="419" t="s">
        <v>346</v>
      </c>
      <c r="C111" s="411" t="s">
        <v>343</v>
      </c>
      <c r="D111" s="408" t="s">
        <v>344</v>
      </c>
    </row>
    <row r="112" spans="1:4" ht="16.5" x14ac:dyDescent="0.3">
      <c r="A112" s="404" t="s">
        <v>521</v>
      </c>
      <c r="B112" s="401" t="s">
        <v>552</v>
      </c>
      <c r="C112" s="417" t="s">
        <v>520</v>
      </c>
      <c r="D112" s="408" t="s">
        <v>574</v>
      </c>
    </row>
    <row r="113" spans="1:4" ht="16.5" x14ac:dyDescent="0.3">
      <c r="A113" s="404" t="s">
        <v>523</v>
      </c>
      <c r="B113" s="401" t="s">
        <v>553</v>
      </c>
      <c r="C113" s="411" t="s">
        <v>335</v>
      </c>
      <c r="D113" s="408" t="s">
        <v>336</v>
      </c>
    </row>
    <row r="114" spans="1:4" ht="16.5" x14ac:dyDescent="0.3">
      <c r="A114" s="404" t="s">
        <v>524</v>
      </c>
      <c r="B114" s="419" t="s">
        <v>554</v>
      </c>
      <c r="C114" s="411" t="s">
        <v>345</v>
      </c>
      <c r="D114" s="408" t="s">
        <v>346</v>
      </c>
    </row>
    <row r="115" spans="1:4" ht="16.5" x14ac:dyDescent="0.3">
      <c r="A115" s="404" t="s">
        <v>525</v>
      </c>
      <c r="B115" s="401" t="s">
        <v>555</v>
      </c>
      <c r="C115" s="411" t="s">
        <v>311</v>
      </c>
      <c r="D115" s="408" t="s">
        <v>312</v>
      </c>
    </row>
    <row r="116" spans="1:4" ht="17.25" thickBot="1" x14ac:dyDescent="0.35">
      <c r="A116" s="406" t="s">
        <v>351</v>
      </c>
      <c r="B116" s="402" t="s">
        <v>556</v>
      </c>
      <c r="C116" s="418" t="s">
        <v>349</v>
      </c>
      <c r="D116" s="410" t="s">
        <v>575</v>
      </c>
    </row>
    <row r="117" spans="1:4" ht="14.25" thickTop="1" x14ac:dyDescent="0.25"/>
  </sheetData>
  <sheetProtection selectLockedCells="1" selectUnlockedCells="1"/>
  <protectedRanges>
    <protectedRange sqref="D60" name="Tartomány1_2_1"/>
  </protectedRanges>
  <mergeCells count="5">
    <mergeCell ref="A1:D1"/>
    <mergeCell ref="A2:D2"/>
    <mergeCell ref="A3:A4"/>
    <mergeCell ref="B3:B4"/>
    <mergeCell ref="C3:D3"/>
  </mergeCells>
  <pageMargins left="0.75" right="0.75" top="1" bottom="1" header="0.5" footer="0.5"/>
  <pageSetup paperSize="9" scale="110" orientation="landscape" r:id="rId1"/>
  <headerFooter alignWithMargins="0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szakon_közös</vt:lpstr>
      <vt:lpstr>határrendészeti</vt:lpstr>
      <vt:lpstr>igazgatásrendészeti</vt:lpstr>
      <vt:lpstr>közlekedésrendészeti</vt:lpstr>
      <vt:lpstr>közrendvédelmi</vt:lpstr>
      <vt:lpstr>vám-és pénzügyőri</vt:lpstr>
      <vt:lpstr>elotanulmanyi_rend</vt:lpstr>
      <vt:lpstr>határrendészeti!Nyomtatási_terület</vt:lpstr>
      <vt:lpstr>igazgatásrendészeti!Nyomtatási_terület</vt:lpstr>
      <vt:lpstr>közlekedésrendészeti!Nyomtatási_terület</vt:lpstr>
      <vt:lpstr>közrendvédelmi!Nyomtatási_terület</vt:lpstr>
      <vt:lpstr>szakon_közös!Nyomtatási_terület</vt:lpstr>
      <vt:lpstr>'vám-és pénzügyőri'!Nyomtatási_terület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Editke</dc:creator>
  <cp:lastModifiedBy>Ackermann Zsolt</cp:lastModifiedBy>
  <cp:lastPrinted>2017-05-04T08:51:06Z</cp:lastPrinted>
  <dcterms:created xsi:type="dcterms:W3CDTF">2013-03-06T07:49:00Z</dcterms:created>
  <dcterms:modified xsi:type="dcterms:W3CDTF">2022-02-21T06:59:41Z</dcterms:modified>
</cp:coreProperties>
</file>