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ckermannZs\Desktop\honlapra küldendő\"/>
    </mc:Choice>
  </mc:AlternateContent>
  <bookViews>
    <workbookView xWindow="0" yWindow="0" windowWidth="28800" windowHeight="11700"/>
  </bookViews>
  <sheets>
    <sheet name="SZAK" sheetId="14" r:id="rId1"/>
    <sheet name="Biztonsági" sheetId="15" r:id="rId2"/>
    <sheet name="BV" sheetId="16" r:id="rId3"/>
    <sheet name="HATÁRRENDÉSZ" sheetId="12" r:id="rId4"/>
    <sheet name="Igrend" sheetId="17" r:id="rId5"/>
    <sheet name="Közlekedés" sheetId="18" r:id="rId6"/>
    <sheet name="Közrendvédelmi" sheetId="19" r:id="rId7"/>
    <sheet name="Migráció" sheetId="20" r:id="rId8"/>
    <sheet name="Vám" sheetId="21" r:id="rId9"/>
    <sheet name="Előtanulmányi rend" sheetId="22" r:id="rId10"/>
  </sheets>
  <externalReferences>
    <externalReference r:id="rId11"/>
  </externalReferences>
  <definedNames>
    <definedName name="_1A83.2_1" localSheetId="9">#REF!</definedName>
    <definedName name="_1A83.2_1">#REF!</definedName>
    <definedName name="_2A83.2_2" localSheetId="9">#REF!</definedName>
    <definedName name="_2A83.2_2">#REF!</definedName>
    <definedName name="_3A83.2_3" localSheetId="9">#REF!</definedName>
    <definedName name="_3A83.2_3">#REF!</definedName>
    <definedName name="_4A83.2_4" localSheetId="9">#REF!</definedName>
    <definedName name="_4A83.2_4">#REF!</definedName>
    <definedName name="A83.2" localSheetId="9">#REF!</definedName>
    <definedName name="A83.2" localSheetId="3">#REF!</definedName>
    <definedName name="A83.2">#REF!</definedName>
    <definedName name="k">#REF!</definedName>
    <definedName name="másol" localSheetId="9">#REF!</definedName>
    <definedName name="másol">#REF!</definedName>
    <definedName name="_xlnm.Print_Area" localSheetId="3">HATÁRRENDÉSZ!#REF!</definedName>
    <definedName name="_xlnm.Print_Area" localSheetId="0">SZAK!$A$1:$AG$214</definedName>
  </definedNames>
  <calcPr calcId="162913"/>
</workbook>
</file>

<file path=xl/calcChain.xml><?xml version="1.0" encoding="utf-8"?>
<calcChain xmlns="http://schemas.openxmlformats.org/spreadsheetml/2006/main">
  <c r="Z57" i="15" l="1"/>
  <c r="V57" i="15"/>
  <c r="R57" i="15"/>
  <c r="J57" i="15"/>
  <c r="F57" i="15"/>
  <c r="AC62" i="21"/>
  <c r="AB62" i="21"/>
  <c r="AC54" i="20"/>
  <c r="AB54" i="20"/>
  <c r="AC69" i="16"/>
  <c r="AB69" i="16"/>
  <c r="AC59" i="15"/>
  <c r="AB59" i="15"/>
  <c r="AE59" i="15"/>
  <c r="AE62" i="21"/>
  <c r="AE54" i="20"/>
  <c r="AE69" i="16"/>
  <c r="AC67" i="21"/>
  <c r="AB67" i="21"/>
  <c r="AE24" i="21"/>
  <c r="AE27" i="21"/>
  <c r="AE28" i="21"/>
  <c r="AE31" i="21"/>
  <c r="AE32" i="21"/>
  <c r="AE35" i="21"/>
  <c r="AE36" i="21"/>
  <c r="AE39" i="21"/>
  <c r="AE40" i="21"/>
  <c r="AE43" i="21"/>
  <c r="AE44" i="21"/>
  <c r="AE47" i="21"/>
  <c r="AE48" i="21"/>
  <c r="AE51" i="21"/>
  <c r="AE52" i="21"/>
  <c r="AE55" i="21"/>
  <c r="AE56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12" i="21"/>
  <c r="AB13" i="21"/>
  <c r="AE13" i="21"/>
  <c r="AB14" i="21"/>
  <c r="AB15" i="21"/>
  <c r="AE15" i="21"/>
  <c r="AB16" i="21"/>
  <c r="AB17" i="21"/>
  <c r="AB18" i="21"/>
  <c r="AB19" i="21"/>
  <c r="AB20" i="21"/>
  <c r="AE20" i="21"/>
  <c r="AB21" i="21"/>
  <c r="AB22" i="21"/>
  <c r="AE22" i="21"/>
  <c r="AB23" i="21"/>
  <c r="AB24" i="21"/>
  <c r="AB25" i="21"/>
  <c r="AE25" i="21"/>
  <c r="AB26" i="21"/>
  <c r="AE26" i="21"/>
  <c r="AB27" i="21"/>
  <c r="AB28" i="21"/>
  <c r="AB29" i="21"/>
  <c r="AB30" i="21"/>
  <c r="AE30" i="21"/>
  <c r="AB31" i="21"/>
  <c r="AB32" i="21"/>
  <c r="AB33" i="21"/>
  <c r="AE33" i="21"/>
  <c r="AB34" i="21"/>
  <c r="AE34" i="21"/>
  <c r="AB35" i="21"/>
  <c r="AB36" i="21"/>
  <c r="AB37" i="21"/>
  <c r="AE37" i="21"/>
  <c r="AB38" i="21"/>
  <c r="AE38" i="21"/>
  <c r="AB39" i="21"/>
  <c r="AB40" i="21"/>
  <c r="AB41" i="21"/>
  <c r="AE41" i="21"/>
  <c r="AB42" i="21"/>
  <c r="AE42" i="21"/>
  <c r="AB43" i="21"/>
  <c r="AB44" i="21"/>
  <c r="AB45" i="21"/>
  <c r="AE45" i="21"/>
  <c r="AB46" i="21"/>
  <c r="AE46" i="21"/>
  <c r="AB47" i="21"/>
  <c r="AB48" i="21"/>
  <c r="AB49" i="21"/>
  <c r="AE49" i="21"/>
  <c r="AB50" i="21"/>
  <c r="AE50" i="21"/>
  <c r="AB51" i="21"/>
  <c r="AB52" i="21"/>
  <c r="AB53" i="21"/>
  <c r="AB54" i="21"/>
  <c r="AE54" i="21"/>
  <c r="AB55" i="21"/>
  <c r="AB56" i="21"/>
  <c r="AB57" i="21"/>
  <c r="AE57" i="21"/>
  <c r="AB58" i="21"/>
  <c r="AE58" i="21"/>
  <c r="AB12" i="21"/>
  <c r="AE12" i="21"/>
  <c r="Y59" i="21"/>
  <c r="X59" i="21"/>
  <c r="V59" i="21"/>
  <c r="U59" i="21"/>
  <c r="T59" i="21"/>
  <c r="R59" i="21"/>
  <c r="Q59" i="21"/>
  <c r="P59" i="21"/>
  <c r="P60" i="21" s="1"/>
  <c r="P68" i="21" s="1"/>
  <c r="J59" i="21"/>
  <c r="I59" i="21"/>
  <c r="H59" i="21"/>
  <c r="H60" i="21"/>
  <c r="AC10" i="21"/>
  <c r="AB10" i="21"/>
  <c r="AE10" i="21"/>
  <c r="R10" i="21"/>
  <c r="J10" i="21"/>
  <c r="F10" i="21"/>
  <c r="AA75" i="21"/>
  <c r="AA87" i="21" s="1"/>
  <c r="AA67" i="21"/>
  <c r="AA86" i="21"/>
  <c r="Z67" i="21"/>
  <c r="Y67" i="21"/>
  <c r="X67" i="21"/>
  <c r="W67" i="21"/>
  <c r="W85" i="21"/>
  <c r="V67" i="21"/>
  <c r="U67" i="21"/>
  <c r="T67" i="21"/>
  <c r="S67" i="21"/>
  <c r="S84" i="21"/>
  <c r="R67" i="21"/>
  <c r="Q67" i="21"/>
  <c r="P67" i="21"/>
  <c r="O67" i="21"/>
  <c r="O83" i="21"/>
  <c r="N67" i="21"/>
  <c r="M67" i="21"/>
  <c r="L67" i="21"/>
  <c r="K67" i="21"/>
  <c r="K86" i="21"/>
  <c r="J67" i="21"/>
  <c r="I67" i="21"/>
  <c r="H67" i="21"/>
  <c r="G67" i="21"/>
  <c r="G85" i="21"/>
  <c r="F67" i="21"/>
  <c r="E67" i="21"/>
  <c r="D67" i="21"/>
  <c r="Z59" i="21"/>
  <c r="X60" i="21"/>
  <c r="X68" i="21"/>
  <c r="N59" i="21"/>
  <c r="M59" i="21"/>
  <c r="M60" i="21"/>
  <c r="L59" i="21"/>
  <c r="F59" i="21"/>
  <c r="E59" i="21"/>
  <c r="D59" i="21"/>
  <c r="AC60" i="20"/>
  <c r="AC55" i="20"/>
  <c r="AC56" i="20"/>
  <c r="AC57" i="20"/>
  <c r="AC58" i="20"/>
  <c r="AC59" i="20"/>
  <c r="AC53" i="20"/>
  <c r="AB60" i="20"/>
  <c r="AB55" i="20"/>
  <c r="AB56" i="20"/>
  <c r="AB57" i="20"/>
  <c r="AB58" i="20"/>
  <c r="AB59" i="20"/>
  <c r="AB53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12" i="20"/>
  <c r="AC13" i="20"/>
  <c r="AC14" i="20"/>
  <c r="AC15" i="20"/>
  <c r="AC16" i="20"/>
  <c r="AC17" i="20"/>
  <c r="AE17" i="20"/>
  <c r="AC18" i="20"/>
  <c r="AC19" i="20"/>
  <c r="AC20" i="20"/>
  <c r="AC21" i="20"/>
  <c r="AC22" i="20"/>
  <c r="AC23" i="20"/>
  <c r="AC24" i="20"/>
  <c r="AC25" i="20"/>
  <c r="AE25" i="20"/>
  <c r="AC26" i="20"/>
  <c r="AC27" i="20"/>
  <c r="AC28" i="20"/>
  <c r="AC29" i="20"/>
  <c r="AE29" i="20"/>
  <c r="AC30" i="20"/>
  <c r="AC31" i="20"/>
  <c r="AC32" i="20"/>
  <c r="AC33" i="20"/>
  <c r="AE33" i="20"/>
  <c r="AC34" i="20"/>
  <c r="AC35" i="20"/>
  <c r="AC36" i="20"/>
  <c r="AC37" i="20"/>
  <c r="AE37" i="20"/>
  <c r="AC38" i="20"/>
  <c r="AC39" i="20"/>
  <c r="AC40" i="20"/>
  <c r="AC41" i="20"/>
  <c r="AC42" i="20"/>
  <c r="AC43" i="20"/>
  <c r="AC44" i="20"/>
  <c r="AC45" i="20"/>
  <c r="AC46" i="20"/>
  <c r="AC47" i="20"/>
  <c r="AC48" i="20"/>
  <c r="AC49" i="20"/>
  <c r="AE49" i="20"/>
  <c r="AB13" i="20"/>
  <c r="AB14" i="20"/>
  <c r="AB15" i="20"/>
  <c r="AB16" i="20"/>
  <c r="AB17" i="20"/>
  <c r="AB18" i="20"/>
  <c r="AB19" i="20"/>
  <c r="AB20" i="20"/>
  <c r="AE20" i="20"/>
  <c r="AB21" i="20"/>
  <c r="AB22" i="20"/>
  <c r="AB23" i="20"/>
  <c r="AE23" i="20"/>
  <c r="AB24" i="20"/>
  <c r="AE24" i="20"/>
  <c r="AB25" i="20"/>
  <c r="AB26" i="20"/>
  <c r="AE26" i="20"/>
  <c r="AB27" i="20"/>
  <c r="AE27" i="20"/>
  <c r="AB28" i="20"/>
  <c r="AE28" i="20"/>
  <c r="AB29" i="20"/>
  <c r="AB30" i="20"/>
  <c r="AE30" i="20"/>
  <c r="AB31" i="20"/>
  <c r="AE31" i="20"/>
  <c r="AB32" i="20"/>
  <c r="AE32" i="20"/>
  <c r="AB33" i="20"/>
  <c r="AB34" i="20"/>
  <c r="AB35" i="20"/>
  <c r="AB36" i="20"/>
  <c r="AB37" i="20"/>
  <c r="AB38" i="20"/>
  <c r="AE38" i="20"/>
  <c r="AB39" i="20"/>
  <c r="AE39" i="20"/>
  <c r="AB40" i="20"/>
  <c r="AE40" i="20"/>
  <c r="AB41" i="20"/>
  <c r="AB42" i="20"/>
  <c r="AB43" i="20"/>
  <c r="AE43" i="20"/>
  <c r="AB44" i="20"/>
  <c r="AE44" i="20"/>
  <c r="AB45" i="20"/>
  <c r="AB46" i="20"/>
  <c r="AE46" i="20"/>
  <c r="AB47" i="20"/>
  <c r="AE47" i="20"/>
  <c r="AB48" i="20"/>
  <c r="AE48" i="20"/>
  <c r="AB49" i="20"/>
  <c r="AC12" i="20"/>
  <c r="AB12" i="20"/>
  <c r="AC10" i="20"/>
  <c r="AB10" i="20"/>
  <c r="AE10" i="20"/>
  <c r="R10" i="20"/>
  <c r="J10" i="20"/>
  <c r="F10" i="20"/>
  <c r="AA60" i="20"/>
  <c r="AA76" i="20"/>
  <c r="Z60" i="20"/>
  <c r="Y60" i="20"/>
  <c r="X60" i="20"/>
  <c r="W60" i="20"/>
  <c r="W79" i="20"/>
  <c r="V60" i="20"/>
  <c r="U60" i="20"/>
  <c r="T60" i="20"/>
  <c r="S60" i="20"/>
  <c r="S78" i="20"/>
  <c r="R60" i="20"/>
  <c r="Q60" i="20"/>
  <c r="P60" i="20"/>
  <c r="O60" i="20"/>
  <c r="O77" i="20"/>
  <c r="N60" i="20"/>
  <c r="M60" i="20"/>
  <c r="L60" i="20"/>
  <c r="K60" i="20"/>
  <c r="K76" i="20"/>
  <c r="J60" i="20"/>
  <c r="I60" i="20"/>
  <c r="H60" i="20"/>
  <c r="G60" i="20"/>
  <c r="G79" i="20"/>
  <c r="F60" i="20"/>
  <c r="E60" i="20"/>
  <c r="D60" i="20"/>
  <c r="Z50" i="20"/>
  <c r="V50" i="20"/>
  <c r="R50" i="20"/>
  <c r="N50" i="20"/>
  <c r="J50" i="20"/>
  <c r="F50" i="20"/>
  <c r="H50" i="20"/>
  <c r="Y50" i="20"/>
  <c r="X50" i="20"/>
  <c r="U50" i="20"/>
  <c r="T50" i="20"/>
  <c r="Q50" i="20"/>
  <c r="P50" i="20"/>
  <c r="M50" i="20"/>
  <c r="L50" i="20"/>
  <c r="I50" i="20"/>
  <c r="D50" i="20"/>
  <c r="AC65" i="19"/>
  <c r="AC66" i="19"/>
  <c r="AC67" i="19"/>
  <c r="AC68" i="19"/>
  <c r="AC64" i="19"/>
  <c r="AC69" i="19"/>
  <c r="AB65" i="19"/>
  <c r="AB66" i="19"/>
  <c r="AB67" i="19"/>
  <c r="AB68" i="19"/>
  <c r="AB64" i="19"/>
  <c r="AB69" i="19"/>
  <c r="AE40" i="19"/>
  <c r="AE41" i="19"/>
  <c r="AE44" i="19"/>
  <c r="AE45" i="19"/>
  <c r="AE48" i="19"/>
  <c r="AE49" i="19"/>
  <c r="AE56" i="19"/>
  <c r="AE58" i="19"/>
  <c r="AC13" i="19"/>
  <c r="AC14" i="19"/>
  <c r="AC15" i="19"/>
  <c r="AC16" i="19"/>
  <c r="AC17" i="19"/>
  <c r="AC18" i="19"/>
  <c r="AC19" i="19"/>
  <c r="AC20" i="19"/>
  <c r="AC21" i="19"/>
  <c r="AC22" i="19"/>
  <c r="AC23" i="19"/>
  <c r="AC24" i="19"/>
  <c r="AC25" i="19"/>
  <c r="AC26" i="19"/>
  <c r="AC27" i="19"/>
  <c r="AC28" i="19"/>
  <c r="AC29" i="19"/>
  <c r="AE29" i="19"/>
  <c r="AC30" i="19"/>
  <c r="AC31" i="19"/>
  <c r="AC32" i="19"/>
  <c r="AC33" i="19"/>
  <c r="AC34" i="19"/>
  <c r="AC35" i="19"/>
  <c r="AC36" i="19"/>
  <c r="AC37" i="19"/>
  <c r="AC38" i="19"/>
  <c r="AC39" i="19"/>
  <c r="AC40" i="19"/>
  <c r="AC41" i="19"/>
  <c r="AC42" i="19"/>
  <c r="AC43" i="19"/>
  <c r="AC44" i="19"/>
  <c r="AC45" i="19"/>
  <c r="AC46" i="19"/>
  <c r="AC47" i="19"/>
  <c r="AC48" i="19"/>
  <c r="AC49" i="19"/>
  <c r="AC50" i="19"/>
  <c r="AC51" i="19"/>
  <c r="AC52" i="19"/>
  <c r="AC53" i="19"/>
  <c r="AC54" i="19"/>
  <c r="AC55" i="19"/>
  <c r="AC56" i="19"/>
  <c r="AC57" i="19"/>
  <c r="AC58" i="19"/>
  <c r="AC59" i="19"/>
  <c r="AC60" i="19"/>
  <c r="AB13" i="19"/>
  <c r="AE13" i="19"/>
  <c r="AB14" i="19"/>
  <c r="AE14" i="19"/>
  <c r="AB15" i="19"/>
  <c r="AE15" i="19"/>
  <c r="AB16" i="19"/>
  <c r="AE16" i="19"/>
  <c r="AB17" i="19"/>
  <c r="AE17" i="19"/>
  <c r="AB18" i="19"/>
  <c r="AE18" i="19"/>
  <c r="AB19" i="19"/>
  <c r="AE19" i="19"/>
  <c r="AB20" i="19"/>
  <c r="AB21" i="19"/>
  <c r="AE21" i="19"/>
  <c r="AB22" i="19"/>
  <c r="AE22" i="19"/>
  <c r="AB23" i="19"/>
  <c r="AB24" i="19"/>
  <c r="AB25" i="19"/>
  <c r="AE25" i="19"/>
  <c r="AB26" i="19"/>
  <c r="AE26" i="19"/>
  <c r="AB27" i="19"/>
  <c r="AE27" i="19"/>
  <c r="AB28" i="19"/>
  <c r="AE28" i="19"/>
  <c r="AB29" i="19"/>
  <c r="AB30" i="19"/>
  <c r="AB31" i="19"/>
  <c r="AE31" i="19"/>
  <c r="AB32" i="19"/>
  <c r="AE32" i="19"/>
  <c r="AB33" i="19"/>
  <c r="AE33" i="19"/>
  <c r="AB34" i="19"/>
  <c r="AB35" i="19"/>
  <c r="AB36" i="19"/>
  <c r="AB37" i="19"/>
  <c r="AB38" i="19"/>
  <c r="AE38" i="19"/>
  <c r="AB39" i="19"/>
  <c r="AE39" i="19"/>
  <c r="AB40" i="19"/>
  <c r="AB41" i="19"/>
  <c r="AB42" i="19"/>
  <c r="AE42" i="19"/>
  <c r="AB43" i="19"/>
  <c r="AE43" i="19"/>
  <c r="AB44" i="19"/>
  <c r="AB45" i="19"/>
  <c r="AB46" i="19"/>
  <c r="AE46" i="19"/>
  <c r="AB47" i="19"/>
  <c r="AE47" i="19"/>
  <c r="AB48" i="19"/>
  <c r="AB49" i="19"/>
  <c r="AB50" i="19"/>
  <c r="AB51" i="19"/>
  <c r="AE51" i="19"/>
  <c r="AB52" i="19"/>
  <c r="AE52" i="19"/>
  <c r="AB53" i="19"/>
  <c r="AE53" i="19"/>
  <c r="AB54" i="19"/>
  <c r="AE54" i="19"/>
  <c r="AB55" i="19"/>
  <c r="AE55" i="19"/>
  <c r="AB56" i="19"/>
  <c r="AB57" i="19"/>
  <c r="AE57" i="19"/>
  <c r="AB58" i="19"/>
  <c r="AB59" i="19"/>
  <c r="AE59" i="19"/>
  <c r="AB60" i="19"/>
  <c r="AE60" i="19"/>
  <c r="AD12" i="19"/>
  <c r="AC12" i="19"/>
  <c r="AB12" i="19"/>
  <c r="AE12" i="19"/>
  <c r="AC10" i="19"/>
  <c r="AB10" i="19"/>
  <c r="AE10" i="19"/>
  <c r="R10" i="19"/>
  <c r="J10" i="19"/>
  <c r="F10" i="19"/>
  <c r="AA69" i="19"/>
  <c r="AA88" i="19"/>
  <c r="Z69" i="19"/>
  <c r="W69" i="19"/>
  <c r="W87" i="19"/>
  <c r="V69" i="19"/>
  <c r="S69" i="19"/>
  <c r="S86" i="19"/>
  <c r="R69" i="19"/>
  <c r="O69" i="19"/>
  <c r="O85" i="19"/>
  <c r="N69" i="19"/>
  <c r="K69" i="19"/>
  <c r="K88" i="19"/>
  <c r="J69" i="19"/>
  <c r="G69" i="19"/>
  <c r="G87" i="19"/>
  <c r="F69" i="19"/>
  <c r="D69" i="19"/>
  <c r="Z61" i="19"/>
  <c r="Z62" i="19"/>
  <c r="V61" i="19"/>
  <c r="R61" i="19"/>
  <c r="N61" i="19"/>
  <c r="J61" i="19"/>
  <c r="F61" i="19"/>
  <c r="AD60" i="19"/>
  <c r="AD59" i="19"/>
  <c r="AD58" i="19"/>
  <c r="AD57" i="19"/>
  <c r="AD56" i="19"/>
  <c r="AD55" i="19"/>
  <c r="AD54" i="19"/>
  <c r="AD53" i="19"/>
  <c r="AD52" i="19"/>
  <c r="AD51" i="19"/>
  <c r="AD50" i="19"/>
  <c r="AD49" i="19"/>
  <c r="AD48" i="19"/>
  <c r="AD47" i="19"/>
  <c r="AD46" i="19"/>
  <c r="AD45" i="19"/>
  <c r="AD44" i="19"/>
  <c r="AD43" i="19"/>
  <c r="AD42" i="19"/>
  <c r="AD41" i="19"/>
  <c r="AD40" i="19"/>
  <c r="AD39" i="19"/>
  <c r="AD38" i="19"/>
  <c r="AD37" i="19"/>
  <c r="AD36" i="19"/>
  <c r="AD35" i="19"/>
  <c r="AD34" i="19"/>
  <c r="AD33" i="19"/>
  <c r="AD32" i="19"/>
  <c r="AD31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D61" i="19"/>
  <c r="AD14" i="19"/>
  <c r="AD13" i="19"/>
  <c r="AC66" i="18"/>
  <c r="AC71" i="18" s="1"/>
  <c r="AC72" i="18" s="1"/>
  <c r="AC67" i="18"/>
  <c r="AC68" i="18"/>
  <c r="AC69" i="18"/>
  <c r="AC70" i="18"/>
  <c r="AC65" i="18"/>
  <c r="AB66" i="18"/>
  <c r="AB67" i="18"/>
  <c r="AB68" i="18"/>
  <c r="AB69" i="18"/>
  <c r="AB71" i="18"/>
  <c r="AB70" i="18"/>
  <c r="AB65" i="18"/>
  <c r="AE41" i="18"/>
  <c r="AE45" i="18"/>
  <c r="AE49" i="18"/>
  <c r="AE53" i="18"/>
  <c r="AE57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D44" i="18"/>
  <c r="AD45" i="18"/>
  <c r="AD46" i="18"/>
  <c r="AD47" i="18"/>
  <c r="AD48" i="18"/>
  <c r="AD49" i="18"/>
  <c r="AD50" i="18"/>
  <c r="AD51" i="18"/>
  <c r="AD52" i="18"/>
  <c r="AD53" i="18"/>
  <c r="AD54" i="18"/>
  <c r="AD55" i="18"/>
  <c r="AD56" i="18"/>
  <c r="AD57" i="18"/>
  <c r="AD58" i="18"/>
  <c r="AD59" i="18"/>
  <c r="AD60" i="18"/>
  <c r="AD61" i="18"/>
  <c r="AD12" i="18"/>
  <c r="AC13" i="18"/>
  <c r="AC14" i="18"/>
  <c r="AC15" i="18"/>
  <c r="AE15" i="18"/>
  <c r="AC16" i="18"/>
  <c r="AC17" i="18"/>
  <c r="AC18" i="18"/>
  <c r="AC19" i="18"/>
  <c r="AE19" i="18"/>
  <c r="AC20" i="18"/>
  <c r="AC21" i="18"/>
  <c r="AC22" i="18"/>
  <c r="AC23" i="18"/>
  <c r="AC24" i="18"/>
  <c r="AC25" i="18"/>
  <c r="AC26" i="18"/>
  <c r="AC27" i="18"/>
  <c r="AC28" i="18"/>
  <c r="AC29" i="18"/>
  <c r="AC30" i="18"/>
  <c r="AC31" i="18"/>
  <c r="AC32" i="18"/>
  <c r="AC33" i="18"/>
  <c r="AC34" i="18"/>
  <c r="AC35" i="18"/>
  <c r="AE35" i="18"/>
  <c r="AC36" i="18"/>
  <c r="AC37" i="18"/>
  <c r="AC38" i="18"/>
  <c r="AC39" i="18"/>
  <c r="AC40" i="18"/>
  <c r="AC41" i="18"/>
  <c r="AC42" i="18"/>
  <c r="AC43" i="18"/>
  <c r="AC44" i="18"/>
  <c r="AC45" i="18"/>
  <c r="AC46" i="18"/>
  <c r="AC47" i="18"/>
  <c r="AC48" i="18"/>
  <c r="AC49" i="18"/>
  <c r="AC50" i="18"/>
  <c r="AC51" i="18"/>
  <c r="AC52" i="18"/>
  <c r="AC53" i="18"/>
  <c r="AC54" i="18"/>
  <c r="AC55" i="18"/>
  <c r="AC56" i="18"/>
  <c r="AC57" i="18"/>
  <c r="AC58" i="18"/>
  <c r="AC59" i="18"/>
  <c r="AC60" i="18"/>
  <c r="AC61" i="18"/>
  <c r="AB13" i="18"/>
  <c r="AB14" i="18"/>
  <c r="AE14" i="18"/>
  <c r="AB15" i="18"/>
  <c r="AB16" i="18"/>
  <c r="AE16" i="18"/>
  <c r="AB17" i="18"/>
  <c r="AE17" i="18"/>
  <c r="AB18" i="18"/>
  <c r="AB19" i="18"/>
  <c r="AB20" i="18"/>
  <c r="AB21" i="18"/>
  <c r="AB22" i="18"/>
  <c r="AB23" i="18"/>
  <c r="AB24" i="18"/>
  <c r="AE24" i="18"/>
  <c r="AB25" i="18"/>
  <c r="AB26" i="18"/>
  <c r="AB27" i="18"/>
  <c r="AB28" i="18"/>
  <c r="AB29" i="18"/>
  <c r="AB30" i="18"/>
  <c r="AB31" i="18"/>
  <c r="AB32" i="18"/>
  <c r="AB33" i="18"/>
  <c r="AE33" i="18"/>
  <c r="AB34" i="18"/>
  <c r="AB35" i="18"/>
  <c r="AB36" i="18"/>
  <c r="AB37" i="18"/>
  <c r="AB38" i="18"/>
  <c r="AE38" i="18"/>
  <c r="AB39" i="18"/>
  <c r="AE39" i="18"/>
  <c r="AB40" i="18"/>
  <c r="AE40" i="18"/>
  <c r="AB41" i="18"/>
  <c r="AB42" i="18"/>
  <c r="AE42" i="18"/>
  <c r="AB43" i="18"/>
  <c r="AE43" i="18"/>
  <c r="AB44" i="18"/>
  <c r="AE44" i="18"/>
  <c r="AB45" i="18"/>
  <c r="AB46" i="18"/>
  <c r="AE46" i="18"/>
  <c r="AB47" i="18"/>
  <c r="AE47" i="18"/>
  <c r="AB48" i="18"/>
  <c r="AE48" i="18"/>
  <c r="AB49" i="18"/>
  <c r="AB50" i="18"/>
  <c r="AE50" i="18"/>
  <c r="AB51" i="18"/>
  <c r="AE51" i="18"/>
  <c r="AB52" i="18"/>
  <c r="AE52" i="18"/>
  <c r="AB53" i="18"/>
  <c r="AB54" i="18"/>
  <c r="AE54" i="18"/>
  <c r="AB55" i="18"/>
  <c r="AE55" i="18"/>
  <c r="AB56" i="18"/>
  <c r="AE56" i="18"/>
  <c r="AB57" i="18"/>
  <c r="AB58" i="18"/>
  <c r="AE58" i="18"/>
  <c r="AB59" i="18"/>
  <c r="AE59" i="18"/>
  <c r="AB60" i="18"/>
  <c r="AB61" i="18"/>
  <c r="AE61" i="18"/>
  <c r="AC12" i="18"/>
  <c r="AB12" i="18"/>
  <c r="AC10" i="18"/>
  <c r="AB10" i="18"/>
  <c r="R10" i="18"/>
  <c r="J10" i="18"/>
  <c r="F10" i="18"/>
  <c r="AA71" i="18"/>
  <c r="AA90" i="18"/>
  <c r="Z71" i="18"/>
  <c r="W71" i="18"/>
  <c r="W89" i="18"/>
  <c r="V71" i="18"/>
  <c r="S71" i="18"/>
  <c r="S88" i="18"/>
  <c r="R71" i="18"/>
  <c r="O71" i="18"/>
  <c r="O87" i="18"/>
  <c r="N71" i="18"/>
  <c r="K71" i="18"/>
  <c r="K90" i="18"/>
  <c r="J71" i="18"/>
  <c r="G71" i="18"/>
  <c r="G89" i="18"/>
  <c r="F71" i="18"/>
  <c r="D71" i="18"/>
  <c r="L71" i="18"/>
  <c r="E71" i="18"/>
  <c r="Z62" i="18"/>
  <c r="V62" i="18"/>
  <c r="R62" i="18"/>
  <c r="N62" i="18"/>
  <c r="J62" i="18"/>
  <c r="F62" i="18"/>
  <c r="D62" i="18"/>
  <c r="AE42" i="20"/>
  <c r="AE41" i="20"/>
  <c r="AE50" i="19"/>
  <c r="AE12" i="20"/>
  <c r="AE53" i="21"/>
  <c r="AE29" i="18"/>
  <c r="AE28" i="18"/>
  <c r="AD10" i="19"/>
  <c r="AE10" i="18"/>
  <c r="AE34" i="18"/>
  <c r="AE18" i="18"/>
  <c r="AD10" i="18"/>
  <c r="AE37" i="18"/>
  <c r="AE13" i="18"/>
  <c r="AE36" i="18"/>
  <c r="AE29" i="21"/>
  <c r="AE14" i="21"/>
  <c r="AE45" i="20"/>
  <c r="AE36" i="20"/>
  <c r="AE35" i="20"/>
  <c r="AE34" i="20"/>
  <c r="AE22" i="20"/>
  <c r="AE21" i="20"/>
  <c r="AE19" i="20"/>
  <c r="AE18" i="20"/>
  <c r="AE37" i="19"/>
  <c r="AE36" i="19"/>
  <c r="AE35" i="19"/>
  <c r="AE34" i="19"/>
  <c r="AE30" i="19"/>
  <c r="AE24" i="19"/>
  <c r="AE60" i="18"/>
  <c r="AE25" i="18"/>
  <c r="AE32" i="18"/>
  <c r="AE31" i="18"/>
  <c r="AE30" i="18"/>
  <c r="AE27" i="18"/>
  <c r="AE26" i="18"/>
  <c r="AE12" i="18"/>
  <c r="AE21" i="21"/>
  <c r="AE19" i="21"/>
  <c r="AE17" i="21"/>
  <c r="AE18" i="21"/>
  <c r="AE16" i="21"/>
  <c r="AE20" i="18"/>
  <c r="AE23" i="18"/>
  <c r="AE20" i="19"/>
  <c r="AE23" i="19"/>
  <c r="AE14" i="20"/>
  <c r="AE16" i="20"/>
  <c r="AB50" i="20"/>
  <c r="AB51" i="20"/>
  <c r="AB61" i="20"/>
  <c r="AC50" i="20"/>
  <c r="AC51" i="20"/>
  <c r="AC61" i="20"/>
  <c r="AE15" i="20"/>
  <c r="AB61" i="19"/>
  <c r="AB62" i="19"/>
  <c r="AB70" i="19"/>
  <c r="AE22" i="18"/>
  <c r="AE21" i="18"/>
  <c r="AB62" i="18"/>
  <c r="AB63" i="18"/>
  <c r="AB72" i="18"/>
  <c r="AC59" i="21"/>
  <c r="AC60" i="21"/>
  <c r="AC68" i="21" s="1"/>
  <c r="AD10" i="21"/>
  <c r="AB59" i="21"/>
  <c r="AB60" i="21" s="1"/>
  <c r="AB68" i="21" s="1"/>
  <c r="AE13" i="20"/>
  <c r="AD10" i="20"/>
  <c r="Q60" i="21"/>
  <c r="Q68" i="21"/>
  <c r="D60" i="21"/>
  <c r="D68" i="21"/>
  <c r="I60" i="21"/>
  <c r="I68" i="21"/>
  <c r="N60" i="21"/>
  <c r="V60" i="21"/>
  <c r="Y60" i="21"/>
  <c r="Y68" i="21"/>
  <c r="M68" i="21"/>
  <c r="E60" i="21"/>
  <c r="E68" i="21"/>
  <c r="J60" i="21"/>
  <c r="T60" i="21"/>
  <c r="T68" i="21"/>
  <c r="Z60" i="21"/>
  <c r="H68" i="21"/>
  <c r="F60" i="21"/>
  <c r="L60" i="21"/>
  <c r="L68" i="21"/>
  <c r="R60" i="21"/>
  <c r="U60" i="21"/>
  <c r="U68" i="21"/>
  <c r="AD59" i="21"/>
  <c r="S76" i="21"/>
  <c r="AE76" i="21" s="1"/>
  <c r="K75" i="21"/>
  <c r="S77" i="21"/>
  <c r="O75" i="21"/>
  <c r="K78" i="21"/>
  <c r="S75" i="21"/>
  <c r="G76" i="21"/>
  <c r="W76" i="21"/>
  <c r="K77" i="21"/>
  <c r="AE77" i="21" s="1"/>
  <c r="AA77" i="21"/>
  <c r="O78" i="21"/>
  <c r="S79" i="21"/>
  <c r="G80" i="21"/>
  <c r="W80" i="21"/>
  <c r="K81" i="21"/>
  <c r="AA81" i="21"/>
  <c r="O82" i="21"/>
  <c r="S83" i="21"/>
  <c r="G84" i="21"/>
  <c r="W84" i="21"/>
  <c r="K85" i="21"/>
  <c r="AE85" i="21" s="1"/>
  <c r="AA85" i="21"/>
  <c r="O86" i="21"/>
  <c r="G75" i="21"/>
  <c r="W75" i="21"/>
  <c r="K76" i="21"/>
  <c r="K87" i="21" s="1"/>
  <c r="AA76" i="21"/>
  <c r="O77" i="21"/>
  <c r="S78" i="21"/>
  <c r="G79" i="21"/>
  <c r="W79" i="21"/>
  <c r="K80" i="21"/>
  <c r="AA80" i="21"/>
  <c r="O81" i="21"/>
  <c r="S82" i="21"/>
  <c r="G83" i="21"/>
  <c r="W83" i="21"/>
  <c r="K84" i="21"/>
  <c r="AA84" i="21"/>
  <c r="O85" i="21"/>
  <c r="S86" i="21"/>
  <c r="AE86" i="21" s="1"/>
  <c r="O76" i="21"/>
  <c r="G78" i="21"/>
  <c r="W78" i="21"/>
  <c r="K79" i="21"/>
  <c r="AE79" i="21" s="1"/>
  <c r="AA79" i="21"/>
  <c r="O80" i="21"/>
  <c r="S81" i="21"/>
  <c r="AE81" i="21" s="1"/>
  <c r="G82" i="21"/>
  <c r="W82" i="21"/>
  <c r="K83" i="21"/>
  <c r="AA83" i="21"/>
  <c r="AE83" i="21" s="1"/>
  <c r="O84" i="21"/>
  <c r="S85" i="21"/>
  <c r="G86" i="21"/>
  <c r="W86" i="21"/>
  <c r="G77" i="21"/>
  <c r="W77" i="21"/>
  <c r="AA78" i="21"/>
  <c r="O79" i="21"/>
  <c r="S80" i="21"/>
  <c r="G81" i="21"/>
  <c r="W81" i="21"/>
  <c r="K82" i="21"/>
  <c r="AA82" i="21"/>
  <c r="AE82" i="21" s="1"/>
  <c r="M51" i="20"/>
  <c r="M61" i="20"/>
  <c r="R51" i="20"/>
  <c r="AA69" i="20"/>
  <c r="AE69" i="20" s="1"/>
  <c r="U51" i="20"/>
  <c r="U61" i="20"/>
  <c r="D51" i="20"/>
  <c r="D61" i="20"/>
  <c r="H51" i="20"/>
  <c r="H61" i="20"/>
  <c r="T51" i="20"/>
  <c r="T61" i="20"/>
  <c r="Z51" i="20"/>
  <c r="K71" i="20"/>
  <c r="J51" i="20"/>
  <c r="P51" i="20"/>
  <c r="P61" i="20"/>
  <c r="X51" i="20"/>
  <c r="X61" i="20"/>
  <c r="AA73" i="20"/>
  <c r="AE73" i="20" s="1"/>
  <c r="L51" i="20"/>
  <c r="L61" i="20"/>
  <c r="AA77" i="20"/>
  <c r="N51" i="20"/>
  <c r="G68" i="20"/>
  <c r="S69" i="20"/>
  <c r="W70" i="20"/>
  <c r="G72" i="20"/>
  <c r="S73" i="20"/>
  <c r="W74" i="20"/>
  <c r="G76" i="20"/>
  <c r="S77" i="20"/>
  <c r="W78" i="20"/>
  <c r="E50" i="20"/>
  <c r="E51" i="20"/>
  <c r="E61" i="20"/>
  <c r="F51" i="20"/>
  <c r="O68" i="20"/>
  <c r="O72" i="20"/>
  <c r="K75" i="20"/>
  <c r="O76" i="20"/>
  <c r="K79" i="20"/>
  <c r="AD50" i="20"/>
  <c r="I51" i="20"/>
  <c r="I61" i="20"/>
  <c r="Q51" i="20"/>
  <c r="Q61" i="20"/>
  <c r="Y51" i="20"/>
  <c r="Y61" i="20"/>
  <c r="W68" i="20"/>
  <c r="G70" i="20"/>
  <c r="S71" i="20"/>
  <c r="S80" i="20" s="1"/>
  <c r="W72" i="20"/>
  <c r="G74" i="20"/>
  <c r="S75" i="20"/>
  <c r="W76" i="20"/>
  <c r="G78" i="20"/>
  <c r="S79" i="20"/>
  <c r="V51" i="20"/>
  <c r="K69" i="20"/>
  <c r="K80" i="20" s="1"/>
  <c r="O70" i="20"/>
  <c r="AA71" i="20"/>
  <c r="K73" i="20"/>
  <c r="O74" i="20"/>
  <c r="AA75" i="20"/>
  <c r="K77" i="20"/>
  <c r="O78" i="20"/>
  <c r="AA79" i="20"/>
  <c r="AE79" i="20" s="1"/>
  <c r="S68" i="20"/>
  <c r="G69" i="20"/>
  <c r="W69" i="20"/>
  <c r="K70" i="20"/>
  <c r="AE70" i="20" s="1"/>
  <c r="AA70" i="20"/>
  <c r="O71" i="20"/>
  <c r="S72" i="20"/>
  <c r="G73" i="20"/>
  <c r="W73" i="20"/>
  <c r="K74" i="20"/>
  <c r="AA74" i="20"/>
  <c r="O75" i="20"/>
  <c r="S76" i="20"/>
  <c r="G77" i="20"/>
  <c r="W77" i="20"/>
  <c r="K78" i="20"/>
  <c r="AE78" i="20" s="1"/>
  <c r="AA78" i="20"/>
  <c r="O79" i="20"/>
  <c r="K68" i="20"/>
  <c r="AA68" i="20"/>
  <c r="AE68" i="20" s="1"/>
  <c r="O69" i="20"/>
  <c r="S70" i="20"/>
  <c r="G71" i="20"/>
  <c r="W71" i="20"/>
  <c r="K72" i="20"/>
  <c r="AA72" i="20"/>
  <c r="O73" i="20"/>
  <c r="S74" i="20"/>
  <c r="G75" i="20"/>
  <c r="W75" i="20"/>
  <c r="D62" i="19"/>
  <c r="D70" i="19"/>
  <c r="J62" i="19"/>
  <c r="R62" i="19"/>
  <c r="H69" i="19"/>
  <c r="P69" i="19"/>
  <c r="I69" i="19"/>
  <c r="Q69" i="19"/>
  <c r="E69" i="19"/>
  <c r="M69" i="19"/>
  <c r="U69" i="19"/>
  <c r="F62" i="19"/>
  <c r="V62" i="19"/>
  <c r="H61" i="19"/>
  <c r="H62" i="19"/>
  <c r="P61" i="19"/>
  <c r="P62" i="19"/>
  <c r="X61" i="19"/>
  <c r="X62" i="19"/>
  <c r="AD61" i="19"/>
  <c r="AD62" i="19"/>
  <c r="W78" i="19"/>
  <c r="I61" i="19"/>
  <c r="I62" i="19"/>
  <c r="Q61" i="19"/>
  <c r="Q62" i="19"/>
  <c r="Y61" i="19"/>
  <c r="Y62" i="19"/>
  <c r="L69" i="19"/>
  <c r="T69" i="19"/>
  <c r="G79" i="19"/>
  <c r="N62" i="19"/>
  <c r="L61" i="19"/>
  <c r="L62" i="19"/>
  <c r="T61" i="19"/>
  <c r="T62" i="19"/>
  <c r="E61" i="19"/>
  <c r="E62" i="19"/>
  <c r="AC61" i="19"/>
  <c r="AC62" i="19"/>
  <c r="AC70" i="19"/>
  <c r="Y69" i="19"/>
  <c r="O77" i="19"/>
  <c r="W79" i="19"/>
  <c r="M61" i="19"/>
  <c r="M62" i="19"/>
  <c r="U61" i="19"/>
  <c r="U62" i="19"/>
  <c r="X69" i="19"/>
  <c r="G78" i="19"/>
  <c r="O80" i="19"/>
  <c r="S77" i="19"/>
  <c r="K79" i="19"/>
  <c r="AA79" i="19"/>
  <c r="S81" i="19"/>
  <c r="G82" i="19"/>
  <c r="W82" i="19"/>
  <c r="K83" i="19"/>
  <c r="K89" i="19" s="1"/>
  <c r="AA83" i="19"/>
  <c r="O84" i="19"/>
  <c r="S85" i="19"/>
  <c r="G86" i="19"/>
  <c r="W86" i="19"/>
  <c r="K87" i="19"/>
  <c r="AA87" i="19"/>
  <c r="O88" i="19"/>
  <c r="G77" i="19"/>
  <c r="W77" i="19"/>
  <c r="K78" i="19"/>
  <c r="AA78" i="19"/>
  <c r="O79" i="19"/>
  <c r="S80" i="19"/>
  <c r="G81" i="19"/>
  <c r="W81" i="19"/>
  <c r="K82" i="19"/>
  <c r="AA82" i="19"/>
  <c r="O83" i="19"/>
  <c r="S84" i="19"/>
  <c r="G85" i="19"/>
  <c r="W85" i="19"/>
  <c r="K86" i="19"/>
  <c r="AA86" i="19"/>
  <c r="O87" i="19"/>
  <c r="S88" i="19"/>
  <c r="AE88" i="19" s="1"/>
  <c r="K77" i="19"/>
  <c r="AA77" i="19"/>
  <c r="AA89" i="19" s="1"/>
  <c r="O78" i="19"/>
  <c r="S79" i="19"/>
  <c r="G80" i="19"/>
  <c r="W80" i="19"/>
  <c r="K81" i="19"/>
  <c r="AA81" i="19"/>
  <c r="AE81" i="19" s="1"/>
  <c r="O82" i="19"/>
  <c r="S83" i="19"/>
  <c r="S89" i="19" s="1"/>
  <c r="G84" i="19"/>
  <c r="W84" i="19"/>
  <c r="K85" i="19"/>
  <c r="AA85" i="19"/>
  <c r="AE85" i="19" s="1"/>
  <c r="O86" i="19"/>
  <c r="S87" i="19"/>
  <c r="G88" i="19"/>
  <c r="W88" i="19"/>
  <c r="S78" i="19"/>
  <c r="K80" i="19"/>
  <c r="AE80" i="19" s="1"/>
  <c r="AA80" i="19"/>
  <c r="O81" i="19"/>
  <c r="S82" i="19"/>
  <c r="G83" i="19"/>
  <c r="W83" i="19"/>
  <c r="K84" i="19"/>
  <c r="AA84" i="19"/>
  <c r="V63" i="18"/>
  <c r="R63" i="18"/>
  <c r="T71" i="18"/>
  <c r="F63" i="18"/>
  <c r="N63" i="18"/>
  <c r="M62" i="18"/>
  <c r="M63" i="18"/>
  <c r="U62" i="18"/>
  <c r="U63" i="18"/>
  <c r="H62" i="18"/>
  <c r="H63" i="18"/>
  <c r="P62" i="18"/>
  <c r="P63" i="18"/>
  <c r="X62" i="18"/>
  <c r="X63" i="18"/>
  <c r="AD62" i="18"/>
  <c r="M71" i="18"/>
  <c r="U71" i="18"/>
  <c r="H71" i="18"/>
  <c r="P71" i="18"/>
  <c r="X71" i="18"/>
  <c r="J63" i="18"/>
  <c r="Z63" i="18"/>
  <c r="I62" i="18"/>
  <c r="I63" i="18"/>
  <c r="Q62" i="18"/>
  <c r="Q63" i="18"/>
  <c r="Y62" i="18"/>
  <c r="Y63" i="18"/>
  <c r="L62" i="18"/>
  <c r="L63" i="18"/>
  <c r="L72" i="18"/>
  <c r="T62" i="18"/>
  <c r="T63" i="18"/>
  <c r="E62" i="18"/>
  <c r="E63" i="18"/>
  <c r="E72" i="18"/>
  <c r="AC62" i="18"/>
  <c r="AC63" i="18"/>
  <c r="Y71" i="18"/>
  <c r="I71" i="18"/>
  <c r="Q71" i="18"/>
  <c r="O80" i="18"/>
  <c r="D63" i="18"/>
  <c r="D72" i="18"/>
  <c r="S79" i="18"/>
  <c r="S91" i="18" s="1"/>
  <c r="G80" i="18"/>
  <c r="W80" i="18"/>
  <c r="K81" i="18"/>
  <c r="AA81" i="18"/>
  <c r="O82" i="18"/>
  <c r="S83" i="18"/>
  <c r="G84" i="18"/>
  <c r="W84" i="18"/>
  <c r="K85" i="18"/>
  <c r="AE85" i="18" s="1"/>
  <c r="AA85" i="18"/>
  <c r="O86" i="18"/>
  <c r="S87" i="18"/>
  <c r="G88" i="18"/>
  <c r="W88" i="18"/>
  <c r="K89" i="18"/>
  <c r="AA89" i="18"/>
  <c r="AE89" i="18" s="1"/>
  <c r="O90" i="18"/>
  <c r="G79" i="18"/>
  <c r="W79" i="18"/>
  <c r="K80" i="18"/>
  <c r="AA80" i="18"/>
  <c r="O81" i="18"/>
  <c r="S82" i="18"/>
  <c r="G83" i="18"/>
  <c r="W83" i="18"/>
  <c r="K84" i="18"/>
  <c r="AA84" i="18"/>
  <c r="O85" i="18"/>
  <c r="S86" i="18"/>
  <c r="AE86" i="18" s="1"/>
  <c r="G87" i="18"/>
  <c r="W87" i="18"/>
  <c r="K88" i="18"/>
  <c r="AA88" i="18"/>
  <c r="O89" i="18"/>
  <c r="S90" i="18"/>
  <c r="K79" i="18"/>
  <c r="AA79" i="18"/>
  <c r="AA91" i="18" s="1"/>
  <c r="S81" i="18"/>
  <c r="G82" i="18"/>
  <c r="W82" i="18"/>
  <c r="K83" i="18"/>
  <c r="AE83" i="18" s="1"/>
  <c r="AA83" i="18"/>
  <c r="O84" i="18"/>
  <c r="S85" i="18"/>
  <c r="G86" i="18"/>
  <c r="W86" i="18"/>
  <c r="K87" i="18"/>
  <c r="AA87" i="18"/>
  <c r="O88" i="18"/>
  <c r="S89" i="18"/>
  <c r="G90" i="18"/>
  <c r="W90" i="18"/>
  <c r="O79" i="18"/>
  <c r="S80" i="18"/>
  <c r="G81" i="18"/>
  <c r="W81" i="18"/>
  <c r="K82" i="18"/>
  <c r="AE82" i="18" s="1"/>
  <c r="AA82" i="18"/>
  <c r="O83" i="18"/>
  <c r="S84" i="18"/>
  <c r="G85" i="18"/>
  <c r="W85" i="18"/>
  <c r="K86" i="18"/>
  <c r="AA86" i="18"/>
  <c r="AC62" i="17"/>
  <c r="AC63" i="17"/>
  <c r="AC64" i="17"/>
  <c r="AC65" i="17"/>
  <c r="AC61" i="17"/>
  <c r="AC66" i="17"/>
  <c r="AB62" i="17"/>
  <c r="AB63" i="17"/>
  <c r="AB64" i="17"/>
  <c r="AB65" i="17"/>
  <c r="AB61" i="17"/>
  <c r="AB66" i="17"/>
  <c r="AE34" i="17"/>
  <c r="AE38" i="17"/>
  <c r="AE42" i="17"/>
  <c r="AE50" i="17"/>
  <c r="AE51" i="17"/>
  <c r="AE54" i="17"/>
  <c r="AE55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C13" i="17"/>
  <c r="AC14" i="17"/>
  <c r="AC15" i="17"/>
  <c r="AC16" i="17"/>
  <c r="AC17" i="17"/>
  <c r="AC18" i="17"/>
  <c r="AC19" i="17"/>
  <c r="AC20" i="17"/>
  <c r="AC21" i="17"/>
  <c r="AC22" i="17"/>
  <c r="AC23" i="17"/>
  <c r="AE23" i="17" s="1"/>
  <c r="AC24" i="17"/>
  <c r="AC25" i="17"/>
  <c r="AC26" i="17"/>
  <c r="AC27" i="17"/>
  <c r="AC28" i="17"/>
  <c r="AC29" i="17"/>
  <c r="AC30" i="17"/>
  <c r="AC31" i="17"/>
  <c r="AC32" i="17"/>
  <c r="AC33" i="17"/>
  <c r="AE33" i="17"/>
  <c r="AC34" i="17"/>
  <c r="AC35" i="17"/>
  <c r="AC36" i="17"/>
  <c r="AC37" i="17"/>
  <c r="AE37" i="17"/>
  <c r="AC38" i="17"/>
  <c r="AC39" i="17"/>
  <c r="AC40" i="17"/>
  <c r="AC41" i="17"/>
  <c r="AE41" i="17"/>
  <c r="AC42" i="17"/>
  <c r="AC43" i="17"/>
  <c r="AC44" i="17"/>
  <c r="AC45" i="17"/>
  <c r="AE45" i="17"/>
  <c r="AC46" i="17"/>
  <c r="AC47" i="17"/>
  <c r="AC48" i="17"/>
  <c r="AC49" i="17"/>
  <c r="AE49" i="17"/>
  <c r="AC50" i="17"/>
  <c r="AC51" i="17"/>
  <c r="AC52" i="17"/>
  <c r="AC53" i="17"/>
  <c r="AC54" i="17"/>
  <c r="AC55" i="17"/>
  <c r="AC56" i="17"/>
  <c r="AC57" i="17"/>
  <c r="AB13" i="17"/>
  <c r="AB14" i="17"/>
  <c r="AE14" i="17"/>
  <c r="AB15" i="17"/>
  <c r="AE15" i="17"/>
  <c r="AB16" i="17"/>
  <c r="AE16" i="17"/>
  <c r="AB17" i="17"/>
  <c r="AB18" i="17"/>
  <c r="AE18" i="17"/>
  <c r="AB19" i="17"/>
  <c r="AB20" i="17"/>
  <c r="AB21" i="17"/>
  <c r="AB22" i="17"/>
  <c r="AB23" i="17"/>
  <c r="AB24" i="17"/>
  <c r="AE24" i="17"/>
  <c r="AB25" i="17"/>
  <c r="AB26" i="17"/>
  <c r="AE26" i="17"/>
  <c r="AB27" i="17"/>
  <c r="AE27" i="17"/>
  <c r="AB28" i="17"/>
  <c r="AE28" i="17" s="1"/>
  <c r="AB29" i="17"/>
  <c r="AB30" i="17"/>
  <c r="AB31" i="17"/>
  <c r="AB32" i="17"/>
  <c r="AB33" i="17"/>
  <c r="AB34" i="17"/>
  <c r="AB35" i="17"/>
  <c r="AE35" i="17"/>
  <c r="AB36" i="17"/>
  <c r="AE36" i="17"/>
  <c r="AB37" i="17"/>
  <c r="AB38" i="17"/>
  <c r="AB39" i="17"/>
  <c r="AE39" i="17"/>
  <c r="AB40" i="17"/>
  <c r="AE40" i="17"/>
  <c r="AB41" i="17"/>
  <c r="AB42" i="17"/>
  <c r="AB43" i="17"/>
  <c r="AB44" i="17"/>
  <c r="AE44" i="17"/>
  <c r="AB45" i="17"/>
  <c r="AB46" i="17"/>
  <c r="AB47" i="17"/>
  <c r="AE47" i="17"/>
  <c r="AB48" i="17"/>
  <c r="AE48" i="17"/>
  <c r="AB49" i="17"/>
  <c r="AB50" i="17"/>
  <c r="AB51" i="17"/>
  <c r="AB52" i="17"/>
  <c r="AB53" i="17"/>
  <c r="AE53" i="17"/>
  <c r="AB54" i="17"/>
  <c r="AB55" i="17"/>
  <c r="AB56" i="17"/>
  <c r="AB57" i="17"/>
  <c r="AE57" i="17"/>
  <c r="AD12" i="17"/>
  <c r="AC12" i="17"/>
  <c r="AB12" i="17"/>
  <c r="AE12" i="17"/>
  <c r="Z58" i="17"/>
  <c r="Z59" i="17"/>
  <c r="X58" i="17"/>
  <c r="V58" i="17"/>
  <c r="U58" i="17"/>
  <c r="T58" i="17"/>
  <c r="R58" i="17"/>
  <c r="R59" i="17"/>
  <c r="Q58" i="17"/>
  <c r="P58" i="17"/>
  <c r="M58" i="17"/>
  <c r="L58" i="17"/>
  <c r="L59" i="17" s="1"/>
  <c r="L67" i="17" s="1"/>
  <c r="J58" i="17"/>
  <c r="J59" i="17"/>
  <c r="I58" i="17"/>
  <c r="H58" i="17"/>
  <c r="D58" i="17"/>
  <c r="AA66" i="17"/>
  <c r="AA85" i="17"/>
  <c r="Z66" i="17"/>
  <c r="Y66" i="17"/>
  <c r="X66" i="17"/>
  <c r="W66" i="17"/>
  <c r="W84" i="17"/>
  <c r="V66" i="17"/>
  <c r="U66" i="17"/>
  <c r="T66" i="17"/>
  <c r="S66" i="17"/>
  <c r="S83" i="17"/>
  <c r="R66" i="17"/>
  <c r="Q66" i="17"/>
  <c r="P66" i="17"/>
  <c r="O66" i="17"/>
  <c r="O82" i="17"/>
  <c r="N66" i="17"/>
  <c r="M66" i="17"/>
  <c r="L66" i="17"/>
  <c r="K66" i="17"/>
  <c r="K85" i="17"/>
  <c r="J66" i="17"/>
  <c r="I66" i="17"/>
  <c r="H66" i="17"/>
  <c r="G66" i="17"/>
  <c r="G84" i="17"/>
  <c r="F66" i="17"/>
  <c r="E66" i="17"/>
  <c r="D66" i="17"/>
  <c r="V59" i="17"/>
  <c r="N58" i="17"/>
  <c r="N59" i="17"/>
  <c r="F58" i="17"/>
  <c r="F59" i="17"/>
  <c r="AE56" i="17"/>
  <c r="AE52" i="17"/>
  <c r="AE61" i="19"/>
  <c r="AE62" i="19"/>
  <c r="AD63" i="18"/>
  <c r="AE19" i="17"/>
  <c r="AE20" i="17"/>
  <c r="AE25" i="17"/>
  <c r="AE17" i="17"/>
  <c r="AE13" i="17"/>
  <c r="AD51" i="20"/>
  <c r="AE46" i="17"/>
  <c r="AE43" i="17"/>
  <c r="AE32" i="17"/>
  <c r="AE31" i="17"/>
  <c r="AE30" i="17"/>
  <c r="AE62" i="18"/>
  <c r="AE63" i="18"/>
  <c r="AE50" i="20"/>
  <c r="AE51" i="20"/>
  <c r="AE22" i="17"/>
  <c r="AE21" i="17"/>
  <c r="AD60" i="21"/>
  <c r="O87" i="21"/>
  <c r="AE84" i="21"/>
  <c r="W87" i="21"/>
  <c r="AE75" i="21"/>
  <c r="G87" i="21"/>
  <c r="AE72" i="20"/>
  <c r="AE76" i="20"/>
  <c r="O80" i="20"/>
  <c r="AE75" i="20"/>
  <c r="W80" i="20"/>
  <c r="AA80" i="20"/>
  <c r="G80" i="20"/>
  <c r="M70" i="19"/>
  <c r="U70" i="19"/>
  <c r="I70" i="19"/>
  <c r="E70" i="19"/>
  <c r="P70" i="19"/>
  <c r="T70" i="19"/>
  <c r="H70" i="19"/>
  <c r="Q70" i="19"/>
  <c r="Y70" i="19"/>
  <c r="AE87" i="19"/>
  <c r="L70" i="19"/>
  <c r="O89" i="19"/>
  <c r="X70" i="19"/>
  <c r="AE78" i="19"/>
  <c r="G89" i="19"/>
  <c r="W89" i="19"/>
  <c r="AE82" i="19"/>
  <c r="Y72" i="18"/>
  <c r="T72" i="18"/>
  <c r="X72" i="18"/>
  <c r="P72" i="18"/>
  <c r="M72" i="18"/>
  <c r="U72" i="18"/>
  <c r="I72" i="18"/>
  <c r="O91" i="18"/>
  <c r="H72" i="18"/>
  <c r="Q72" i="18"/>
  <c r="G91" i="18"/>
  <c r="W91" i="18"/>
  <c r="AE84" i="18"/>
  <c r="Y58" i="17"/>
  <c r="Y59" i="17" s="1"/>
  <c r="Y67" i="17" s="1"/>
  <c r="P59" i="17"/>
  <c r="P67" i="17" s="1"/>
  <c r="X59" i="17"/>
  <c r="X67" i="17" s="1"/>
  <c r="G79" i="17"/>
  <c r="W79" i="17"/>
  <c r="W83" i="17"/>
  <c r="M59" i="17"/>
  <c r="M67" i="17"/>
  <c r="G75" i="17"/>
  <c r="Q59" i="17"/>
  <c r="Q67" i="17"/>
  <c r="W75" i="17"/>
  <c r="O81" i="17"/>
  <c r="T59" i="17"/>
  <c r="T67" i="17"/>
  <c r="H59" i="17"/>
  <c r="H67" i="17"/>
  <c r="O77" i="17"/>
  <c r="G83" i="17"/>
  <c r="AD58" i="17"/>
  <c r="AD59" i="17"/>
  <c r="U59" i="17"/>
  <c r="U67" i="17"/>
  <c r="I59" i="17"/>
  <c r="I67" i="17"/>
  <c r="E58" i="17"/>
  <c r="E59" i="17"/>
  <c r="E67" i="17"/>
  <c r="S74" i="17"/>
  <c r="D59" i="17"/>
  <c r="D67" i="17"/>
  <c r="O85" i="17"/>
  <c r="AA76" i="17"/>
  <c r="K84" i="17"/>
  <c r="AA84" i="17"/>
  <c r="G74" i="17"/>
  <c r="W74" i="17"/>
  <c r="K75" i="17"/>
  <c r="AA75" i="17"/>
  <c r="O76" i="17"/>
  <c r="S77" i="17"/>
  <c r="G78" i="17"/>
  <c r="W78" i="17"/>
  <c r="K79" i="17"/>
  <c r="AA79" i="17"/>
  <c r="AE79" i="17" s="1"/>
  <c r="O80" i="17"/>
  <c r="S81" i="17"/>
  <c r="G82" i="17"/>
  <c r="W82" i="17"/>
  <c r="K83" i="17"/>
  <c r="AE83" i="17" s="1"/>
  <c r="AA83" i="17"/>
  <c r="O84" i="17"/>
  <c r="S85" i="17"/>
  <c r="S78" i="17"/>
  <c r="K74" i="17"/>
  <c r="AA74" i="17"/>
  <c r="O75" i="17"/>
  <c r="S76" i="17"/>
  <c r="G77" i="17"/>
  <c r="W77" i="17"/>
  <c r="K78" i="17"/>
  <c r="AA78" i="17"/>
  <c r="O79" i="17"/>
  <c r="S80" i="17"/>
  <c r="G81" i="17"/>
  <c r="W81" i="17"/>
  <c r="K82" i="17"/>
  <c r="AA82" i="17"/>
  <c r="O83" i="17"/>
  <c r="S84" i="17"/>
  <c r="G85" i="17"/>
  <c r="W85" i="17"/>
  <c r="K76" i="17"/>
  <c r="K80" i="17"/>
  <c r="AE80" i="17" s="1"/>
  <c r="AA80" i="17"/>
  <c r="S82" i="17"/>
  <c r="O74" i="17"/>
  <c r="S75" i="17"/>
  <c r="S86" i="17" s="1"/>
  <c r="G76" i="17"/>
  <c r="W76" i="17"/>
  <c r="K77" i="17"/>
  <c r="AA77" i="17"/>
  <c r="AA86" i="17" s="1"/>
  <c r="O78" i="17"/>
  <c r="S79" i="17"/>
  <c r="G80" i="17"/>
  <c r="W80" i="17"/>
  <c r="K81" i="17"/>
  <c r="AE81" i="17" s="1"/>
  <c r="AA81" i="17"/>
  <c r="AE82" i="17"/>
  <c r="AE74" i="17"/>
  <c r="G86" i="17"/>
  <c r="AE85" i="17"/>
  <c r="O86" i="17"/>
  <c r="W86" i="17"/>
  <c r="AE15" i="16"/>
  <c r="AE23" i="16"/>
  <c r="AE27" i="16"/>
  <c r="AE31" i="16"/>
  <c r="AE35" i="16"/>
  <c r="AE43" i="16"/>
  <c r="AE47" i="16"/>
  <c r="AE51" i="16"/>
  <c r="AE55" i="16"/>
  <c r="AE59" i="16"/>
  <c r="AE63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C44" i="16"/>
  <c r="AC45" i="16"/>
  <c r="AC46" i="16"/>
  <c r="AC47" i="16"/>
  <c r="AC48" i="16"/>
  <c r="AC49" i="16"/>
  <c r="AC50" i="16"/>
  <c r="AC51" i="16"/>
  <c r="AC52" i="16"/>
  <c r="AC53" i="16"/>
  <c r="AC54" i="16"/>
  <c r="AC55" i="16"/>
  <c r="AC56" i="16"/>
  <c r="AC57" i="16"/>
  <c r="AC58" i="16"/>
  <c r="AC59" i="16"/>
  <c r="AC60" i="16"/>
  <c r="AC61" i="16"/>
  <c r="AC62" i="16"/>
  <c r="AC63" i="16"/>
  <c r="AC64" i="16"/>
  <c r="AC12" i="16"/>
  <c r="AB13" i="16"/>
  <c r="AE13" i="16"/>
  <c r="AB14" i="16"/>
  <c r="AE14" i="16"/>
  <c r="AB15" i="16"/>
  <c r="AB16" i="16"/>
  <c r="AB17" i="16"/>
  <c r="AE17" i="16"/>
  <c r="AB18" i="16"/>
  <c r="AB19" i="16"/>
  <c r="AE19" i="16"/>
  <c r="AB20" i="16"/>
  <c r="AB21" i="16"/>
  <c r="AB22" i="16"/>
  <c r="AE22" i="16"/>
  <c r="AB23" i="16"/>
  <c r="AB24" i="16"/>
  <c r="AE24" i="16"/>
  <c r="AB25" i="16"/>
  <c r="AE25" i="16"/>
  <c r="AB26" i="16"/>
  <c r="AE26" i="16"/>
  <c r="AB27" i="16"/>
  <c r="AB28" i="16"/>
  <c r="AE28" i="16"/>
  <c r="AB29" i="16"/>
  <c r="AE29" i="16"/>
  <c r="AB30" i="16"/>
  <c r="AE30" i="16"/>
  <c r="AB31" i="16"/>
  <c r="AB32" i="16"/>
  <c r="AE32" i="16"/>
  <c r="AB33" i="16"/>
  <c r="AE33" i="16"/>
  <c r="AB34" i="16"/>
  <c r="AE34" i="16"/>
  <c r="AB35" i="16"/>
  <c r="AB36" i="16"/>
  <c r="AB37" i="16"/>
  <c r="AB38" i="16"/>
  <c r="AB39" i="16"/>
  <c r="AB40" i="16"/>
  <c r="AE40" i="16"/>
  <c r="AB41" i="16"/>
  <c r="AE41" i="16"/>
  <c r="AB42" i="16"/>
  <c r="AE42" i="16"/>
  <c r="AB43" i="16"/>
  <c r="AB44" i="16"/>
  <c r="AE44" i="16"/>
  <c r="AB45" i="16"/>
  <c r="AE45" i="16"/>
  <c r="AB46" i="16"/>
  <c r="AE46" i="16"/>
  <c r="AB47" i="16"/>
  <c r="AB48" i="16"/>
  <c r="AE48" i="16"/>
  <c r="AB49" i="16"/>
  <c r="AE49" i="16"/>
  <c r="AB50" i="16"/>
  <c r="AE50" i="16"/>
  <c r="AB51" i="16"/>
  <c r="AB52" i="16"/>
  <c r="AE52" i="16"/>
  <c r="AB53" i="16"/>
  <c r="AE53" i="16"/>
  <c r="AB54" i="16"/>
  <c r="AE54" i="16"/>
  <c r="AB55" i="16"/>
  <c r="AB56" i="16"/>
  <c r="AE56" i="16"/>
  <c r="AB57" i="16"/>
  <c r="AE57" i="16"/>
  <c r="AB58" i="16"/>
  <c r="AE58" i="16"/>
  <c r="AB59" i="16"/>
  <c r="AB60" i="16"/>
  <c r="AE60" i="16"/>
  <c r="AB61" i="16"/>
  <c r="AE61" i="16"/>
  <c r="AB62" i="16"/>
  <c r="AE62" i="16"/>
  <c r="AB63" i="16"/>
  <c r="AB64" i="16"/>
  <c r="AE64" i="16"/>
  <c r="AB12" i="16"/>
  <c r="AE12" i="16"/>
  <c r="AA73" i="16"/>
  <c r="AA92" i="16"/>
  <c r="Z73" i="16"/>
  <c r="Y73" i="16"/>
  <c r="X73" i="16"/>
  <c r="W73" i="16"/>
  <c r="W91" i="16"/>
  <c r="V73" i="16"/>
  <c r="U73" i="16"/>
  <c r="T73" i="16"/>
  <c r="S73" i="16"/>
  <c r="S90" i="16"/>
  <c r="R73" i="16"/>
  <c r="Q73" i="16"/>
  <c r="P73" i="16"/>
  <c r="O73" i="16"/>
  <c r="O89" i="16"/>
  <c r="N73" i="16"/>
  <c r="M73" i="16"/>
  <c r="L73" i="16"/>
  <c r="K73" i="16"/>
  <c r="K92" i="16"/>
  <c r="J73" i="16"/>
  <c r="I73" i="16"/>
  <c r="H73" i="16"/>
  <c r="G73" i="16"/>
  <c r="G91" i="16"/>
  <c r="F73" i="16"/>
  <c r="E73" i="16"/>
  <c r="D73" i="16"/>
  <c r="AB73" i="16"/>
  <c r="Z65" i="16"/>
  <c r="Y65" i="16"/>
  <c r="X65" i="16"/>
  <c r="V65" i="16"/>
  <c r="U65" i="16"/>
  <c r="T65" i="16"/>
  <c r="R65" i="16"/>
  <c r="Q65" i="16"/>
  <c r="P65" i="16"/>
  <c r="N65" i="16"/>
  <c r="M65" i="16"/>
  <c r="L65" i="16"/>
  <c r="J65" i="16"/>
  <c r="I65" i="16"/>
  <c r="H65" i="16"/>
  <c r="F65" i="16"/>
  <c r="E65" i="16"/>
  <c r="D65" i="16"/>
  <c r="AD64" i="16"/>
  <c r="AD63" i="16"/>
  <c r="AD62" i="16"/>
  <c r="AD61" i="16"/>
  <c r="AD60" i="16"/>
  <c r="AD59" i="16"/>
  <c r="AD58" i="16"/>
  <c r="AD57" i="16"/>
  <c r="AD56" i="16"/>
  <c r="AD55" i="16"/>
  <c r="AD54" i="16"/>
  <c r="AD53" i="16"/>
  <c r="AD52" i="16"/>
  <c r="AD51" i="16"/>
  <c r="AD50" i="16"/>
  <c r="AD49" i="16"/>
  <c r="AD48" i="16"/>
  <c r="AD47" i="16"/>
  <c r="AD46" i="16"/>
  <c r="AD45" i="16"/>
  <c r="AD44" i="16"/>
  <c r="AD43" i="16"/>
  <c r="AD42" i="16"/>
  <c r="AD41" i="16"/>
  <c r="AD40" i="16"/>
  <c r="AD39" i="16"/>
  <c r="AD38" i="16"/>
  <c r="AD37" i="16"/>
  <c r="AD36" i="16"/>
  <c r="AD35" i="16"/>
  <c r="AD34" i="16"/>
  <c r="AD33" i="16"/>
  <c r="AD32" i="16"/>
  <c r="AD31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E39" i="16"/>
  <c r="AE38" i="16"/>
  <c r="AE37" i="16"/>
  <c r="AE36" i="16"/>
  <c r="AE65" i="16"/>
  <c r="AE66" i="16"/>
  <c r="AE21" i="16"/>
  <c r="AE20" i="16"/>
  <c r="AE18" i="16"/>
  <c r="AE16" i="16"/>
  <c r="AC65" i="16"/>
  <c r="AC66" i="16"/>
  <c r="AC73" i="16"/>
  <c r="AB65" i="16"/>
  <c r="AB66" i="16"/>
  <c r="R66" i="16"/>
  <c r="U66" i="16"/>
  <c r="U74" i="16"/>
  <c r="AD65" i="16"/>
  <c r="AD66" i="16"/>
  <c r="D66" i="16"/>
  <c r="D74" i="16"/>
  <c r="L66" i="16"/>
  <c r="L74" i="16"/>
  <c r="E66" i="16"/>
  <c r="E74" i="16"/>
  <c r="W82" i="16"/>
  <c r="I66" i="16"/>
  <c r="I74" i="16"/>
  <c r="P66" i="16"/>
  <c r="P74" i="16"/>
  <c r="V66" i="16"/>
  <c r="O84" i="16"/>
  <c r="J66" i="16"/>
  <c r="M66" i="16"/>
  <c r="M74" i="16"/>
  <c r="T66" i="16"/>
  <c r="T74" i="16"/>
  <c r="Z66" i="16"/>
  <c r="O88" i="16"/>
  <c r="F66" i="16"/>
  <c r="Y66" i="16"/>
  <c r="Y74" i="16"/>
  <c r="G90" i="16"/>
  <c r="G86" i="16"/>
  <c r="W90" i="16"/>
  <c r="H66" i="16"/>
  <c r="H74" i="16"/>
  <c r="N66" i="16"/>
  <c r="Q66" i="16"/>
  <c r="Q74" i="16"/>
  <c r="X66" i="16"/>
  <c r="X74" i="16"/>
  <c r="G82" i="16"/>
  <c r="W86" i="16"/>
  <c r="O92" i="16"/>
  <c r="S81" i="16"/>
  <c r="S93" i="16" s="1"/>
  <c r="AA83" i="16"/>
  <c r="K87" i="16"/>
  <c r="S89" i="16"/>
  <c r="AA91" i="16"/>
  <c r="G81" i="16"/>
  <c r="W81" i="16"/>
  <c r="K82" i="16"/>
  <c r="AA82" i="16"/>
  <c r="O83" i="16"/>
  <c r="S84" i="16"/>
  <c r="G85" i="16"/>
  <c r="W85" i="16"/>
  <c r="K86" i="16"/>
  <c r="AA86" i="16"/>
  <c r="AE86" i="16" s="1"/>
  <c r="O87" i="16"/>
  <c r="S88" i="16"/>
  <c r="G89" i="16"/>
  <c r="W89" i="16"/>
  <c r="K90" i="16"/>
  <c r="AA90" i="16"/>
  <c r="O91" i="16"/>
  <c r="S92" i="16"/>
  <c r="K91" i="16"/>
  <c r="K81" i="16"/>
  <c r="AA81" i="16"/>
  <c r="O82" i="16"/>
  <c r="S83" i="16"/>
  <c r="G84" i="16"/>
  <c r="W84" i="16"/>
  <c r="K85" i="16"/>
  <c r="AA85" i="16"/>
  <c r="O86" i="16"/>
  <c r="S87" i="16"/>
  <c r="G88" i="16"/>
  <c r="W88" i="16"/>
  <c r="K89" i="16"/>
  <c r="AA89" i="16"/>
  <c r="O90" i="16"/>
  <c r="S91" i="16"/>
  <c r="G92" i="16"/>
  <c r="W92" i="16"/>
  <c r="K83" i="16"/>
  <c r="S85" i="16"/>
  <c r="AA87" i="16"/>
  <c r="O81" i="16"/>
  <c r="S82" i="16"/>
  <c r="G83" i="16"/>
  <c r="W83" i="16"/>
  <c r="K84" i="16"/>
  <c r="AA84" i="16"/>
  <c r="AA93" i="16" s="1"/>
  <c r="O85" i="16"/>
  <c r="S86" i="16"/>
  <c r="G87" i="16"/>
  <c r="W87" i="16"/>
  <c r="K88" i="16"/>
  <c r="AA88" i="16"/>
  <c r="AC74" i="16"/>
  <c r="AB74" i="16"/>
  <c r="AE82" i="16"/>
  <c r="AE91" i="16"/>
  <c r="AE92" i="16"/>
  <c r="W93" i="16"/>
  <c r="O93" i="16"/>
  <c r="AE89" i="16"/>
  <c r="AE81" i="16"/>
  <c r="G93" i="16"/>
  <c r="W81" i="15"/>
  <c r="T81" i="15"/>
  <c r="S81" i="15"/>
  <c r="K81" i="15"/>
  <c r="H81" i="15"/>
  <c r="G81" i="15"/>
  <c r="AE70" i="15"/>
  <c r="AE61" i="15"/>
  <c r="AD61" i="15"/>
  <c r="AC61" i="15"/>
  <c r="AB61" i="15"/>
  <c r="AA61" i="15"/>
  <c r="Z61" i="15"/>
  <c r="Y61" i="15"/>
  <c r="X61" i="15"/>
  <c r="W61" i="15"/>
  <c r="W62" i="15"/>
  <c r="V61" i="15"/>
  <c r="U61" i="15"/>
  <c r="T61" i="15"/>
  <c r="S61" i="15"/>
  <c r="S62" i="15"/>
  <c r="R61" i="15"/>
  <c r="Q61" i="15"/>
  <c r="P61" i="15"/>
  <c r="O61" i="15"/>
  <c r="N61" i="15"/>
  <c r="M61" i="15"/>
  <c r="L61" i="15"/>
  <c r="K61" i="15"/>
  <c r="K62" i="15"/>
  <c r="J61" i="15"/>
  <c r="I61" i="15"/>
  <c r="H61" i="15"/>
  <c r="G61" i="15"/>
  <c r="G62" i="15"/>
  <c r="F61" i="15"/>
  <c r="E61" i="15"/>
  <c r="D61" i="15"/>
  <c r="AD13" i="15"/>
  <c r="AD14" i="15"/>
  <c r="AD15" i="15"/>
  <c r="AD16" i="15"/>
  <c r="AD17" i="15"/>
  <c r="AD18" i="15"/>
  <c r="AD19" i="15"/>
  <c r="AD20" i="15"/>
  <c r="AD21" i="15"/>
  <c r="AD22" i="15"/>
  <c r="AD23" i="15"/>
  <c r="AD24" i="15"/>
  <c r="AD25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38" i="15"/>
  <c r="AD39" i="15"/>
  <c r="AD40" i="15"/>
  <c r="AD41" i="15"/>
  <c r="AD42" i="15"/>
  <c r="AD43" i="15"/>
  <c r="AD44" i="15"/>
  <c r="AD45" i="15"/>
  <c r="AD46" i="15"/>
  <c r="AD47" i="15"/>
  <c r="AD48" i="15"/>
  <c r="AD49" i="15"/>
  <c r="AD50" i="15"/>
  <c r="AD51" i="15"/>
  <c r="AD52" i="15"/>
  <c r="AD53" i="15"/>
  <c r="AD54" i="15"/>
  <c r="AD55" i="15"/>
  <c r="AD12" i="15"/>
  <c r="AD56" i="15"/>
  <c r="AC13" i="15"/>
  <c r="AC14" i="15"/>
  <c r="AC15" i="15"/>
  <c r="AC16" i="15"/>
  <c r="AC17" i="15"/>
  <c r="AC18" i="15"/>
  <c r="AC19" i="15"/>
  <c r="AC26" i="15"/>
  <c r="AC27" i="15"/>
  <c r="AC28" i="15"/>
  <c r="AC29" i="15"/>
  <c r="AC30" i="15"/>
  <c r="AC31" i="15"/>
  <c r="AC32" i="15"/>
  <c r="AC33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B13" i="15"/>
  <c r="AB14" i="15"/>
  <c r="AB15" i="15"/>
  <c r="AE15" i="15"/>
  <c r="AB16" i="15"/>
  <c r="AE16" i="15"/>
  <c r="AB17" i="15"/>
  <c r="AB18" i="15"/>
  <c r="AB19" i="15"/>
  <c r="AE19" i="15"/>
  <c r="AB26" i="15"/>
  <c r="AE26" i="15"/>
  <c r="AB27" i="15"/>
  <c r="AB28" i="15"/>
  <c r="AB29" i="15"/>
  <c r="AE29" i="15"/>
  <c r="AB30" i="15"/>
  <c r="AE30" i="15"/>
  <c r="AB31" i="15"/>
  <c r="AB32" i="15"/>
  <c r="AB38" i="15"/>
  <c r="AE38" i="15"/>
  <c r="AB39" i="15"/>
  <c r="AE39" i="15"/>
  <c r="AB40" i="15"/>
  <c r="AE40" i="15"/>
  <c r="AB41" i="15"/>
  <c r="AE41" i="15"/>
  <c r="AB42" i="15"/>
  <c r="AE42" i="15"/>
  <c r="AB43" i="15"/>
  <c r="AE43" i="15"/>
  <c r="AB44" i="15"/>
  <c r="AE44" i="15"/>
  <c r="AB45" i="15"/>
  <c r="AE45" i="15"/>
  <c r="AB46" i="15"/>
  <c r="AE46" i="15"/>
  <c r="AB47" i="15"/>
  <c r="AE47" i="15"/>
  <c r="AB48" i="15"/>
  <c r="AE48" i="15"/>
  <c r="AB49" i="15"/>
  <c r="AE49" i="15"/>
  <c r="AB50" i="15"/>
  <c r="AE50" i="15"/>
  <c r="AB51" i="15"/>
  <c r="AE51" i="15"/>
  <c r="AB52" i="15"/>
  <c r="AE52" i="15"/>
  <c r="AB53" i="15"/>
  <c r="AE53" i="15"/>
  <c r="AB54" i="15"/>
  <c r="AE54" i="15"/>
  <c r="AB55" i="15"/>
  <c r="AE55" i="15"/>
  <c r="Z56" i="15"/>
  <c r="Y36" i="15"/>
  <c r="AC36" i="15"/>
  <c r="Y23" i="15"/>
  <c r="X35" i="15"/>
  <c r="X34" i="15"/>
  <c r="X24" i="15"/>
  <c r="X22" i="15"/>
  <c r="X21" i="15"/>
  <c r="X20" i="15"/>
  <c r="V56" i="15"/>
  <c r="V62" i="15"/>
  <c r="U35" i="15"/>
  <c r="AC35" i="15"/>
  <c r="U22" i="15"/>
  <c r="T37" i="15"/>
  <c r="T34" i="15"/>
  <c r="AB34" i="15"/>
  <c r="T24" i="15"/>
  <c r="T23" i="15"/>
  <c r="T21" i="15"/>
  <c r="T20" i="15"/>
  <c r="R56" i="15"/>
  <c r="Q34" i="15"/>
  <c r="AC34" i="15"/>
  <c r="Q21" i="15"/>
  <c r="P37" i="15"/>
  <c r="P36" i="15"/>
  <c r="P33" i="15"/>
  <c r="AB33" i="15"/>
  <c r="AE33" i="15"/>
  <c r="P25" i="15"/>
  <c r="AB25" i="15"/>
  <c r="P24" i="15"/>
  <c r="P23" i="15"/>
  <c r="P22" i="15"/>
  <c r="P20" i="15"/>
  <c r="N56" i="15"/>
  <c r="M25" i="15"/>
  <c r="AC25" i="15"/>
  <c r="M20" i="15"/>
  <c r="M12" i="15"/>
  <c r="L37" i="15"/>
  <c r="AB37" i="15"/>
  <c r="AE37" i="15"/>
  <c r="L36" i="15"/>
  <c r="AB36" i="15"/>
  <c r="L35" i="15"/>
  <c r="AB35" i="15"/>
  <c r="L24" i="15"/>
  <c r="L23" i="15"/>
  <c r="L22" i="15"/>
  <c r="L21" i="15"/>
  <c r="J56" i="15"/>
  <c r="I56" i="15"/>
  <c r="H24" i="15"/>
  <c r="H23" i="15"/>
  <c r="H22" i="15"/>
  <c r="H21" i="15"/>
  <c r="H20" i="15"/>
  <c r="H12" i="15"/>
  <c r="AB12" i="15"/>
  <c r="F56" i="15"/>
  <c r="F62" i="15"/>
  <c r="D56" i="15"/>
  <c r="D57" i="15"/>
  <c r="E24" i="15"/>
  <c r="AC24" i="15"/>
  <c r="E23" i="15"/>
  <c r="E22" i="15"/>
  <c r="E21" i="15"/>
  <c r="AC21" i="15"/>
  <c r="E20" i="15"/>
  <c r="E12" i="15"/>
  <c r="AC12" i="15"/>
  <c r="AC10" i="15"/>
  <c r="AB10" i="15"/>
  <c r="Z62" i="15"/>
  <c r="R10" i="15"/>
  <c r="J10" i="15"/>
  <c r="J62" i="15"/>
  <c r="F10" i="15"/>
  <c r="N57" i="15"/>
  <c r="N62" i="15"/>
  <c r="I57" i="15"/>
  <c r="I62" i="15"/>
  <c r="H80" i="15"/>
  <c r="H79" i="15"/>
  <c r="H70" i="15"/>
  <c r="H69" i="15"/>
  <c r="H78" i="15"/>
  <c r="H77" i="15"/>
  <c r="H76" i="15"/>
  <c r="H75" i="15"/>
  <c r="H74" i="15"/>
  <c r="L56" i="15"/>
  <c r="L57" i="15"/>
  <c r="L62" i="15"/>
  <c r="U56" i="15"/>
  <c r="U57" i="15"/>
  <c r="U62" i="15"/>
  <c r="T78" i="15"/>
  <c r="T77" i="15"/>
  <c r="T76" i="15"/>
  <c r="T75" i="15"/>
  <c r="T73" i="15"/>
  <c r="T74" i="15"/>
  <c r="T71" i="15"/>
  <c r="T80" i="15"/>
  <c r="T79" i="15"/>
  <c r="T72" i="15"/>
  <c r="T69" i="15"/>
  <c r="T70" i="15"/>
  <c r="O62" i="15"/>
  <c r="O79" i="15"/>
  <c r="O80" i="15"/>
  <c r="O69" i="15"/>
  <c r="O78" i="15"/>
  <c r="O75" i="15"/>
  <c r="O73" i="15"/>
  <c r="AE73" i="15"/>
  <c r="AA79" i="15"/>
  <c r="AE79" i="15" s="1"/>
  <c r="AA77" i="15"/>
  <c r="AB20" i="15"/>
  <c r="AE20" i="15"/>
  <c r="AB24" i="15"/>
  <c r="AE24" i="15"/>
  <c r="AE36" i="15"/>
  <c r="Y56" i="15"/>
  <c r="Y57" i="15"/>
  <c r="Y62" i="15"/>
  <c r="D62" i="15"/>
  <c r="AC20" i="15"/>
  <c r="AC56" i="15"/>
  <c r="AC57" i="15"/>
  <c r="T56" i="15"/>
  <c r="T57" i="15"/>
  <c r="T62" i="15"/>
  <c r="AE32" i="15"/>
  <c r="AE28" i="15"/>
  <c r="AE18" i="15"/>
  <c r="AE14" i="15"/>
  <c r="R62" i="15"/>
  <c r="AB22" i="15"/>
  <c r="AE31" i="15"/>
  <c r="AE27" i="15"/>
  <c r="AE17" i="15"/>
  <c r="AE13" i="15"/>
  <c r="AA62" i="15"/>
  <c r="AA72" i="15"/>
  <c r="AE35" i="15"/>
  <c r="X56" i="15"/>
  <c r="X57" i="15"/>
  <c r="X62" i="15"/>
  <c r="AB23" i="15"/>
  <c r="H56" i="15"/>
  <c r="H57" i="15"/>
  <c r="H62" i="15"/>
  <c r="E56" i="15"/>
  <c r="E57" i="15"/>
  <c r="E62" i="15"/>
  <c r="M56" i="15"/>
  <c r="M57" i="15"/>
  <c r="M62" i="15"/>
  <c r="P56" i="15"/>
  <c r="P57" i="15"/>
  <c r="P62" i="15"/>
  <c r="AE12" i="15"/>
  <c r="AE34" i="15"/>
  <c r="AE25" i="15"/>
  <c r="AC23" i="15"/>
  <c r="Q56" i="15"/>
  <c r="Q57" i="15"/>
  <c r="Q62" i="15"/>
  <c r="AC22" i="15"/>
  <c r="AB21" i="15"/>
  <c r="AE21" i="15"/>
  <c r="AE10" i="15"/>
  <c r="AD10" i="15"/>
  <c r="AD57" i="15"/>
  <c r="AB56" i="15"/>
  <c r="AB57" i="15"/>
  <c r="AA71" i="15"/>
  <c r="AE71" i="15" s="1"/>
  <c r="AA78" i="15"/>
  <c r="AE78" i="15" s="1"/>
  <c r="AA80" i="15"/>
  <c r="AE80" i="15" s="1"/>
  <c r="AE23" i="15"/>
  <c r="AA75" i="15"/>
  <c r="AE75" i="15" s="1"/>
  <c r="AA69" i="15"/>
  <c r="AA81" i="15" s="1"/>
  <c r="AE81" i="15" s="1"/>
  <c r="AA74" i="15"/>
  <c r="O76" i="15"/>
  <c r="O72" i="15"/>
  <c r="AE72" i="15"/>
  <c r="AA76" i="15"/>
  <c r="AE76" i="15" s="1"/>
  <c r="O74" i="15"/>
  <c r="AE74" i="15"/>
  <c r="O77" i="15"/>
  <c r="AE77" i="15"/>
  <c r="AC62" i="15"/>
  <c r="AD62" i="15"/>
  <c r="AE22" i="15"/>
  <c r="AE56" i="15"/>
  <c r="O81" i="15"/>
  <c r="AB62" i="15"/>
  <c r="AE57" i="15"/>
  <c r="AE62" i="15"/>
  <c r="AE83" i="12"/>
  <c r="AE82" i="12"/>
  <c r="W93" i="12"/>
  <c r="S93" i="12"/>
  <c r="G93" i="12"/>
  <c r="K93" i="12"/>
  <c r="AA92" i="12"/>
  <c r="O92" i="12"/>
  <c r="AE92" i="12" s="1"/>
  <c r="AA91" i="12"/>
  <c r="O91" i="12"/>
  <c r="AA90" i="12"/>
  <c r="O90" i="12"/>
  <c r="AE90" i="12" s="1"/>
  <c r="AA89" i="12"/>
  <c r="O89" i="12"/>
  <c r="AA88" i="12"/>
  <c r="O88" i="12"/>
  <c r="AE88" i="12" s="1"/>
  <c r="AA87" i="12"/>
  <c r="O87" i="12"/>
  <c r="AA86" i="12"/>
  <c r="O86" i="12"/>
  <c r="AE86" i="12" s="1"/>
  <c r="O85" i="12"/>
  <c r="AE85" i="12" s="1"/>
  <c r="AA84" i="12"/>
  <c r="O84" i="12"/>
  <c r="AE84" i="12" s="1"/>
  <c r="AA83" i="12"/>
  <c r="AA81" i="12"/>
  <c r="AA93" i="12" s="1"/>
  <c r="O81" i="12"/>
  <c r="AE73" i="12"/>
  <c r="D72" i="12"/>
  <c r="G72" i="12"/>
  <c r="H70" i="12"/>
  <c r="H69" i="12"/>
  <c r="H68" i="12"/>
  <c r="AC10" i="12"/>
  <c r="AB10" i="12"/>
  <c r="AD63" i="12"/>
  <c r="AC63" i="12"/>
  <c r="AB63" i="12"/>
  <c r="AD62" i="12"/>
  <c r="AC62" i="12"/>
  <c r="AB62" i="12"/>
  <c r="AD61" i="12"/>
  <c r="AC61" i="12"/>
  <c r="AB61" i="12"/>
  <c r="AD60" i="12"/>
  <c r="AC60" i="12"/>
  <c r="AB60" i="12"/>
  <c r="AD59" i="12"/>
  <c r="AC59" i="12"/>
  <c r="AB59" i="12"/>
  <c r="AD58" i="12"/>
  <c r="AC58" i="12"/>
  <c r="AB58" i="12"/>
  <c r="AD57" i="12"/>
  <c r="AC57" i="12"/>
  <c r="AB57" i="12"/>
  <c r="AD56" i="12"/>
  <c r="AC56" i="12"/>
  <c r="AB56" i="12"/>
  <c r="AD55" i="12"/>
  <c r="AC55" i="12"/>
  <c r="AB55" i="12"/>
  <c r="AD54" i="12"/>
  <c r="AC54" i="12"/>
  <c r="AB54" i="12"/>
  <c r="AD53" i="12"/>
  <c r="AC53" i="12"/>
  <c r="AB53" i="12"/>
  <c r="AD52" i="12"/>
  <c r="AC52" i="12"/>
  <c r="AB52" i="12"/>
  <c r="AD51" i="12"/>
  <c r="AC51" i="12"/>
  <c r="AB51" i="12"/>
  <c r="AD50" i="12"/>
  <c r="AC50" i="12"/>
  <c r="AB50" i="12"/>
  <c r="AD49" i="12"/>
  <c r="AC49" i="12"/>
  <c r="AB49" i="12"/>
  <c r="AD48" i="12"/>
  <c r="AC48" i="12"/>
  <c r="AB48" i="12"/>
  <c r="AD47" i="12"/>
  <c r="AC47" i="12"/>
  <c r="AB47" i="12"/>
  <c r="AD46" i="12"/>
  <c r="AC46" i="12"/>
  <c r="AB46" i="12"/>
  <c r="AD45" i="12"/>
  <c r="AC45" i="12"/>
  <c r="AB45" i="12"/>
  <c r="AD44" i="12"/>
  <c r="AC44" i="12"/>
  <c r="AB44" i="12"/>
  <c r="AD43" i="12"/>
  <c r="AC43" i="12"/>
  <c r="AB43" i="12"/>
  <c r="AD42" i="12"/>
  <c r="AC42" i="12"/>
  <c r="AB42" i="12"/>
  <c r="AD41" i="12"/>
  <c r="AC41" i="12"/>
  <c r="AB41" i="12"/>
  <c r="AD40" i="12"/>
  <c r="AC40" i="12"/>
  <c r="AB40" i="12"/>
  <c r="AD39" i="12"/>
  <c r="AC39" i="12"/>
  <c r="AB39" i="12"/>
  <c r="AD38" i="12"/>
  <c r="AC38" i="12"/>
  <c r="AB38" i="12"/>
  <c r="AD37" i="12"/>
  <c r="AC37" i="12"/>
  <c r="AB37" i="12"/>
  <c r="AD36" i="12"/>
  <c r="AC36" i="12"/>
  <c r="AB36" i="12"/>
  <c r="AD35" i="12"/>
  <c r="AC35" i="12"/>
  <c r="AB35" i="12"/>
  <c r="AD34" i="12"/>
  <c r="AC34" i="12"/>
  <c r="AB34" i="12"/>
  <c r="AD33" i="12"/>
  <c r="AC33" i="12"/>
  <c r="AB33" i="12"/>
  <c r="AD32" i="12"/>
  <c r="AC32" i="12"/>
  <c r="AB32" i="12"/>
  <c r="AD31" i="12"/>
  <c r="AC31" i="12"/>
  <c r="AB31" i="12"/>
  <c r="AD30" i="12"/>
  <c r="AC30" i="12"/>
  <c r="AB30" i="12"/>
  <c r="AD29" i="12"/>
  <c r="AC29" i="12"/>
  <c r="AB29" i="12"/>
  <c r="AD28" i="12"/>
  <c r="AC28" i="12"/>
  <c r="AB28" i="12"/>
  <c r="AD27" i="12"/>
  <c r="AC27" i="12"/>
  <c r="AB27" i="12"/>
  <c r="AD26" i="12"/>
  <c r="AC26" i="12"/>
  <c r="AB26" i="12"/>
  <c r="AD25" i="12"/>
  <c r="AC25" i="12"/>
  <c r="AB25" i="12"/>
  <c r="AD24" i="12"/>
  <c r="AC24" i="12"/>
  <c r="AB24" i="12"/>
  <c r="AD23" i="12"/>
  <c r="AC23" i="12"/>
  <c r="AB23" i="12"/>
  <c r="AD22" i="12"/>
  <c r="AC22" i="12"/>
  <c r="AB22" i="12"/>
  <c r="AD21" i="12"/>
  <c r="AC21" i="12"/>
  <c r="AB21" i="12"/>
  <c r="AD20" i="12"/>
  <c r="AC20" i="12"/>
  <c r="AB20" i="12"/>
  <c r="AD19" i="12"/>
  <c r="AC19" i="12"/>
  <c r="AB19" i="12"/>
  <c r="AD18" i="12"/>
  <c r="AC18" i="12"/>
  <c r="AB18" i="12"/>
  <c r="AD17" i="12"/>
  <c r="AC17" i="12"/>
  <c r="AB17" i="12"/>
  <c r="AD16" i="12"/>
  <c r="AC16" i="12"/>
  <c r="AB16" i="12"/>
  <c r="AD15" i="12"/>
  <c r="AC15" i="12"/>
  <c r="AB15" i="12"/>
  <c r="AD14" i="12"/>
  <c r="AC14" i="12"/>
  <c r="AB14" i="12"/>
  <c r="AD13" i="12"/>
  <c r="AC13" i="12"/>
  <c r="AB13" i="12"/>
  <c r="AD12" i="12"/>
  <c r="AC12" i="12"/>
  <c r="AB12" i="12"/>
  <c r="Z64" i="12"/>
  <c r="V64" i="12"/>
  <c r="R64" i="12"/>
  <c r="R65" i="12" s="1"/>
  <c r="R73" i="12" s="1"/>
  <c r="N64" i="12"/>
  <c r="J64" i="12"/>
  <c r="J65" i="12" s="1"/>
  <c r="J73" i="12" s="1"/>
  <c r="F64" i="12"/>
  <c r="E64" i="12"/>
  <c r="D64" i="12"/>
  <c r="R10" i="12"/>
  <c r="J10" i="12"/>
  <c r="F10" i="12"/>
  <c r="AD54" i="14"/>
  <c r="AC54" i="14"/>
  <c r="AE54" i="14" s="1"/>
  <c r="AB54" i="14"/>
  <c r="AD53" i="14"/>
  <c r="AC53" i="14"/>
  <c r="AB53" i="14"/>
  <c r="AE53" i="14" s="1"/>
  <c r="AE55" i="14" s="1"/>
  <c r="AC50" i="14"/>
  <c r="AB50" i="14"/>
  <c r="AE50" i="14"/>
  <c r="AE51" i="14" s="1"/>
  <c r="AC49" i="14"/>
  <c r="AB49" i="14"/>
  <c r="AC48" i="14"/>
  <c r="AB48" i="14"/>
  <c r="AC47" i="14"/>
  <c r="AB47" i="14"/>
  <c r="AD44" i="14"/>
  <c r="AC44" i="14"/>
  <c r="AB44" i="14"/>
  <c r="AD43" i="14"/>
  <c r="AC43" i="14"/>
  <c r="AB43" i="14"/>
  <c r="AE43" i="14" s="1"/>
  <c r="AD42" i="14"/>
  <c r="AC42" i="14"/>
  <c r="AB42" i="14"/>
  <c r="AD41" i="14"/>
  <c r="AC41" i="14"/>
  <c r="AE41" i="14" s="1"/>
  <c r="AB41" i="14"/>
  <c r="AD40" i="14"/>
  <c r="AC40" i="14"/>
  <c r="AB40" i="14"/>
  <c r="AE40" i="14" s="1"/>
  <c r="AD39" i="14"/>
  <c r="AC39" i="14"/>
  <c r="AB39" i="14"/>
  <c r="AD38" i="14"/>
  <c r="AC38" i="14"/>
  <c r="AB38" i="14"/>
  <c r="AD37" i="14"/>
  <c r="AC37" i="14"/>
  <c r="AE37" i="14" s="1"/>
  <c r="AB37" i="14"/>
  <c r="AD36" i="14"/>
  <c r="AC36" i="14"/>
  <c r="AB36" i="14"/>
  <c r="AE36" i="14" s="1"/>
  <c r="AD35" i="14"/>
  <c r="AC35" i="14"/>
  <c r="AB35" i="14"/>
  <c r="AE35" i="14"/>
  <c r="AD34" i="14"/>
  <c r="AC34" i="14"/>
  <c r="AB34" i="14"/>
  <c r="AD33" i="14"/>
  <c r="AC33" i="14"/>
  <c r="AB33" i="14"/>
  <c r="AD32" i="14"/>
  <c r="AC32" i="14"/>
  <c r="AE32" i="14" s="1"/>
  <c r="AB32" i="14"/>
  <c r="AD31" i="14"/>
  <c r="AC31" i="14"/>
  <c r="AB31" i="14"/>
  <c r="AE31" i="14" s="1"/>
  <c r="AD30" i="14"/>
  <c r="AC30" i="14"/>
  <c r="AB30" i="14"/>
  <c r="AD29" i="14"/>
  <c r="AC29" i="14"/>
  <c r="AB29" i="14"/>
  <c r="AD28" i="14"/>
  <c r="AC28" i="14"/>
  <c r="AE28" i="14" s="1"/>
  <c r="AB28" i="14"/>
  <c r="AD27" i="14"/>
  <c r="AC27" i="14"/>
  <c r="AB27" i="14"/>
  <c r="AD26" i="14"/>
  <c r="AC26" i="14"/>
  <c r="AB26" i="14"/>
  <c r="AD25" i="14"/>
  <c r="AC25" i="14"/>
  <c r="AB25" i="14"/>
  <c r="AD24" i="14"/>
  <c r="AC24" i="14"/>
  <c r="AB24" i="14"/>
  <c r="AD23" i="14"/>
  <c r="AC23" i="14"/>
  <c r="AB23" i="14"/>
  <c r="AE23" i="14" s="1"/>
  <c r="AD22" i="14"/>
  <c r="AC22" i="14"/>
  <c r="AB22" i="14"/>
  <c r="AD21" i="14"/>
  <c r="AC21" i="14"/>
  <c r="AB21" i="14"/>
  <c r="AD20" i="14"/>
  <c r="AC20" i="14"/>
  <c r="AE20" i="14" s="1"/>
  <c r="AB20" i="14"/>
  <c r="AD19" i="14"/>
  <c r="AC19" i="14"/>
  <c r="AB19" i="14"/>
  <c r="AE19" i="14" s="1"/>
  <c r="AD18" i="14"/>
  <c r="AC18" i="14"/>
  <c r="AB18" i="14"/>
  <c r="AE18" i="14" s="1"/>
  <c r="AD17" i="14"/>
  <c r="AC17" i="14"/>
  <c r="AB17" i="14"/>
  <c r="AD16" i="14"/>
  <c r="AC16" i="14"/>
  <c r="AE16" i="14" s="1"/>
  <c r="AB16" i="14"/>
  <c r="AD15" i="14"/>
  <c r="AC15" i="14"/>
  <c r="AB15" i="14"/>
  <c r="AD14" i="14"/>
  <c r="AC14" i="14"/>
  <c r="AB14" i="14"/>
  <c r="AE14" i="14" s="1"/>
  <c r="AD13" i="14"/>
  <c r="AD45" i="14" s="1"/>
  <c r="AD56" i="14" s="1"/>
  <c r="AC13" i="14"/>
  <c r="AB13" i="14"/>
  <c r="AD12" i="14"/>
  <c r="AC12" i="14"/>
  <c r="AE12" i="14" s="1"/>
  <c r="AB12" i="14"/>
  <c r="AD11" i="14"/>
  <c r="AC11" i="14"/>
  <c r="AB11" i="14"/>
  <c r="AC10" i="14"/>
  <c r="AB10" i="14"/>
  <c r="AA156" i="14"/>
  <c r="W156" i="14"/>
  <c r="S156" i="14"/>
  <c r="O156" i="14"/>
  <c r="K156" i="14"/>
  <c r="G156" i="14"/>
  <c r="AA155" i="14"/>
  <c r="W155" i="14"/>
  <c r="S155" i="14"/>
  <c r="O155" i="14"/>
  <c r="K155" i="14"/>
  <c r="G155" i="14"/>
  <c r="AA154" i="14"/>
  <c r="W154" i="14"/>
  <c r="S154" i="14"/>
  <c r="O154" i="14"/>
  <c r="K154" i="14"/>
  <c r="G154" i="14"/>
  <c r="AA153" i="14"/>
  <c r="W153" i="14"/>
  <c r="S153" i="14"/>
  <c r="O153" i="14"/>
  <c r="K153" i="14"/>
  <c r="G153" i="14"/>
  <c r="AA152" i="14"/>
  <c r="W152" i="14"/>
  <c r="S152" i="14"/>
  <c r="O152" i="14"/>
  <c r="K152" i="14"/>
  <c r="G152" i="14"/>
  <c r="AA151" i="14"/>
  <c r="W151" i="14"/>
  <c r="S151" i="14"/>
  <c r="O151" i="14"/>
  <c r="K151" i="14"/>
  <c r="G151" i="14"/>
  <c r="AA150" i="14"/>
  <c r="W150" i="14"/>
  <c r="S150" i="14"/>
  <c r="O150" i="14"/>
  <c r="K150" i="14"/>
  <c r="G150" i="14"/>
  <c r="AA149" i="14"/>
  <c r="W149" i="14"/>
  <c r="S149" i="14"/>
  <c r="O149" i="14"/>
  <c r="K149" i="14"/>
  <c r="G149" i="14"/>
  <c r="AA148" i="14"/>
  <c r="W148" i="14"/>
  <c r="S148" i="14"/>
  <c r="O148" i="14"/>
  <c r="K148" i="14"/>
  <c r="G148" i="14"/>
  <c r="AA147" i="14"/>
  <c r="W147" i="14"/>
  <c r="S147" i="14"/>
  <c r="O147" i="14"/>
  <c r="K147" i="14"/>
  <c r="G147" i="14"/>
  <c r="AA146" i="14"/>
  <c r="W146" i="14"/>
  <c r="S146" i="14"/>
  <c r="O146" i="14"/>
  <c r="K146" i="14"/>
  <c r="G146" i="14"/>
  <c r="AA145" i="14"/>
  <c r="W145" i="14"/>
  <c r="S145" i="14"/>
  <c r="O145" i="14"/>
  <c r="O157" i="14" s="1"/>
  <c r="K145" i="14"/>
  <c r="K157" i="14" s="1"/>
  <c r="G145" i="14"/>
  <c r="Z55" i="14"/>
  <c r="Y55" i="14"/>
  <c r="X55" i="14"/>
  <c r="V55" i="14"/>
  <c r="U55" i="14"/>
  <c r="T55" i="14"/>
  <c r="R55" i="14"/>
  <c r="Q55" i="14"/>
  <c r="P55" i="14"/>
  <c r="N55" i="14"/>
  <c r="M55" i="14"/>
  <c r="L55" i="14"/>
  <c r="J55" i="14"/>
  <c r="I55" i="14"/>
  <c r="H55" i="14"/>
  <c r="F55" i="14"/>
  <c r="E55" i="14"/>
  <c r="D55" i="14"/>
  <c r="AB51" i="14"/>
  <c r="Y51" i="14"/>
  <c r="X51" i="14"/>
  <c r="U51" i="14"/>
  <c r="T51" i="14"/>
  <c r="P51" i="14"/>
  <c r="L51" i="14"/>
  <c r="D51" i="14"/>
  <c r="E51" i="14"/>
  <c r="I51" i="14"/>
  <c r="Z45" i="14"/>
  <c r="V45" i="14"/>
  <c r="R45" i="14"/>
  <c r="R56" i="14" s="1"/>
  <c r="N45" i="14"/>
  <c r="J45" i="14"/>
  <c r="J56" i="14" s="1"/>
  <c r="F45" i="14"/>
  <c r="D45" i="14"/>
  <c r="D56" i="14" s="1"/>
  <c r="AD10" i="14"/>
  <c r="AE44" i="14"/>
  <c r="AE10" i="14"/>
  <c r="AE13" i="14"/>
  <c r="AE17" i="14"/>
  <c r="AE21" i="14"/>
  <c r="AE29" i="14"/>
  <c r="AE33" i="14"/>
  <c r="AE62" i="12"/>
  <c r="AE61" i="12"/>
  <c r="AE25" i="14"/>
  <c r="AE39" i="14"/>
  <c r="AE15" i="14"/>
  <c r="AE22" i="14"/>
  <c r="AE26" i="14"/>
  <c r="AE30" i="14"/>
  <c r="AE34" i="14"/>
  <c r="AE38" i="14"/>
  <c r="AE42" i="14"/>
  <c r="AE18" i="12"/>
  <c r="AE42" i="12"/>
  <c r="AE54" i="12"/>
  <c r="AE46" i="12"/>
  <c r="AE13" i="12"/>
  <c r="AE21" i="12"/>
  <c r="AE25" i="12"/>
  <c r="AE29" i="12"/>
  <c r="AE33" i="12"/>
  <c r="AE37" i="12"/>
  <c r="AE45" i="12"/>
  <c r="AE49" i="12"/>
  <c r="AC64" i="12"/>
  <c r="AC65" i="12" s="1"/>
  <c r="AE63" i="12"/>
  <c r="AE58" i="12"/>
  <c r="AD10" i="12"/>
  <c r="AB64" i="12"/>
  <c r="AB65" i="12" s="1"/>
  <c r="AE17" i="12"/>
  <c r="AE41" i="12"/>
  <c r="AE53" i="12"/>
  <c r="AE57" i="12"/>
  <c r="AE16" i="12"/>
  <c r="AE20" i="12"/>
  <c r="AE24" i="12"/>
  <c r="AE28" i="12"/>
  <c r="AE32" i="12"/>
  <c r="AE36" i="12"/>
  <c r="AE40" i="12"/>
  <c r="AE44" i="12"/>
  <c r="AE48" i="12"/>
  <c r="AE52" i="12"/>
  <c r="AE56" i="12"/>
  <c r="AE60" i="12"/>
  <c r="AE12" i="12"/>
  <c r="AE15" i="12"/>
  <c r="AE19" i="12"/>
  <c r="AE23" i="12"/>
  <c r="AE27" i="12"/>
  <c r="AE31" i="12"/>
  <c r="AE35" i="12"/>
  <c r="AE39" i="12"/>
  <c r="AE43" i="12"/>
  <c r="AE47" i="12"/>
  <c r="AE51" i="12"/>
  <c r="AE55" i="12"/>
  <c r="AE59" i="12"/>
  <c r="AE14" i="12"/>
  <c r="AE22" i="12"/>
  <c r="AE26" i="12"/>
  <c r="AE30" i="12"/>
  <c r="AE34" i="12"/>
  <c r="AE38" i="12"/>
  <c r="AE50" i="12"/>
  <c r="AE10" i="12"/>
  <c r="N65" i="12"/>
  <c r="N73" i="12"/>
  <c r="U64" i="12"/>
  <c r="E65" i="12"/>
  <c r="E73" i="12"/>
  <c r="H64" i="12"/>
  <c r="H65" i="12"/>
  <c r="H73" i="12"/>
  <c r="P64" i="12"/>
  <c r="P65" i="12"/>
  <c r="P73" i="12"/>
  <c r="X64" i="12"/>
  <c r="X65" i="12"/>
  <c r="X73" i="12" s="1"/>
  <c r="T64" i="12"/>
  <c r="T65" i="12"/>
  <c r="T73" i="12"/>
  <c r="I64" i="12"/>
  <c r="Y64" i="12"/>
  <c r="Y65" i="12" s="1"/>
  <c r="Y73" i="12" s="1"/>
  <c r="Z65" i="12"/>
  <c r="Z73" i="12"/>
  <c r="D65" i="12"/>
  <c r="D73" i="12"/>
  <c r="Q64" i="12"/>
  <c r="Q65" i="12"/>
  <c r="Q73" i="12"/>
  <c r="M64" i="12"/>
  <c r="M65" i="12"/>
  <c r="M73" i="12"/>
  <c r="F65" i="12"/>
  <c r="F73" i="12"/>
  <c r="V65" i="12"/>
  <c r="V73" i="12"/>
  <c r="L64" i="12"/>
  <c r="L65" i="12"/>
  <c r="L73" i="12"/>
  <c r="AE49" i="14"/>
  <c r="Q51" i="14"/>
  <c r="Z56" i="14"/>
  <c r="U45" i="14"/>
  <c r="L45" i="14"/>
  <c r="X45" i="14"/>
  <c r="T45" i="14"/>
  <c r="T56" i="14" s="1"/>
  <c r="H51" i="14"/>
  <c r="E45" i="14"/>
  <c r="M45" i="14"/>
  <c r="M56" i="14" s="1"/>
  <c r="H45" i="14"/>
  <c r="H56" i="14" s="1"/>
  <c r="I45" i="14"/>
  <c r="I56" i="14" s="1"/>
  <c r="Q45" i="14"/>
  <c r="Q56" i="14" s="1"/>
  <c r="Y45" i="14"/>
  <c r="P45" i="14"/>
  <c r="AD55" i="14"/>
  <c r="U65" i="12"/>
  <c r="U7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93" i="12"/>
  <c r="I65" i="12"/>
  <c r="I73" i="12"/>
  <c r="H92" i="12"/>
  <c r="H81" i="12"/>
  <c r="H93" i="12"/>
  <c r="H91" i="12"/>
  <c r="H85" i="12"/>
  <c r="H83" i="12"/>
  <c r="H82" i="12"/>
  <c r="H87" i="12"/>
  <c r="H86" i="12"/>
  <c r="H84" i="12"/>
  <c r="H90" i="12"/>
  <c r="H89" i="12"/>
  <c r="H88" i="12"/>
  <c r="AC51" i="14" l="1"/>
  <c r="AC56" i="14" s="1"/>
  <c r="L56" i="14"/>
  <c r="U56" i="14"/>
  <c r="S157" i="14"/>
  <c r="AE152" i="14"/>
  <c r="AE153" i="14"/>
  <c r="AC45" i="14"/>
  <c r="E56" i="14"/>
  <c r="AB55" i="14"/>
  <c r="AE145" i="14"/>
  <c r="AC55" i="14"/>
  <c r="AE27" i="14"/>
  <c r="X56" i="14"/>
  <c r="AB45" i="14"/>
  <c r="AA157" i="14"/>
  <c r="AE48" i="14"/>
  <c r="AE47" i="14"/>
  <c r="P56" i="14"/>
  <c r="F56" i="14"/>
  <c r="V56" i="14"/>
  <c r="N56" i="14"/>
  <c r="AE146" i="14"/>
  <c r="AE147" i="14"/>
  <c r="AE148" i="14"/>
  <c r="AE149" i="14"/>
  <c r="AE150" i="14"/>
  <c r="AE151" i="14"/>
  <c r="AE154" i="14"/>
  <c r="AE155" i="14"/>
  <c r="AE156" i="14"/>
  <c r="W157" i="14"/>
  <c r="AE11" i="14"/>
  <c r="G157" i="14"/>
  <c r="AE157" i="14" s="1"/>
  <c r="Y56" i="14"/>
  <c r="AE24" i="14"/>
  <c r="AE45" i="14" s="1"/>
  <c r="AE56" i="14" s="1"/>
  <c r="AE23" i="21"/>
  <c r="AE59" i="21" s="1"/>
  <c r="AE60" i="21" s="1"/>
  <c r="AE29" i="17"/>
  <c r="AE58" i="17" s="1"/>
  <c r="AE59" i="17" s="1"/>
  <c r="AB58" i="17"/>
  <c r="AB59" i="17" s="1"/>
  <c r="AB67" i="17" s="1"/>
  <c r="AE80" i="21"/>
  <c r="S87" i="21"/>
  <c r="AE87" i="21" s="1"/>
  <c r="AE78" i="21"/>
  <c r="AE71" i="20"/>
  <c r="AE74" i="20"/>
  <c r="AE77" i="20"/>
  <c r="AE80" i="20"/>
  <c r="AE86" i="19"/>
  <c r="AE77" i="19"/>
  <c r="AE79" i="19"/>
  <c r="AE89" i="19"/>
  <c r="AE84" i="19"/>
  <c r="AE83" i="19"/>
  <c r="AE90" i="18"/>
  <c r="AE79" i="18"/>
  <c r="AE88" i="18"/>
  <c r="AE80" i="18"/>
  <c r="AE81" i="18"/>
  <c r="AE87" i="18"/>
  <c r="AE77" i="17"/>
  <c r="AE78" i="17"/>
  <c r="AE76" i="17"/>
  <c r="AE84" i="17"/>
  <c r="AE75" i="17"/>
  <c r="K86" i="17"/>
  <c r="AE86" i="17" s="1"/>
  <c r="AE69" i="15"/>
  <c r="AE88" i="16"/>
  <c r="AE84" i="16"/>
  <c r="AE90" i="16"/>
  <c r="AE83" i="16"/>
  <c r="AE85" i="16"/>
  <c r="AE87" i="16"/>
  <c r="K93" i="16"/>
  <c r="AE93" i="16" s="1"/>
  <c r="AE87" i="12"/>
  <c r="AE89" i="12"/>
  <c r="AE91" i="12"/>
  <c r="O93" i="12"/>
  <c r="AE93" i="12" s="1"/>
  <c r="AE81" i="12"/>
  <c r="AD64" i="12"/>
  <c r="AD65" i="12" s="1"/>
  <c r="K91" i="18"/>
  <c r="AE91" i="18" s="1"/>
  <c r="AC58" i="17"/>
  <c r="AC59" i="17" s="1"/>
  <c r="AC67" i="17" s="1"/>
  <c r="AE65" i="12"/>
  <c r="AE64" i="12"/>
  <c r="AB56" i="14" l="1"/>
</calcChain>
</file>

<file path=xl/comments1.xml><?xml version="1.0" encoding="utf-8"?>
<comments xmlns="http://schemas.openxmlformats.org/spreadsheetml/2006/main">
  <authors>
    <author>Zádori Fruzsina</author>
    <author>USER</author>
  </authors>
  <commentList>
    <comment ref="C159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csak migrációs szakiránynak</t>
        </r>
      </text>
    </comment>
    <comment ref="C160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csak migrációs szakiránynak</t>
        </r>
      </text>
    </comment>
    <comment ref="C168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Előtanulmányi követelmény: Büntetőjog 3., RBÜAB03</t>
        </r>
      </text>
    </comment>
    <comment ref="C169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Előtanulmány: Büntetőjog 4.</t>
        </r>
      </text>
    </comment>
    <comment ref="C183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Integrált rendőri ismeretek</t>
        </r>
      </text>
    </comment>
    <comment ref="C189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csak migrációs és bevándorlási szakiránynak</t>
        </r>
      </text>
    </comment>
    <comment ref="C192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csak biztonsági szakiránynak</t>
        </r>
      </text>
    </comment>
    <comment ref="C206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Vezetés- és szervezés-elmélet</t>
        </r>
      </text>
    </comment>
    <comment ref="C214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biztonsági, büntetés-végrehajtási, migrációs, vám- és jövedéki igazgatási szakirány nem!
</t>
        </r>
      </text>
    </comment>
  </commentList>
</comments>
</file>

<file path=xl/sharedStrings.xml><?xml version="1.0" encoding="utf-8"?>
<sst xmlns="http://schemas.openxmlformats.org/spreadsheetml/2006/main" count="7011" uniqueCount="1185">
  <si>
    <t>Kódszám</t>
  </si>
  <si>
    <t>K</t>
  </si>
  <si>
    <t>2.</t>
  </si>
  <si>
    <t>4.</t>
  </si>
  <si>
    <t>Tanulmányi terület/tantárgy</t>
  </si>
  <si>
    <t>Kreditet nem képező tantárgyak</t>
  </si>
  <si>
    <t>ELŐTANULMÁNYI REND</t>
  </si>
  <si>
    <t>ELŐTANULMÁNYI KÖTELEZETTSÉG</t>
  </si>
  <si>
    <t>Tantárgy</t>
  </si>
  <si>
    <t>kredit</t>
  </si>
  <si>
    <t>tantárgy kódja</t>
  </si>
  <si>
    <t>tantárgy jellege</t>
  </si>
  <si>
    <t>tanulmányi terület/tantárgy</t>
  </si>
  <si>
    <t>KRITÉRIUM, KÖVETELMÉNYEK</t>
  </si>
  <si>
    <t xml:space="preserve"> TANÓRA-, KREDIT- ÉS VIZSGATERV </t>
  </si>
  <si>
    <t>Kreditet nem képező tantárgyak összesen:</t>
  </si>
  <si>
    <t>Aláírás (A)</t>
  </si>
  <si>
    <t>Beszámoló (B)</t>
  </si>
  <si>
    <t>Alapvizsga (AV)</t>
  </si>
  <si>
    <t>x</t>
  </si>
  <si>
    <t>SZV</t>
  </si>
  <si>
    <t>SZÁMONKÉRÉSEK ÖSSZESÍTŐ</t>
  </si>
  <si>
    <t>Szakmai gyakorlat 1.</t>
  </si>
  <si>
    <t>Szakmai gyakorlat 2.</t>
  </si>
  <si>
    <t>FÉLÉVENKÉNT SZÁMONKÉRÉSEK ÖSSZESEN:</t>
  </si>
  <si>
    <t>részidős képzésben, levelező munkarend szerint tanuló hallgatók részére</t>
  </si>
  <si>
    <t>ÖSSZES TANÓRARENDI TANÓRA</t>
  </si>
  <si>
    <t>félévi tanóra</t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</si>
  <si>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</si>
  <si>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</si>
  <si>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</si>
  <si>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</si>
  <si>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</si>
  <si>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</si>
  <si>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</si>
  <si>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</si>
  <si>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RBÜAB05</t>
  </si>
  <si>
    <t>Büntetőjog 5.</t>
  </si>
  <si>
    <t>RBÜEB02</t>
  </si>
  <si>
    <t>Büntetőeljárás jog 2.</t>
  </si>
  <si>
    <t>RBÜEB01</t>
  </si>
  <si>
    <t>Büntetőeljárás jog 1.</t>
  </si>
  <si>
    <t>RKROB02</t>
  </si>
  <si>
    <t>Kriminológia 2.</t>
  </si>
  <si>
    <t>RKROB01</t>
  </si>
  <si>
    <t>Kriminológia 1.</t>
  </si>
  <si>
    <t>Krimináltechnika 2.</t>
  </si>
  <si>
    <t>Krimináltechnika 1.</t>
  </si>
  <si>
    <t>RKRIB03</t>
  </si>
  <si>
    <t>Krimináltaktika 1.</t>
  </si>
  <si>
    <t>RKRIB04</t>
  </si>
  <si>
    <t>Krimináltaktika 2.</t>
  </si>
  <si>
    <t xml:space="preserve"> RKRIB03</t>
  </si>
  <si>
    <t>RKRIB05</t>
  </si>
  <si>
    <t>Kriminálmetodika 1.</t>
  </si>
  <si>
    <t>RKRIB06</t>
  </si>
  <si>
    <t>Kriminálmetodika 2.</t>
  </si>
  <si>
    <t>RARTB10</t>
  </si>
  <si>
    <t>RARTB20</t>
  </si>
  <si>
    <t>Rendészeti hatósági eljárásjog 2.</t>
  </si>
  <si>
    <t>RBATB13</t>
  </si>
  <si>
    <t>Idegenjog</t>
  </si>
  <si>
    <t>RARTB02</t>
  </si>
  <si>
    <t>Rendészeti civiljog</t>
  </si>
  <si>
    <t>RMTTB01</t>
  </si>
  <si>
    <t>Pszichológia 1.</t>
  </si>
  <si>
    <t>RMTTB06</t>
  </si>
  <si>
    <t>RMTTB02</t>
  </si>
  <si>
    <t>Pszichológia 2.</t>
  </si>
  <si>
    <t>RRVTB01</t>
  </si>
  <si>
    <t>RINYB02</t>
  </si>
  <si>
    <t>Idegen nyelv 2.</t>
  </si>
  <si>
    <t>RINYB01</t>
  </si>
  <si>
    <t>Idegen nyelv 1.</t>
  </si>
  <si>
    <t>RINYB03</t>
  </si>
  <si>
    <t>Idegen nyelv 3.</t>
  </si>
  <si>
    <t>RINYB04</t>
  </si>
  <si>
    <t>Idegen nyelv 4.</t>
  </si>
  <si>
    <t>RTKTB01</t>
  </si>
  <si>
    <t>Rendészeti testnevelés 1.</t>
  </si>
  <si>
    <t>RTKTB99</t>
  </si>
  <si>
    <t>Rendőri testnevelés és önvédelem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</si>
  <si>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</si>
  <si>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</si>
  <si>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</si>
  <si>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</si>
  <si>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</si>
  <si>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</si>
  <si>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</si>
  <si>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</si>
  <si>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</si>
  <si>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</si>
  <si>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Informatika 2.</t>
  </si>
  <si>
    <t>Informatika 1.</t>
  </si>
  <si>
    <t>RKNIB08</t>
  </si>
  <si>
    <t>Robotzsaru 1.</t>
  </si>
  <si>
    <t>RKNIB09</t>
  </si>
  <si>
    <t>Robotzsaru 2.</t>
  </si>
  <si>
    <t>RKNIB10</t>
  </si>
  <si>
    <t>Robotzsaru 3.</t>
  </si>
  <si>
    <t>RKNIB11</t>
  </si>
  <si>
    <t>Intézkedéstaktika 1.</t>
  </si>
  <si>
    <t>RKNIB02</t>
  </si>
  <si>
    <t>Lőkiképzés</t>
  </si>
  <si>
    <t>RKNIB12</t>
  </si>
  <si>
    <t>Intézkedéstaktika 2.</t>
  </si>
  <si>
    <t>RKNIB13</t>
  </si>
  <si>
    <t>Intézkedéstaktika 3.</t>
  </si>
  <si>
    <t>RKNIB14</t>
  </si>
  <si>
    <t>Intézkedéstaktika 4.</t>
  </si>
  <si>
    <t>RKNIB15</t>
  </si>
  <si>
    <t>Intézkedéstaktika 5.</t>
  </si>
  <si>
    <t>RKNIB01</t>
  </si>
  <si>
    <t>Általános szolgálati ismeretek</t>
  </si>
  <si>
    <t>RKBTB81</t>
  </si>
  <si>
    <t>Közrendvédelem</t>
  </si>
  <si>
    <t>RARTB06</t>
  </si>
  <si>
    <t>Jogi ismeretek</t>
  </si>
  <si>
    <t>Rendészeti hatósági eljárásjog 1.</t>
  </si>
  <si>
    <t>Szakmai gyakorlat 3.</t>
  </si>
  <si>
    <t>RHRTB16</t>
  </si>
  <si>
    <t>Útiokmányok vizsgálata</t>
  </si>
  <si>
    <t>Határrendészeti szervek időszerű feladatai</t>
  </si>
  <si>
    <t>RKBTB26</t>
  </si>
  <si>
    <t>Közlekedési büntetőjog</t>
  </si>
  <si>
    <t>RKBTB25</t>
  </si>
  <si>
    <t>RBGVB35</t>
  </si>
  <si>
    <t>Bűnelemzési alapismeretek</t>
  </si>
  <si>
    <t>RVPTB53</t>
  </si>
  <si>
    <t>RVPTB65</t>
  </si>
  <si>
    <t>Vámok és adók, mint a gazdaság-szabályozó eszközök</t>
  </si>
  <si>
    <t>RVPTB56</t>
  </si>
  <si>
    <t>RBÜEB06</t>
  </si>
  <si>
    <t>A büntető tárgyalási rendszerek</t>
  </si>
  <si>
    <t>RBÜEB07</t>
  </si>
  <si>
    <t>A vallomás műszeres ellenőrzése</t>
  </si>
  <si>
    <t>RBGVB46</t>
  </si>
  <si>
    <t>KV</t>
  </si>
  <si>
    <t>Rendőrségi gazdálkodás</t>
  </si>
  <si>
    <t>KR</t>
  </si>
  <si>
    <t>Rendészeti igazgatás</t>
  </si>
  <si>
    <t>BÜNTETŐELJÁRÁS JOG SZIGORLAT</t>
  </si>
  <si>
    <t>RBÜAB10</t>
  </si>
  <si>
    <t>BÜNTETŐJOG ZV</t>
  </si>
  <si>
    <t>RKRIB08</t>
  </si>
  <si>
    <t>KRIMINALISZTIKA ZV</t>
  </si>
  <si>
    <t>RKBTB82</t>
  </si>
  <si>
    <t xml:space="preserve">Integrált rendőri ismeretek </t>
  </si>
  <si>
    <t xml:space="preserve">Intézkedéstaktika 1. </t>
  </si>
  <si>
    <t xml:space="preserve">Intézkedéstaktika 2. </t>
  </si>
  <si>
    <t xml:space="preserve">Intézkedéstaktika 3. </t>
  </si>
  <si>
    <t>RKBTB60</t>
  </si>
  <si>
    <t>Csapatszolgálat</t>
  </si>
  <si>
    <t>Szabadon választható 1.</t>
  </si>
  <si>
    <t>Szabadon választható 2.</t>
  </si>
  <si>
    <t>Szabadon választható 3.</t>
  </si>
  <si>
    <t>B</t>
  </si>
  <si>
    <t>A</t>
  </si>
  <si>
    <t>Kollokvium (K)</t>
  </si>
  <si>
    <t>Kollokvium (((zárvizsga tárgy((K(Z)))</t>
  </si>
  <si>
    <t>RENDÉSZETI IGAZGATÁSI ALAPKÉPZÉSI SZAK</t>
  </si>
  <si>
    <t>RBGVB06</t>
  </si>
  <si>
    <t>Bűnügyi ismeretek</t>
  </si>
  <si>
    <t>RKNIB19</t>
  </si>
  <si>
    <t>RHRTB19</t>
  </si>
  <si>
    <t>RHRTB20</t>
  </si>
  <si>
    <t>RHRTB21</t>
  </si>
  <si>
    <t>HATÁRRENDÉSZETI ZV</t>
  </si>
  <si>
    <t>határrendészeti szakirány</t>
  </si>
  <si>
    <t>RKBTB55</t>
  </si>
  <si>
    <t>RBÜEB08</t>
  </si>
  <si>
    <t xml:space="preserve">A rendőrség társadalmi kontrollja </t>
  </si>
  <si>
    <t>A vám és a nemzetközi szervezetek kapcsolata</t>
  </si>
  <si>
    <t>Vámellenőrzés a gyakorlatban - Záhonytól Brüsszelig</t>
  </si>
  <si>
    <t>A büntetőeljárás aktuális kihívásai</t>
  </si>
  <si>
    <t>RRETB01</t>
  </si>
  <si>
    <t>A rendészeti tevékenység kurrens alkotmányjogi és emberi jogi kérdései</t>
  </si>
  <si>
    <t>RJITB05</t>
  </si>
  <si>
    <t>Nemzetközi rendészet</t>
  </si>
  <si>
    <t>RBÜEB10</t>
  </si>
  <si>
    <t>RBGVB52</t>
  </si>
  <si>
    <t>A szellemi tulajdon védelme</t>
  </si>
  <si>
    <t>RBÜAB11</t>
  </si>
  <si>
    <t>A bűnhalmazatok gyakorlati problémái</t>
  </si>
  <si>
    <t>RBGVB50</t>
  </si>
  <si>
    <t>Gazdaságvédelmi büntetőeljárások ítélkezési gyakorlata</t>
  </si>
  <si>
    <t>RBGVB51</t>
  </si>
  <si>
    <t>RHRTB42</t>
  </si>
  <si>
    <t>Külföldiek ellenőrzése a schengeni térségben</t>
  </si>
  <si>
    <t>RKBTB56</t>
  </si>
  <si>
    <t>RKBTB57</t>
  </si>
  <si>
    <t>RKMTB06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</si>
  <si>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</si>
  <si>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</si>
  <si>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</si>
  <si>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</si>
  <si>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</si>
  <si>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>RRETB08</t>
  </si>
  <si>
    <t>RRETB09</t>
  </si>
  <si>
    <t>RRETB06</t>
  </si>
  <si>
    <t>RJITB07</t>
  </si>
  <si>
    <t>RJITB06</t>
  </si>
  <si>
    <t>Vagyonjogi kérdések a rendészeti tevékenységben</t>
  </si>
  <si>
    <t>RBGVB72</t>
  </si>
  <si>
    <t>RKETB01</t>
  </si>
  <si>
    <t>RKETB03</t>
  </si>
  <si>
    <t>RBATB27</t>
  </si>
  <si>
    <t>Biztonságpolitika és migráció</t>
  </si>
  <si>
    <t>RBÜAB14</t>
  </si>
  <si>
    <t>RBÜAB15</t>
  </si>
  <si>
    <t>Büntetőjog a jogalkalmazásban</t>
  </si>
  <si>
    <t>RBÜAB16</t>
  </si>
  <si>
    <t>A bűnözés legújabb tendenciáinak büntetőjogi kihívásai</t>
  </si>
  <si>
    <t>RBÜAB17</t>
  </si>
  <si>
    <t>A gazdálkodással összefüggő bűncselekmények minősítése és jogalkalmazási problémái</t>
  </si>
  <si>
    <t>RKETB02</t>
  </si>
  <si>
    <t>HHH1M07</t>
  </si>
  <si>
    <t>Ludovika Szabadegyetem</t>
  </si>
  <si>
    <t xml:space="preserve">számonkérés   </t>
  </si>
  <si>
    <t xml:space="preserve">számonkérés    </t>
  </si>
  <si>
    <t>elmélet + gyakorlat heti összes tanóra</t>
  </si>
  <si>
    <t>Törzsanyag tárgyai</t>
  </si>
  <si>
    <t/>
  </si>
  <si>
    <t>ÉÉ</t>
  </si>
  <si>
    <t>RKNIB23</t>
  </si>
  <si>
    <t>GYJ</t>
  </si>
  <si>
    <t>RRETB05</t>
  </si>
  <si>
    <t>Rendészettörténet</t>
  </si>
  <si>
    <t>Anthologia Philosophico-Politica</t>
  </si>
  <si>
    <t>Anthologia Historica</t>
  </si>
  <si>
    <t>Anthologia Hungarica</t>
  </si>
  <si>
    <t xml:space="preserve">Állam és kormányzás </t>
  </si>
  <si>
    <t xml:space="preserve">A honvédelem alapjai </t>
  </si>
  <si>
    <t xml:space="preserve">Európa-tanulmányok </t>
  </si>
  <si>
    <t xml:space="preserve">Nemzetközi politika és biztonság </t>
  </si>
  <si>
    <t>Fenntartható fejlődés</t>
  </si>
  <si>
    <t xml:space="preserve">Információs társadalom </t>
  </si>
  <si>
    <t xml:space="preserve">Egyetemi Közös Közszolgálati Gyakorlat </t>
  </si>
  <si>
    <t>új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</si>
  <si>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</si>
  <si>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</si>
  <si>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</si>
  <si>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</si>
  <si>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</si>
  <si>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</si>
  <si>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Vezetés- és szervezéselmélet</t>
  </si>
  <si>
    <t>Rendészeti kommunikáció tréning</t>
  </si>
  <si>
    <t>Irányítói, vezetői kompetenciafejlesztő tréning</t>
  </si>
  <si>
    <t>TÖRZSANYAG ÖSSZESEN</t>
  </si>
  <si>
    <t>VKMTB91</t>
  </si>
  <si>
    <t>Elsősegélynyújtás</t>
  </si>
  <si>
    <t>Szakdolgozat/Diplomamunka tantárgya</t>
  </si>
  <si>
    <t>RRETB02</t>
  </si>
  <si>
    <t>Szakdolgozat módszertan</t>
  </si>
  <si>
    <t>RTOSB03</t>
  </si>
  <si>
    <t>Szakdolgozat konzultáció</t>
  </si>
  <si>
    <t>Szakdolgozat/Diplomamunka tantárgyak összesen:</t>
  </si>
  <si>
    <t>Szabadon választható tantárgyak (lista)</t>
  </si>
  <si>
    <t>Jogok, kötelezettségek és a biztonság a virtuális térben</t>
  </si>
  <si>
    <t xml:space="preserve">RHRTB18 </t>
  </si>
  <si>
    <t xml:space="preserve">Forgalomellenőrzés és balesetmegelőzés Európában </t>
  </si>
  <si>
    <t>RMORB56</t>
  </si>
  <si>
    <t>Személyvédelem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</si>
  <si>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</si>
  <si>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</si>
  <si>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</si>
  <si>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</si>
  <si>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</si>
  <si>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</si>
  <si>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</si>
  <si>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</si>
  <si>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 xml:space="preserve">A politikai demonstrációk demokratikus rendőri tömegkezelése </t>
  </si>
  <si>
    <t xml:space="preserve">A rendészeti elemző értékelő tevékenység </t>
  </si>
  <si>
    <t xml:space="preserve">A bűnirodalom rendőrei, rendőrségei és a történelmi felelősség </t>
  </si>
  <si>
    <t xml:space="preserve">A bűn (film)esztétikája </t>
  </si>
  <si>
    <t xml:space="preserve">Megszépített valóságok: az emlékezetpolitika útvesztőjében 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</si>
  <si>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</si>
  <si>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</si>
  <si>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</si>
  <si>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</si>
  <si>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</si>
  <si>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</si>
  <si>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</si>
  <si>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Kriminalisztikatörténet: Budapest és vidéki városok bűnös oldala</t>
  </si>
  <si>
    <t xml:space="preserve">Híres bűnügyek felderítése </t>
  </si>
  <si>
    <t xml:space="preserve">Kiberbűnözés és nyomozása </t>
  </si>
  <si>
    <t>Kiberbűnözés informatikai alapjai</t>
  </si>
  <si>
    <t xml:space="preserve">Etikus hekker a bűnüldözésben </t>
  </si>
  <si>
    <t>Értékpapírjogi és tőkepiaci ismeretek</t>
  </si>
  <si>
    <t>A bűntető jogszabály értelmezése</t>
  </si>
  <si>
    <t>RFTTB01</t>
  </si>
  <si>
    <t>Környezet- és természet elleni bűncselekmények kriminálmetodikája</t>
  </si>
  <si>
    <t>RMTTB15</t>
  </si>
  <si>
    <t>Gyermekvédelem/Child Protection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</si>
  <si>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</si>
  <si>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</si>
  <si>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</si>
  <si>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</si>
  <si>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</si>
  <si>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</si>
  <si>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</si>
  <si>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</si>
  <si>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</si>
  <si>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</si>
  <si>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</si>
  <si>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</si>
  <si>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</si>
  <si>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</si>
  <si>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</si>
  <si>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</si>
  <si>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Egy mindenkiért mindenki egyért - tréning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</si>
  <si>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</si>
  <si>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</si>
  <si>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</si>
  <si>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</si>
  <si>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</si>
  <si>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</si>
  <si>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>RNYTB01   </t>
  </si>
  <si>
    <t xml:space="preserve"> A szolgálati kutya alkalmazása</t>
  </si>
  <si>
    <t>RKNIB36</t>
  </si>
  <si>
    <t>Kiscsoportok vezetése rendészeti közegben</t>
  </si>
  <si>
    <t>Rendészeti menedzsment</t>
  </si>
  <si>
    <t>Tudatos adózás</t>
  </si>
  <si>
    <t>Az emberi erőforrás mint érték a rendészetben</t>
  </si>
  <si>
    <t>Kockázatkezelés a rendvédelem területén</t>
  </si>
  <si>
    <t>Narkológia</t>
  </si>
  <si>
    <t>Rendészeti önkéntes gyakorlat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</si>
  <si>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</si>
  <si>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</si>
  <si>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</si>
  <si>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</si>
  <si>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Táblázat- és prezentáció készítési ismeretek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</si>
  <si>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</si>
  <si>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</si>
  <si>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</si>
  <si>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</si>
  <si>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</si>
  <si>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</si>
  <si>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</si>
  <si>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részidejű képzésben, levelező munkarend szerint tanuló hallgatók részére</t>
  </si>
  <si>
    <t>számonkérés</t>
  </si>
  <si>
    <t>félévi összes</t>
  </si>
  <si>
    <t>ÖSSZES TANÓRA</t>
  </si>
  <si>
    <t>Szakirány/specializáció tárgyai</t>
  </si>
  <si>
    <t>RJITB10</t>
  </si>
  <si>
    <t>Szabálysértési alapismeretek</t>
  </si>
  <si>
    <t>K(Z)</t>
  </si>
  <si>
    <t>ÉÉ(Z)</t>
  </si>
  <si>
    <t>ÉÉ(SZG)</t>
  </si>
  <si>
    <t>RKRIB19</t>
  </si>
  <si>
    <t>RKRIB20</t>
  </si>
  <si>
    <t>Határrendészeti alapismeretek</t>
  </si>
  <si>
    <t>Határrendészeti szakismeretek</t>
  </si>
  <si>
    <t>Határőrizeti alapismeretek</t>
  </si>
  <si>
    <t>Határőrizeti szakismeretek 1.</t>
  </si>
  <si>
    <t>Határőrizeti szakismeretek 2.</t>
  </si>
  <si>
    <t>B(Z)</t>
  </si>
  <si>
    <t>Határforgalom-ellenőrzési alapismeretek</t>
  </si>
  <si>
    <t>Határforgalom-ellenőrzési szakismeretek 1.</t>
  </si>
  <si>
    <t>Határforgalom-ellenőrzési szakismeretek 2.</t>
  </si>
  <si>
    <t>Határrendészeti igazgatási alapismeretek</t>
  </si>
  <si>
    <t>Határrendészeti igazgatási szakismeretek 1.</t>
  </si>
  <si>
    <t>Határrendészeti igazgtási szakismeretek 2.</t>
  </si>
  <si>
    <t>Határrendészeti vezetési alapismeretek</t>
  </si>
  <si>
    <t>Határrendészeti vezetési szakismeretek</t>
  </si>
  <si>
    <t>Szakirány/specializáció összesen</t>
  </si>
  <si>
    <t xml:space="preserve"> SZAKON ÖSSZESEN</t>
  </si>
  <si>
    <t>összes</t>
  </si>
  <si>
    <t>SZG</t>
  </si>
  <si>
    <t>ZV</t>
  </si>
  <si>
    <t xml:space="preserve">Biztonsági pszichológia alapjai 1. </t>
  </si>
  <si>
    <t xml:space="preserve">Biztonsági pszichológia alapjai 2. </t>
  </si>
  <si>
    <t xml:space="preserve">Biztonsági etika </t>
  </si>
  <si>
    <t>Biztonsági kommunikáció</t>
  </si>
  <si>
    <t>Büntetőjogi alapismeretek 1.</t>
  </si>
  <si>
    <t>Büntetőjogi alapismeretek 2.</t>
  </si>
  <si>
    <t>RBÜEB03</t>
  </si>
  <si>
    <t>Büntetőeljárás jog (bz.)</t>
  </si>
  <si>
    <t>RTKTB42</t>
  </si>
  <si>
    <t>Testnevelés (bz.) 2.</t>
  </si>
  <si>
    <t>Testnevelés (bz.) 3.</t>
  </si>
  <si>
    <t>RTKTB44</t>
  </si>
  <si>
    <t>Testnevelés (bz.) 4.</t>
  </si>
  <si>
    <t>RTKTB45</t>
  </si>
  <si>
    <t>Testnevelés (bz.) 5.</t>
  </si>
  <si>
    <t>RTKTB46</t>
  </si>
  <si>
    <t>Testnevelés (bz.) 6.</t>
  </si>
  <si>
    <t>RKRIB07</t>
  </si>
  <si>
    <t>Kriminalisztikai ismeretek</t>
  </si>
  <si>
    <t>Információs rendszerek védelme 1.</t>
  </si>
  <si>
    <t xml:space="preserve">Információs rendszerek védelme 2. </t>
  </si>
  <si>
    <t xml:space="preserve">A személy- vagyonvédelmi tevékenység rendészete 1. </t>
  </si>
  <si>
    <t xml:space="preserve">A személy- vagyonvédelmi tevékenység rendészete 2. </t>
  </si>
  <si>
    <t xml:space="preserve">Munkajog </t>
  </si>
  <si>
    <t xml:space="preserve">Szabálysértési jog (bz.) </t>
  </si>
  <si>
    <t>RMORB08</t>
  </si>
  <si>
    <t>Társasági jog a magánbiztonságban 1.</t>
  </si>
  <si>
    <t>RMORB12</t>
  </si>
  <si>
    <t>Társasági jog a magánbiztonságban 2.</t>
  </si>
  <si>
    <t xml:space="preserve">Biztonságtechnika 1. </t>
  </si>
  <si>
    <t xml:space="preserve">Biztonságtechnika 2. </t>
  </si>
  <si>
    <t xml:space="preserve">Biztonságtechnika 3. </t>
  </si>
  <si>
    <t>Biztonságtechnika 4.</t>
  </si>
  <si>
    <t>Együttműködés a rendészeti szervekkel</t>
  </si>
  <si>
    <t>Minőségirányítás</t>
  </si>
  <si>
    <t xml:space="preserve">Magánbiztonsági szakismeretek 1. </t>
  </si>
  <si>
    <t xml:space="preserve">Magánbiztonsági szakismeretek 2. </t>
  </si>
  <si>
    <t xml:space="preserve">Magánbiztonsági szakismeretek 3. </t>
  </si>
  <si>
    <t xml:space="preserve">Magánbiztonsági szakismeretek 4. </t>
  </si>
  <si>
    <t>RMORB29</t>
  </si>
  <si>
    <t xml:space="preserve">Rendkívüli események vizsgálata </t>
  </si>
  <si>
    <t>Bevezetés a biztonságtudományba</t>
  </si>
  <si>
    <t xml:space="preserve">Biztonsági vezetői ismeretek 1. </t>
  </si>
  <si>
    <t xml:space="preserve">Biztonsági vezetői ismeretek 2. </t>
  </si>
  <si>
    <t>Vállalkozási és gazdálkodási ismeretek</t>
  </si>
  <si>
    <t>Intézkedés taktika és eszközrendszere</t>
  </si>
  <si>
    <t>Magánnyomozás, üzleti hírszerzés és elhárítás</t>
  </si>
  <si>
    <t>Tűz, munka és katasztrófavédelem a magánbiztonságban 1.</t>
  </si>
  <si>
    <t xml:space="preserve">Tűz,- munka,- és katasztrófavédelem a magánbiztonságban 2. </t>
  </si>
  <si>
    <t xml:space="preserve">Helyi rendészet rendszere 1. </t>
  </si>
  <si>
    <t xml:space="preserve">Helyi rendészet rendszere 2. </t>
  </si>
  <si>
    <t>Közlekedésbiztonsági ismeretek</t>
  </si>
  <si>
    <t>RMORB01</t>
  </si>
  <si>
    <t>BIZTONSÁGI ZV</t>
  </si>
  <si>
    <t>ÖSSZES TANÓRARENDI KONTAKTÓRA</t>
  </si>
  <si>
    <t>I.</t>
  </si>
  <si>
    <t>II.</t>
  </si>
  <si>
    <t>III.</t>
  </si>
  <si>
    <t>IV.</t>
  </si>
  <si>
    <t>V.</t>
  </si>
  <si>
    <t>VI.</t>
  </si>
  <si>
    <t>biztonsági szakirány</t>
  </si>
  <si>
    <t>BÜNTETÉS-VÉGREHAJTÁSI  SZAKIRÁNY</t>
  </si>
  <si>
    <t>1.</t>
  </si>
  <si>
    <t>5.</t>
  </si>
  <si>
    <t>6.</t>
  </si>
  <si>
    <t>RBÜAB08</t>
  </si>
  <si>
    <t>Büntetőjogi ismeretek (bv., vj.) 1.</t>
  </si>
  <si>
    <t>RBÜAB09</t>
  </si>
  <si>
    <t xml:space="preserve">Büntetőjogi ismeretek  (bv., vj.) 2. </t>
  </si>
  <si>
    <t>RBÜEB04</t>
  </si>
  <si>
    <t xml:space="preserve">Büntetőeljárás jog  (bv., vj.) 1. </t>
  </si>
  <si>
    <t>RBÜEB05</t>
  </si>
  <si>
    <t xml:space="preserve">Büntetőeljárás jog  (bv., vj.) 2. </t>
  </si>
  <si>
    <t>RTKTB22</t>
  </si>
  <si>
    <t>Rendészeti testnevelés (bv.) 2.</t>
  </si>
  <si>
    <t>RTKTB23</t>
  </si>
  <si>
    <t>Rendészeti testnevelés (bv.) 3.</t>
  </si>
  <si>
    <t>RTKTB24</t>
  </si>
  <si>
    <t>Rendészeti testnevelés (bv.) 4.</t>
  </si>
  <si>
    <t>RTKTB25</t>
  </si>
  <si>
    <t>Rendészeti testnevelés (bv.) 5.</t>
  </si>
  <si>
    <t>RTKTB26</t>
  </si>
  <si>
    <t>Rendészeti testnevelés (bv.) 6.</t>
  </si>
  <si>
    <t>RBVTB50</t>
  </si>
  <si>
    <t>Büntetés-végrehajtási ügykezelés és nyilvántartás  1.</t>
  </si>
  <si>
    <t>RBVTB51</t>
  </si>
  <si>
    <t>Büntetés-végrehajtási ügykezelés és nyilvántartás 2.</t>
  </si>
  <si>
    <t>RBVTB52</t>
  </si>
  <si>
    <t>Büntetés-végrehajtási ügykezelés és nyilvántartás 3.</t>
  </si>
  <si>
    <t>RBVTB05</t>
  </si>
  <si>
    <t>Büntetés-végrehajtási gazdálkodás 1.</t>
  </si>
  <si>
    <t>RBVTB06</t>
  </si>
  <si>
    <t>Büntetés-végrehajtási gazdálkodás 2.</t>
  </si>
  <si>
    <t>RBVTB61</t>
  </si>
  <si>
    <t>Büntetés-végrehajtási gazdálkodás 3.</t>
  </si>
  <si>
    <t>RBVTB12</t>
  </si>
  <si>
    <t>Büntetés-végrehajtási jog 1.</t>
  </si>
  <si>
    <t>Z</t>
  </si>
  <si>
    <t>RBVTB13</t>
  </si>
  <si>
    <t>Büntetés-végrehajtási jog 2.</t>
  </si>
  <si>
    <t>RBVTB14</t>
  </si>
  <si>
    <t>Büntetés-végrehajtási jog 3.</t>
  </si>
  <si>
    <t>RBVTB62</t>
  </si>
  <si>
    <t>Büntetés-végrehajtási jog 4.</t>
  </si>
  <si>
    <t>RBVTB16</t>
  </si>
  <si>
    <t>Büntetés-végrehajtási jog 5.</t>
  </si>
  <si>
    <t>RBVTB17</t>
  </si>
  <si>
    <t>Büntetés-végrehajtási biztonsági szolgálati ismeretek 1.</t>
  </si>
  <si>
    <t>RBVTB18</t>
  </si>
  <si>
    <t>Büntetés-végrehajtási biztonsági szolgálati ismeretek 2.</t>
  </si>
  <si>
    <t>RBVTB19</t>
  </si>
  <si>
    <t>Büntetés-végrehajtási biztonsági szolgálati ismeretek 3.</t>
  </si>
  <si>
    <t>RBVTB20</t>
  </si>
  <si>
    <t>Büntetés-végrehajtási biztonsági szolgálati ismeretek 4.</t>
  </si>
  <si>
    <t>RBVTB21</t>
  </si>
  <si>
    <t>Büntetés-végrehajtási biztonsági szolgálati ismeretek 5.</t>
  </si>
  <si>
    <t>RBVTB63</t>
  </si>
  <si>
    <t>Büntetés-végrehajtási biztonsági szolgálati ismeretek 6.</t>
  </si>
  <si>
    <t>RBVTB53</t>
  </si>
  <si>
    <t>Fogvatartás és reintegráció 1.</t>
  </si>
  <si>
    <t>RBVTB54</t>
  </si>
  <si>
    <t>Fogvatartás és reintegráció 2.</t>
  </si>
  <si>
    <t>RBVTB55</t>
  </si>
  <si>
    <t>Fogvatartás és reintegráció 3.</t>
  </si>
  <si>
    <t>RBVTB56</t>
  </si>
  <si>
    <t>Fogvatartás és reintegráció 4.</t>
  </si>
  <si>
    <t>RBVTB57</t>
  </si>
  <si>
    <t>Reintegráció a gyakorlatban 1.</t>
  </si>
  <si>
    <t>RBVTB58</t>
  </si>
  <si>
    <t>Reintegráció a gyakorlatban 2.</t>
  </si>
  <si>
    <t>RBVTB38</t>
  </si>
  <si>
    <t>Krimiálpedagógia 1.</t>
  </si>
  <si>
    <t xml:space="preserve">B </t>
  </si>
  <si>
    <t>RBVTB39</t>
  </si>
  <si>
    <t>Krimiálpedagógia 2.</t>
  </si>
  <si>
    <t>RBVTB64</t>
  </si>
  <si>
    <t>Büntetés-végrehajtási pszichológia 1.</t>
  </si>
  <si>
    <t>Büntetés-végrehajtási pszichológia 2.</t>
  </si>
  <si>
    <t>RBVTB29</t>
  </si>
  <si>
    <t>Büntetés-végrehajtási pszichológia 3.</t>
  </si>
  <si>
    <t>RBVTB30</t>
  </si>
  <si>
    <t>Büntetés-végrehajtási pszichológia 4.</t>
  </si>
  <si>
    <t>RBVTB31</t>
  </si>
  <si>
    <t>Büntetés-végrehajtási pszichológia 5.</t>
  </si>
  <si>
    <t>RBVTB32</t>
  </si>
  <si>
    <t>Büntetés-végrehajtási pszichológia 6.</t>
  </si>
  <si>
    <t>RBVTB33</t>
  </si>
  <si>
    <t>Büntetés-végrehajtási intézkedéstaktika 1.</t>
  </si>
  <si>
    <t>RBVTB65</t>
  </si>
  <si>
    <t>Büntetés-végrehajtási intézkedéstaktika 2.</t>
  </si>
  <si>
    <t>RBVTB35</t>
  </si>
  <si>
    <t>Büntetés-végrehajtási intézkedéstaktika 3.</t>
  </si>
  <si>
    <t>RBVTB59</t>
  </si>
  <si>
    <t>Csoportdinamikai alapismeretek</t>
  </si>
  <si>
    <t xml:space="preserve">Büntetés-végrehajtási informatika </t>
  </si>
  <si>
    <t>RBVTB60</t>
  </si>
  <si>
    <t>Rendészeti ellenőrzés</t>
  </si>
  <si>
    <t>RBVTB41</t>
  </si>
  <si>
    <t xml:space="preserve">K </t>
  </si>
  <si>
    <t>BÜNTETÉS-VÉGRHAJTÁSI JOG ZV</t>
  </si>
  <si>
    <t>RBVTB42</t>
  </si>
  <si>
    <t>BÜNTETÉS-VÉGREHAJTÁSI BIZTONSÁG ZV</t>
  </si>
  <si>
    <t>RBVTB43</t>
  </si>
  <si>
    <t>BV NEVELÉS ÉS PSZICHOLÓGIA ZV</t>
  </si>
  <si>
    <t>X</t>
  </si>
  <si>
    <t xml:space="preserve">3. </t>
  </si>
  <si>
    <t xml:space="preserve">4. </t>
  </si>
  <si>
    <t>K (Z)</t>
  </si>
  <si>
    <t>B (Z)</t>
  </si>
  <si>
    <t>GYJ(Z)</t>
  </si>
  <si>
    <t>IGAZGATÁSRENDÉSZETI SZAKIRÁNY</t>
  </si>
  <si>
    <t>3.</t>
  </si>
  <si>
    <t>RARTB15</t>
  </si>
  <si>
    <t>Igazgatásrendészeti jog 1.</t>
  </si>
  <si>
    <t>RARTB25</t>
  </si>
  <si>
    <t>Igazgatásrendészeti jog 2.</t>
  </si>
  <si>
    <t>RARTB35</t>
  </si>
  <si>
    <t>Igazgatásrendészeti jog 3.</t>
  </si>
  <si>
    <t>RKBJB01</t>
  </si>
  <si>
    <t>Szabálysértési jog 1.</t>
  </si>
  <si>
    <t>Szabálysértési jog (3) 2.</t>
  </si>
  <si>
    <t>Szabálysértési jog (3) 3.</t>
  </si>
  <si>
    <t>RARTB11</t>
  </si>
  <si>
    <t>Igazgatásrendészeti jogi specializáció 1.</t>
  </si>
  <si>
    <t>Igazgatásrendészeti jogi specializáció 2.</t>
  </si>
  <si>
    <t>RARTB14</t>
  </si>
  <si>
    <t>IGAZGATÁSRENDÉSZETI ZV</t>
  </si>
  <si>
    <t>KÖZLEKEDÉSRENDÉSZETI SZAKIRÁNY</t>
  </si>
  <si>
    <t>RKBTB19</t>
  </si>
  <si>
    <t>Közlekedésrendészeti ismeretek</t>
  </si>
  <si>
    <t>RKBTB15</t>
  </si>
  <si>
    <t>KRESZ és vezetéstechnika 1.</t>
  </si>
  <si>
    <t>RKBTB16</t>
  </si>
  <si>
    <t>KRESZ és vezetéstechnika 2.</t>
  </si>
  <si>
    <t>RKBTB14</t>
  </si>
  <si>
    <t>Forgalomszervezés és -irányítás</t>
  </si>
  <si>
    <t>Forgalomellenőrzés (3)</t>
  </si>
  <si>
    <t>RKBTB11</t>
  </si>
  <si>
    <t>Balesetelemzés 1.</t>
  </si>
  <si>
    <t>Közrendvédelmi ismeretek (kl) (3)1.</t>
  </si>
  <si>
    <t>RKBTB52</t>
  </si>
  <si>
    <t>Közrendvédelmi ismeretek (kl) 2.</t>
  </si>
  <si>
    <t>Igazgatásrendészeti jog</t>
  </si>
  <si>
    <t>Igazságügyi orvostan</t>
  </si>
  <si>
    <t>RKBTB02</t>
  </si>
  <si>
    <t>KÖZRENDVÉDELMI ZV</t>
  </si>
  <si>
    <t xml:space="preserve">1. </t>
  </si>
  <si>
    <t>KÖZRENDVÉDELMI SZAKIRÁNY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</si>
  <si>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</si>
  <si>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</si>
  <si>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</si>
  <si>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</si>
  <si>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</si>
  <si>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</si>
  <si>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Közrendvédelmi vezetői ismeretek (3) 1.</t>
  </si>
  <si>
    <t>Közrendvédelmi vezetői ismeretek (3) 2.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</si>
  <si>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</si>
  <si>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</si>
  <si>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</si>
  <si>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</si>
  <si>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</si>
  <si>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</si>
  <si>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Csapatszolgálati szakismeretek (3) 1.</t>
  </si>
  <si>
    <t>Csapatszolgálati szakismeretek (3) 2.</t>
  </si>
  <si>
    <t>MIGRÁCIÓ  SZAKIRÁNY</t>
  </si>
  <si>
    <t>F(Z)</t>
  </si>
  <si>
    <t>RTKTB32</t>
  </si>
  <si>
    <t>Testnevelés (migr.) 2.</t>
  </si>
  <si>
    <t>RTKTB33</t>
  </si>
  <si>
    <t>Testnevelés (migr.)  3.</t>
  </si>
  <si>
    <t>RTKTB34</t>
  </si>
  <si>
    <t>Testnevelés (migr.) 4.</t>
  </si>
  <si>
    <t>RTKTB35</t>
  </si>
  <si>
    <t>Testnevelés (migr.) 5.</t>
  </si>
  <si>
    <t>RTKTB36</t>
  </si>
  <si>
    <t>Testnevelés (migr.)  6.</t>
  </si>
  <si>
    <t>RKNIB33</t>
  </si>
  <si>
    <t>Informatika 3</t>
  </si>
  <si>
    <t>RBATB01</t>
  </si>
  <si>
    <t>Szakmatörténet</t>
  </si>
  <si>
    <t>RBATB21</t>
  </si>
  <si>
    <t>Szakmatörténeti gyakorlat</t>
  </si>
  <si>
    <t>RRVTB04</t>
  </si>
  <si>
    <t xml:space="preserve">Politika földrajz </t>
  </si>
  <si>
    <t>RRVTB05</t>
  </si>
  <si>
    <t>Államhatárok története</t>
  </si>
  <si>
    <t>RBATB03</t>
  </si>
  <si>
    <t>Idegenrendészet 1.</t>
  </si>
  <si>
    <t>RBATB04</t>
  </si>
  <si>
    <t>Idegenrendészet 2.</t>
  </si>
  <si>
    <t>RBATB05</t>
  </si>
  <si>
    <t>Idegenrendészet 3.</t>
  </si>
  <si>
    <t>RBATB06</t>
  </si>
  <si>
    <t>Idegenrendészet 4.</t>
  </si>
  <si>
    <t xml:space="preserve">B(Z)  </t>
  </si>
  <si>
    <t>RBATB07</t>
  </si>
  <si>
    <t>Menekültügy 1.</t>
  </si>
  <si>
    <t>RBATB08</t>
  </si>
  <si>
    <t>Menekültügy 2.</t>
  </si>
  <si>
    <t>RBATB09</t>
  </si>
  <si>
    <t>Menekültügy 3.</t>
  </si>
  <si>
    <t>RBATB10</t>
  </si>
  <si>
    <t>Menekültügy 4.</t>
  </si>
  <si>
    <t>RBATB11</t>
  </si>
  <si>
    <t>Állampolgársági jog 1.</t>
  </si>
  <si>
    <t>RBATB12</t>
  </si>
  <si>
    <t>Állampolgársági jog 2.</t>
  </si>
  <si>
    <t>RBATB02</t>
  </si>
  <si>
    <t>Migrációelmélet</t>
  </si>
  <si>
    <t>RBATB22</t>
  </si>
  <si>
    <t xml:space="preserve">Migrációelméleti gyakorlat </t>
  </si>
  <si>
    <t>RARTB08</t>
  </si>
  <si>
    <t>Rendészeti hatósági eljárásjogi repetitórium</t>
  </si>
  <si>
    <t>Interkulturális ismeretek</t>
  </si>
  <si>
    <t xml:space="preserve">SZIG </t>
  </si>
  <si>
    <t>RBATB25</t>
  </si>
  <si>
    <t>ÁLLAMPOLGÁRSÁGI JOG SZIGORLAT</t>
  </si>
  <si>
    <t>SZIG</t>
  </si>
  <si>
    <t>RBATB24</t>
  </si>
  <si>
    <t>IDEGENRENDÉSZETI ÉS MENEKÜLTÜGYI ZV</t>
  </si>
  <si>
    <t>RARTB13</t>
  </si>
  <si>
    <t>KÖZJOGI ZV</t>
  </si>
  <si>
    <t>VÁM- ÉS JÖVEDÉKI IGAZGATÁSI SZAKIRÁNY</t>
  </si>
  <si>
    <t>RVPTB01</t>
  </si>
  <si>
    <t>Áru- és vegyvizsgálat</t>
  </si>
  <si>
    <t>RVPTB03</t>
  </si>
  <si>
    <t>Jövedéki jog 1.</t>
  </si>
  <si>
    <t>RVPTB04</t>
  </si>
  <si>
    <t>Jövedéki jog 2.</t>
  </si>
  <si>
    <t>RVPTB05</t>
  </si>
  <si>
    <t>Jövedéki jog 3.</t>
  </si>
  <si>
    <t>RVPTB06</t>
  </si>
  <si>
    <t>Jövedéki jog 4.</t>
  </si>
  <si>
    <t>RVPTB07</t>
  </si>
  <si>
    <t>Adóztatás 1.</t>
  </si>
  <si>
    <t>RVPTB08</t>
  </si>
  <si>
    <t>Adóztatás 2.</t>
  </si>
  <si>
    <t>RVPTB09</t>
  </si>
  <si>
    <t>Adóztatás 3.</t>
  </si>
  <si>
    <t>RVPTB10</t>
  </si>
  <si>
    <t>Gazdasági szakismeret 1.</t>
  </si>
  <si>
    <t>RVPTB11</t>
  </si>
  <si>
    <t>Gazdasági szakismeret 2.</t>
  </si>
  <si>
    <t>RVPTB12</t>
  </si>
  <si>
    <t>Gazdasági szakismeret 3.</t>
  </si>
  <si>
    <t>RVPTB13</t>
  </si>
  <si>
    <t>Vámjog és vámeljárás 1.</t>
  </si>
  <si>
    <t>RVPTB14</t>
  </si>
  <si>
    <t>Vámjog és vámeljárás 2.</t>
  </si>
  <si>
    <t>RVPTB15</t>
  </si>
  <si>
    <t>Vámjog és vámeljárás 3.</t>
  </si>
  <si>
    <t>RVPTB16</t>
  </si>
  <si>
    <t>Vámjog és vámeljárás 4.</t>
  </si>
  <si>
    <t>RVPTB17</t>
  </si>
  <si>
    <t>Vámjog és vámeljárás 5.</t>
  </si>
  <si>
    <t>RVPTB18</t>
  </si>
  <si>
    <t>Vámtarifa és áruismeret 1.</t>
  </si>
  <si>
    <t>K(SZG)</t>
  </si>
  <si>
    <t>RVPTB19</t>
  </si>
  <si>
    <t>Vámtarifa és áruismeret 2.</t>
  </si>
  <si>
    <t>RVPTB20</t>
  </si>
  <si>
    <t>Vámtarifa és áruismeret 3.</t>
  </si>
  <si>
    <t>RVPTB21</t>
  </si>
  <si>
    <t>Vámtarifa és áruismeret 4.</t>
  </si>
  <si>
    <t>RVPTB22</t>
  </si>
  <si>
    <t>Vám- és adópolitika</t>
  </si>
  <si>
    <t>RVPTB23</t>
  </si>
  <si>
    <t>Külkereskedelem-technika</t>
  </si>
  <si>
    <t>RVPTB24</t>
  </si>
  <si>
    <t>Szabályzatismeret 1.</t>
  </si>
  <si>
    <t>RVPTB25</t>
  </si>
  <si>
    <t>Szabályzatismeret 2.</t>
  </si>
  <si>
    <t>RVPTB26</t>
  </si>
  <si>
    <t>NAV Informatika 1.</t>
  </si>
  <si>
    <t>RVPTB27</t>
  </si>
  <si>
    <t>NAV Informatika 2.</t>
  </si>
  <si>
    <t>RVPTB28</t>
  </si>
  <si>
    <t>Kábítószer ismeret</t>
  </si>
  <si>
    <t>RVPTB50</t>
  </si>
  <si>
    <t xml:space="preserve">Intézkedés módszertan (pny., vj) 1. </t>
  </si>
  <si>
    <t>RVPTB51</t>
  </si>
  <si>
    <t xml:space="preserve">Intézkedés módszertan (pny., vj) 2. </t>
  </si>
  <si>
    <t>Szakmatörténet (V)</t>
  </si>
  <si>
    <t>RVPTB69</t>
  </si>
  <si>
    <t>VÁMTARIFA ÉS ÁRUISMERET SZIGORLAT</t>
  </si>
  <si>
    <t>S</t>
  </si>
  <si>
    <t>RVPTB70</t>
  </si>
  <si>
    <t>JÖVEDÉKI ÉS ADÓZTATÁS ZV</t>
  </si>
  <si>
    <t>RVPTB71</t>
  </si>
  <si>
    <t>GAZDASÁGI SZAKISMERETEK ZV</t>
  </si>
  <si>
    <t>RVPTB72</t>
  </si>
  <si>
    <t>VÁMJOG ÉS VÁMELJÁRÁS ZV</t>
  </si>
  <si>
    <t>TÁRGYFELELŐS SZERVEZETI EGYSÉG</t>
  </si>
  <si>
    <t>TÁRGYFELELŐS SZEMÉLY</t>
  </si>
  <si>
    <t>Rendészeti Magatartástudományi Tanszék</t>
  </si>
  <si>
    <t>Dr. Hegedűs Judit</t>
  </si>
  <si>
    <t>RKNI</t>
  </si>
  <si>
    <t>Fekete Zsuzsanna</t>
  </si>
  <si>
    <t>Rendészetelméleti és -történeti Tanszék</t>
  </si>
  <si>
    <t>Dr. Sallai János</t>
  </si>
  <si>
    <t xml:space="preserve">Testnevelési és Küzdősportok Tanszék </t>
  </si>
  <si>
    <t>Dr. Freyer Tamás</t>
  </si>
  <si>
    <t>ÁNTK  Kormányzástani és Közpolitikai Tanszék</t>
  </si>
  <si>
    <t>ÁNTK  Állam- és Jogtörténeti Tanszék</t>
  </si>
  <si>
    <t>ÁNTK  Alkotmányjogi és Összehasonlító Közjogi Tanszék</t>
  </si>
  <si>
    <t>Dr. Nagyernyei Szabó Ádám</t>
  </si>
  <si>
    <t>Dr. Kis Norbert</t>
  </si>
  <si>
    <t>Dr. Ördögh Tibor</t>
  </si>
  <si>
    <t>Dr. Baranyai Gábor</t>
  </si>
  <si>
    <t xml:space="preserve">Dr. Koltay András </t>
  </si>
  <si>
    <t>Rendészeti Vezetéstudományi Tanszék</t>
  </si>
  <si>
    <t>Dr. Kovács Gábor</t>
  </si>
  <si>
    <t>Közjogi és Rendészeti Jogi Tanszék</t>
  </si>
  <si>
    <t>Dr. Chronowski Nóra</t>
  </si>
  <si>
    <t>Dr. Patyi András</t>
  </si>
  <si>
    <t>Kriminológiai Tanszék</t>
  </si>
  <si>
    <t>Dr. Barabás Andrea Tünde</t>
  </si>
  <si>
    <t>dr. Schubauerné dr. Hargitai Vera</t>
  </si>
  <si>
    <t>Nemzetközi és Európai Rendészeti Tanszék</t>
  </si>
  <si>
    <t>Dr. Nagy Judit</t>
  </si>
  <si>
    <t>Rendészeti Vezetéstudományi Tszék</t>
  </si>
  <si>
    <t xml:space="preserve">Dr. Molnár Katalin </t>
  </si>
  <si>
    <t>Kriminálpszichológiai Tanszék</t>
  </si>
  <si>
    <t>Rendészetelméleti- és történeti Tanszék</t>
  </si>
  <si>
    <t>Büntető-eljárásjogi Tanszék</t>
  </si>
  <si>
    <t>Dr. Fantoly Zsanett</t>
  </si>
  <si>
    <t xml:space="preserve">Dr. Budaházy Árpád </t>
  </si>
  <si>
    <t>BGKE</t>
  </si>
  <si>
    <t>dr. Németh Ágota</t>
  </si>
  <si>
    <t>dr. Gyaraki Réka</t>
  </si>
  <si>
    <t xml:space="preserve">dr. Simon Béla </t>
  </si>
  <si>
    <t>Határ</t>
  </si>
  <si>
    <t>Dr. Balla József</t>
  </si>
  <si>
    <t>Kui László</t>
  </si>
  <si>
    <t>Közbiztonsági Tanszék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</si>
  <si>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</si>
  <si>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</si>
  <si>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</si>
  <si>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</si>
  <si>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</si>
  <si>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Dr. Pap András László</t>
  </si>
  <si>
    <t>Vám- és Pénzügyőr Tanszék</t>
  </si>
  <si>
    <t xml:space="preserve">Dr. Csaba Zágon </t>
  </si>
  <si>
    <t>Dr. Szabó Andea</t>
  </si>
  <si>
    <t xml:space="preserve">dr. Szendi Antal </t>
  </si>
  <si>
    <t>külső oktató</t>
  </si>
  <si>
    <t xml:space="preserve">Dr. Hegedűs Judit </t>
  </si>
  <si>
    <t xml:space="preserve">Dr. Tarján Gábor </t>
  </si>
  <si>
    <t xml:space="preserve">Dr. Tóth Nikolett Ágnes </t>
  </si>
  <si>
    <t>Nyomozáselméleti Tanszék</t>
  </si>
  <si>
    <t>Dr. Mészáros Bence</t>
  </si>
  <si>
    <t>Dr. Gyaraki Réka</t>
  </si>
  <si>
    <t xml:space="preserve">dr. Schubauerné dr. Hargitai Vera </t>
  </si>
  <si>
    <t>Bevándorlási Tanszék</t>
  </si>
  <si>
    <t>Vajkai Edina Ildikó</t>
  </si>
  <si>
    <t>Büntetőjogi Tanszék</t>
  </si>
  <si>
    <t xml:space="preserve">Dr. Pallagi Anikó </t>
  </si>
  <si>
    <t xml:space="preserve">Dr. Polt Péter </t>
  </si>
  <si>
    <t>dr. Amberg Erzsébet</t>
  </si>
  <si>
    <t>dr.Schubauer László</t>
  </si>
  <si>
    <t>Forenzikus Tudományok Tanszék</t>
  </si>
  <si>
    <t xml:space="preserve">Farkasné Dr. Halász Henrietta </t>
  </si>
  <si>
    <t>Sportszervezési és Együttműködési Osztály, Lovarda</t>
  </si>
  <si>
    <t>Kollár Csaba</t>
  </si>
  <si>
    <t>Kriminálpszichológiai Tszék</t>
  </si>
  <si>
    <t>Farkas Johanna</t>
  </si>
  <si>
    <t>Büntetés-végrehajtási Tanszék</t>
  </si>
  <si>
    <t>Dr. Ruzsonyi Péter</t>
  </si>
  <si>
    <t>Bönde Zoltán Zsolt</t>
  </si>
  <si>
    <t>Lehoczki Ágnes</t>
  </si>
  <si>
    <t>Dr. Nádasi Béla</t>
  </si>
  <si>
    <t>Dr. Pallo József</t>
  </si>
  <si>
    <t>dr. Frigyer László</t>
  </si>
  <si>
    <t>dr. Kovács István</t>
  </si>
  <si>
    <t>Magasvári Adrienn</t>
  </si>
  <si>
    <t>Dr. Csaba Zágon</t>
  </si>
  <si>
    <t>Erdős Ákos</t>
  </si>
  <si>
    <t>Senor Tamás</t>
  </si>
  <si>
    <t>Dr. Hautzinger Zoltán</t>
  </si>
  <si>
    <t>Büntetőeljárásjogi Tanszék</t>
  </si>
  <si>
    <t>dr. Anti Csaba László</t>
  </si>
  <si>
    <t>ÁNTK  Emberi Erőforrás Tanszék</t>
  </si>
  <si>
    <t>Dr.  Hazafi Zoltán</t>
  </si>
  <si>
    <t>Dr. Auer Ádám</t>
  </si>
  <si>
    <t>Tóth Levente</t>
  </si>
  <si>
    <t>Dr. Tiszolczi Balázs Gergely</t>
  </si>
  <si>
    <t xml:space="preserve">dr. Rottler Violetta </t>
  </si>
  <si>
    <t>Erdős Ágnes</t>
  </si>
  <si>
    <t>Felföldi Péter</t>
  </si>
  <si>
    <t>Rendészeti Kiképzési és Nevelési Intézet</t>
  </si>
  <si>
    <t>dr. Simon Attila</t>
  </si>
  <si>
    <t>Papp Dávid</t>
  </si>
  <si>
    <t>dr. Gáspár Miklós</t>
  </si>
  <si>
    <t xml:space="preserve">Dr. Freyer Tamás </t>
  </si>
  <si>
    <t>Dr. Polt Péter</t>
  </si>
  <si>
    <t xml:space="preserve">Dr. Czenczer Orsolya </t>
  </si>
  <si>
    <t xml:space="preserve">Sztodola Tibor </t>
  </si>
  <si>
    <t>Dr. Nyitrai Endre</t>
  </si>
  <si>
    <t>dr. Gál Erika</t>
  </si>
  <si>
    <t>Határrendészeti Tanszék</t>
  </si>
  <si>
    <t>Vedó Attila</t>
  </si>
  <si>
    <t>Dr. Kiss Lajos</t>
  </si>
  <si>
    <t>Kakócz Krisztián</t>
  </si>
  <si>
    <t xml:space="preserve">dr. Simon Attila </t>
  </si>
  <si>
    <t>Dr. Major Róbert</t>
  </si>
  <si>
    <t>Dr. Tihanyi Miklós</t>
  </si>
  <si>
    <t>Klenner Zoltán</t>
  </si>
  <si>
    <t>dr. Szilvásy György Péter</t>
  </si>
  <si>
    <t>Vám- és Pénzügyőri Tanszék</t>
  </si>
  <si>
    <t>Zsámbokiné dr. Ficskovszky Ágnes</t>
  </si>
  <si>
    <t xml:space="preserve">dr. Potoczki Zoltán </t>
  </si>
  <si>
    <t xml:space="preserve">Magasvári Adrienn </t>
  </si>
  <si>
    <t>Dr. Szabó Andrea</t>
  </si>
  <si>
    <t>dr. Suba László</t>
  </si>
  <si>
    <t>Rendészeti jogállástan</t>
  </si>
  <si>
    <t>RVPTB132</t>
  </si>
  <si>
    <t>Polgári Nemzetbiztonsági Tanszék</t>
  </si>
  <si>
    <t>RKNIB24</t>
  </si>
  <si>
    <t>RBVTB67</t>
  </si>
  <si>
    <t>RBVTB66</t>
  </si>
  <si>
    <t>RHRTB50</t>
  </si>
  <si>
    <t>RHRTB51</t>
  </si>
  <si>
    <t>RHRTB52</t>
  </si>
  <si>
    <t>RHRTB53</t>
  </si>
  <si>
    <t>RHRTB54</t>
  </si>
  <si>
    <t>RHRTB55</t>
  </si>
  <si>
    <t>RHRTB56</t>
  </si>
  <si>
    <t>RHRTB57</t>
  </si>
  <si>
    <t>RHRTB58</t>
  </si>
  <si>
    <t>RHRTB59</t>
  </si>
  <si>
    <t>RHRTB60</t>
  </si>
  <si>
    <t>RHRTB61</t>
  </si>
  <si>
    <t>RHRTB62</t>
  </si>
  <si>
    <t>RHRTB63</t>
  </si>
  <si>
    <t>dr. Nádasi Béla</t>
  </si>
  <si>
    <t>GYJ(ZV)</t>
  </si>
  <si>
    <t>Bönde Zsolt</t>
  </si>
  <si>
    <t>Forgács Judit</t>
  </si>
  <si>
    <t>RJITB01</t>
  </si>
  <si>
    <t>ÁTKTB09</t>
  </si>
  <si>
    <t>ÁNTK Társadalmi Kommunikáció Tanszék</t>
  </si>
  <si>
    <t>Dr. Bartóki-Gönczy Balázs</t>
  </si>
  <si>
    <t>Dr. Vass Gyula</t>
  </si>
  <si>
    <t>Dr. Dobák Imre</t>
  </si>
  <si>
    <t>ÁNTK Társadalmi Kommunikációs Tanszék</t>
  </si>
  <si>
    <t>Dr. Zsolt Péter</t>
  </si>
  <si>
    <t>Fekete Márta</t>
  </si>
  <si>
    <t>Dr. Farkas Johanna</t>
  </si>
  <si>
    <t>Dr. Fogarasi Mihály</t>
  </si>
  <si>
    <t>RRMTB04</t>
  </si>
  <si>
    <t>RRMTB07</t>
  </si>
  <si>
    <t>RRMTB06</t>
  </si>
  <si>
    <t>RKRJB15</t>
  </si>
  <si>
    <t>ÁTKTB08</t>
  </si>
  <si>
    <t>RKRJB16</t>
  </si>
  <si>
    <t>RRMTB02</t>
  </si>
  <si>
    <t>RRMTB01</t>
  </si>
  <si>
    <t>RBÜAB18</t>
  </si>
  <si>
    <t>RBÜAB19</t>
  </si>
  <si>
    <t xml:space="preserve"> RTKTB43</t>
  </si>
  <si>
    <t>RMORB59</t>
  </si>
  <si>
    <t>RMORB60</t>
  </si>
  <si>
    <t>RMORB53</t>
  </si>
  <si>
    <t>RMORB54</t>
  </si>
  <si>
    <t>ÁEETB15</t>
  </si>
  <si>
    <t>RKBJB05</t>
  </si>
  <si>
    <t>RMORB20</t>
  </si>
  <si>
    <t>RMORB24</t>
  </si>
  <si>
    <t>RMORB30</t>
  </si>
  <si>
    <t>RMORB34</t>
  </si>
  <si>
    <t>RMOR48</t>
  </si>
  <si>
    <t>RMORB78</t>
  </si>
  <si>
    <t>RMORB38</t>
  </si>
  <si>
    <t>RMORB39</t>
  </si>
  <si>
    <t>RMORB40</t>
  </si>
  <si>
    <t>RMORB44</t>
  </si>
  <si>
    <t>RMORB50</t>
  </si>
  <si>
    <t>RMORB76</t>
  </si>
  <si>
    <t>RMORB77</t>
  </si>
  <si>
    <t>RMORB72</t>
  </si>
  <si>
    <t>RMORB73</t>
  </si>
  <si>
    <t>RMORB57</t>
  </si>
  <si>
    <t>RMORB58</t>
  </si>
  <si>
    <t>RKBTB233</t>
  </si>
  <si>
    <t>Idegennyelvi és Szaknyelvi Lektorátus</t>
  </si>
  <si>
    <t>Ürmösné Dr. Simon Gabriella</t>
  </si>
  <si>
    <t>Dr. Molnár Katalin</t>
  </si>
  <si>
    <t>Dr. Benczéné Bagó Andrea</t>
  </si>
  <si>
    <t>Horváth Dániel</t>
  </si>
  <si>
    <t>Kecskés Kornélia</t>
  </si>
  <si>
    <t>Kecskés Alexandra</t>
  </si>
  <si>
    <t>Huszárné Soós Rita Terézia</t>
  </si>
  <si>
    <t>dr. Petrétei Dávid</t>
  </si>
  <si>
    <t>dr. Skorka Tamás</t>
  </si>
  <si>
    <t>Kardos Pál</t>
  </si>
  <si>
    <t>dr. Kovács Sándor</t>
  </si>
  <si>
    <t>Dr. Horváth Tamás</t>
  </si>
  <si>
    <t>dr Zsigmond Csaba</t>
  </si>
  <si>
    <t>Dr. Nyeste Péter</t>
  </si>
  <si>
    <t>dr. Tirts Tibor</t>
  </si>
  <si>
    <t>RKRJB17</t>
  </si>
  <si>
    <t>RKRJB18</t>
  </si>
  <si>
    <t>RKRJB22</t>
  </si>
  <si>
    <t>dr. Zsigmond Csaba</t>
  </si>
  <si>
    <t>Dr. Pallagi Anikó</t>
  </si>
  <si>
    <t>dr. Haspel Orsolya</t>
  </si>
  <si>
    <t>RKBTB133</t>
  </si>
  <si>
    <t>RKBTB613</t>
  </si>
  <si>
    <t>RKBTB623</t>
  </si>
  <si>
    <t>RKBTB513</t>
  </si>
  <si>
    <t>RKRJB14</t>
  </si>
  <si>
    <t>dr. Anti Csaba</t>
  </si>
  <si>
    <t>Dr. Mészáros Gábor</t>
  </si>
  <si>
    <t>Fórizs Sándor</t>
  </si>
  <si>
    <t>RKBTB413</t>
  </si>
  <si>
    <t>RKBTB423</t>
  </si>
  <si>
    <t>KRKBTB613</t>
  </si>
  <si>
    <t>RBATB28</t>
  </si>
  <si>
    <t>Határellenörzési ismeretek</t>
  </si>
  <si>
    <t>dr. Szuhai Ilona</t>
  </si>
  <si>
    <t>dr. Czene-Polgár Viktória</t>
  </si>
  <si>
    <t>ÁKKTB02</t>
  </si>
  <si>
    <t>Dr. Hörcher Ferenc</t>
  </si>
  <si>
    <t>ÁÁJTB01</t>
  </si>
  <si>
    <t>ÁKKTB01</t>
  </si>
  <si>
    <t>HHKLUD01</t>
  </si>
  <si>
    <t>ÁEUTTB01</t>
  </si>
  <si>
    <t>Dr. Remek Éva</t>
  </si>
  <si>
    <t>VTVKPTA01</t>
  </si>
  <si>
    <t>ÁTKTB01</t>
  </si>
  <si>
    <t>RRVTB06</t>
  </si>
  <si>
    <t>ÁNTK Kormányzástani és Közpolitikai Tanszék</t>
  </si>
  <si>
    <t>HHK  Összhaderőnemi Műveleti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</si>
  <si>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</si>
  <si>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</si>
  <si>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</si>
  <si>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ÁNTK   Társadalmi Kommunikáció Tanszék</t>
  </si>
  <si>
    <t>Katasztrófavédelmi Intézet</t>
  </si>
  <si>
    <t>NPNBB32</t>
  </si>
  <si>
    <t>VKMTB70</t>
  </si>
  <si>
    <t>RRETB13</t>
  </si>
  <si>
    <t>Konfliktuskezelési tréning</t>
  </si>
  <si>
    <t>Dr. Deák József</t>
  </si>
  <si>
    <t>RKPTB08</t>
  </si>
  <si>
    <t>RKPTB09</t>
  </si>
  <si>
    <t>Lippai Zsolt</t>
  </si>
  <si>
    <t>RMORB37</t>
  </si>
  <si>
    <t>RMORB49</t>
  </si>
  <si>
    <t>RKBTB123</t>
  </si>
  <si>
    <t>Balesetelemzés (3) 2.</t>
  </si>
  <si>
    <t>RRMTB03</t>
  </si>
  <si>
    <t>Társadalmi és kommunikációs ismeretek alapjai</t>
  </si>
  <si>
    <t>Szabadon választható tantárgyak</t>
  </si>
  <si>
    <t>RBATB20</t>
  </si>
  <si>
    <t>A külföldiek integrációja hazánkban és az Európai Unióban</t>
  </si>
  <si>
    <t>RBATB23</t>
  </si>
  <si>
    <t>Migráció Európa peremén</t>
  </si>
  <si>
    <t>Vajkai Edina</t>
  </si>
  <si>
    <t>RBGVB140</t>
  </si>
  <si>
    <t>Csúcstechnológiai bűnözés informatikai alapjai</t>
  </si>
  <si>
    <t xml:space="preserve">Dr. Gyaraki Réka </t>
  </si>
  <si>
    <t>RBGVB138</t>
  </si>
  <si>
    <t>Bankok biztonsága, védelmi megoldásai</t>
  </si>
  <si>
    <t>RBGVB139</t>
  </si>
  <si>
    <t xml:space="preserve">Kiberbűnözés elleni rendészeti fellépés </t>
  </si>
  <si>
    <t>Dr. Budaházi Árpád</t>
  </si>
  <si>
    <t>A büntető igazságszolgáltatási rendszerek</t>
  </si>
  <si>
    <t>A büntető jogszabály értelmezése</t>
  </si>
  <si>
    <t>A gazdálkodással összefüggő bűncselekmények minősítési és jogalkalmazási problémái</t>
  </si>
  <si>
    <t xml:space="preserve">dr. Schubauer László </t>
  </si>
  <si>
    <t>RBVTB69</t>
  </si>
  <si>
    <t xml:space="preserve">Börtönmozaikok – motivációs tréning </t>
  </si>
  <si>
    <t>RBVTB70</t>
  </si>
  <si>
    <t>„Egy mindenkiért, mindenki egyért!” csapatépítő tréning</t>
  </si>
  <si>
    <t>RBVTB48</t>
  </si>
  <si>
    <t>Kutatási módszertan alapjai 1. (bv.).</t>
  </si>
  <si>
    <t>RBVTB49</t>
  </si>
  <si>
    <t>Kutatási módszertan alapjai 2. (bv.).</t>
  </si>
  <si>
    <t>RBVTB71</t>
  </si>
  <si>
    <t>Kodifikációs kölcsönhatások a magyar börtönügyben</t>
  </si>
  <si>
    <t xml:space="preserve">Bv. intézetek kriminalisztikája testközelben </t>
  </si>
  <si>
    <t xml:space="preserve">Dr. Ruzsonyi Péter </t>
  </si>
  <si>
    <t xml:space="preserve">Lehoczki Ágnes </t>
  </si>
  <si>
    <t>RHRTB65</t>
  </si>
  <si>
    <t xml:space="preserve">Úti okmányok vizsgálata </t>
  </si>
  <si>
    <t xml:space="preserve">Határrendészeti Tanszék </t>
  </si>
  <si>
    <t xml:space="preserve">Dr. Balla József </t>
  </si>
  <si>
    <t>RHRTB22</t>
  </si>
  <si>
    <t>A schengeni egyezménnyel kapcsolatos rendészeti és biztonsági tanulmányok</t>
  </si>
  <si>
    <t xml:space="preserve">Dr. Kiss Lajos </t>
  </si>
  <si>
    <t>RHRTB66</t>
  </si>
  <si>
    <t>Határrendészeti Szervek időszerű feladatai</t>
  </si>
  <si>
    <t>A politikai demonstrációk demokratikus rendőri tömegkezelése</t>
  </si>
  <si>
    <t xml:space="preserve">Dr. Less Ferenc </t>
  </si>
  <si>
    <t xml:space="preserve">Közlekedési büntetőjog </t>
  </si>
  <si>
    <t>Forgalomellenőrzés és balesetmegelőzés Európában</t>
  </si>
  <si>
    <t xml:space="preserve">Dr. Mészáros Gábor 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</si>
  <si>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</si>
  <si>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</si>
  <si>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</si>
  <si>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dr. Schubauerné dr. Hargitai  Vera</t>
  </si>
  <si>
    <t>RKRJB25</t>
  </si>
  <si>
    <t>Humánerőforrás gazdálkodás</t>
  </si>
  <si>
    <t>Dr. Sipos Csilla</t>
  </si>
  <si>
    <t>RKRJB26</t>
  </si>
  <si>
    <t>Munkajog a gyakorlatban</t>
  </si>
  <si>
    <t>RKPTB11</t>
  </si>
  <si>
    <t>Új Világ(ok) - Migráció pszichológiája</t>
  </si>
  <si>
    <t>Kriminálpszichológia Tanszék</t>
  </si>
  <si>
    <t>Dr. Kováts Daniella</t>
  </si>
  <si>
    <t>Született gyilkosok?</t>
  </si>
  <si>
    <t>MÖRT</t>
  </si>
  <si>
    <t>RMORB79</t>
  </si>
  <si>
    <t>Egyetemi Polgárőrség</t>
  </si>
  <si>
    <t xml:space="preserve">dr. Kovács Sándor </t>
  </si>
  <si>
    <t>RMORB04</t>
  </si>
  <si>
    <t>RARTB16</t>
  </si>
  <si>
    <t>Gyűlölet-bűncselekmények: bűnüldözés és bűnmegelőzés az Európai Unióban</t>
  </si>
  <si>
    <t>dr. Fachet Gergő</t>
  </si>
  <si>
    <t>RNETB03</t>
  </si>
  <si>
    <t>Az Európai elfogatóparancs és átadási eljárás</t>
  </si>
  <si>
    <t xml:space="preserve">dr. Fachet Gergő </t>
  </si>
  <si>
    <t>RNETB05</t>
  </si>
  <si>
    <t xml:space="preserve">Transznacionális bűncselekmények </t>
  </si>
  <si>
    <t>Dr. Hollán Miklós</t>
  </si>
  <si>
    <t>RNYTB03</t>
  </si>
  <si>
    <t>A szolgálati kutya alkalmazása</t>
  </si>
  <si>
    <t>RRETB11</t>
  </si>
  <si>
    <t>Az Oroszországi Föderáció rendészeti rendszerei</t>
  </si>
  <si>
    <t>Sportrendészet</t>
  </si>
  <si>
    <t xml:space="preserve">Dr. Nagy-Tóth Nikolett Ágnes </t>
  </si>
  <si>
    <t>Gyermekvédelem</t>
  </si>
  <si>
    <t>RRMTB10</t>
  </si>
  <si>
    <t>Etika és integritás a rendészetben</t>
  </si>
  <si>
    <t>RRMTB09</t>
  </si>
  <si>
    <t>Sipos Szandra</t>
  </si>
  <si>
    <t xml:space="preserve">Rendészeti Vezetéstudományi Tanszék </t>
  </si>
  <si>
    <t>RRVTB09</t>
  </si>
  <si>
    <t xml:space="preserve">Rendészeti menedzsment </t>
  </si>
  <si>
    <t xml:space="preserve">Dr. Kovács István </t>
  </si>
  <si>
    <t>RVPTB143</t>
  </si>
  <si>
    <t>Vámellenőrzés a gyakorlatban – Záhonytól Brüsszelig</t>
  </si>
  <si>
    <t>RVPTB141</t>
  </si>
  <si>
    <t>Az emberi erőforrás, mint érték a rendészetben</t>
  </si>
  <si>
    <t>RVPTB140</t>
  </si>
  <si>
    <t xml:space="preserve">Forenzikus Tudományok Tanszék </t>
  </si>
  <si>
    <t xml:space="preserve">Farkasné dr. Halász Henrietta </t>
  </si>
  <si>
    <t>RVPTB142</t>
  </si>
  <si>
    <t>Bevételi hatóságok nemzetközi együttműködése</t>
  </si>
  <si>
    <t>Dr. Kóródi Gyula</t>
  </si>
  <si>
    <t>BŰNÜGYI IGAZGATÁSI  ALAPKÉPZÉSI SZAK BŰNÜGYI NYOMOZÓ SZAKIRÁNY</t>
  </si>
  <si>
    <t>RRMTB03/ RMTTB06</t>
  </si>
  <si>
    <t>Társadalmi és kommunikációs ismeretek alapjai/Társadalmi és kommunikációs ismeretek</t>
  </si>
  <si>
    <t>RRMTB03/</t>
  </si>
  <si>
    <t>Biztonsági pszichológia alapjai 1.</t>
  </si>
  <si>
    <t>Biztonsági pszichológia alapjai 2.</t>
  </si>
  <si>
    <t>Biztonsági etika</t>
  </si>
  <si>
    <t>RBŰAB19</t>
  </si>
  <si>
    <t>RTKTB43</t>
  </si>
  <si>
    <t xml:space="preserve">Testnevelés (bz.) 6. </t>
  </si>
  <si>
    <t>Információs rendszerek védelme 2.</t>
  </si>
  <si>
    <t>A személy-, vagyonvédelmi tevékenység rendészete 2.</t>
  </si>
  <si>
    <t>A személy-, vagyonvédelmi tevékenység rendészete 1.</t>
  </si>
  <si>
    <t>Biztonságtechnika 2.</t>
  </si>
  <si>
    <t>Biztonságtechnika 1.</t>
  </si>
  <si>
    <t>Biztonságtechnika 3.</t>
  </si>
  <si>
    <t>Magánbiztonsági szakismeretek 2.</t>
  </si>
  <si>
    <t>Magánbiztonsági szakismeretek 1.</t>
  </si>
  <si>
    <t>Magánbiztonsági szakismeretek 3.</t>
  </si>
  <si>
    <t>Magánbiztonsági szakismeretek 4.</t>
  </si>
  <si>
    <t>Biztonsági vezetői ismeretek 2.</t>
  </si>
  <si>
    <t>Biztonsági vezetői ismeretek 1.</t>
  </si>
  <si>
    <t>MORB73</t>
  </si>
  <si>
    <t>Tűz-, munka- és katasztrófavédelem a magánbiztonságban 2.</t>
  </si>
  <si>
    <t>Tűz-, munka- és katasztrófavédelem a magánbiztonságban 1.</t>
  </si>
  <si>
    <t>Helyi rendészet rendszere 2.</t>
  </si>
  <si>
    <t>Helyi rendészet rendszere 1.</t>
  </si>
  <si>
    <t>Büntetőeljárás jog (bv., vj.) 2.</t>
  </si>
  <si>
    <t>Büntetőeljárás jog (bv., vj.) 1.</t>
  </si>
  <si>
    <t xml:space="preserve">Rendészeti testnevelés (bv.) 5. </t>
  </si>
  <si>
    <t>Büntetés-végrehajtási ügykezelés és nyilvántartás 1.</t>
  </si>
  <si>
    <t>Kriminálpedagógia 2.</t>
  </si>
  <si>
    <t xml:space="preserve">Fogvatartás és reintegráció 3. </t>
  </si>
  <si>
    <t>Kriminálpedagógia 1.</t>
  </si>
  <si>
    <t xml:space="preserve">Krimináltechnika 1. </t>
  </si>
  <si>
    <t>Határrendészeti szakismertek</t>
  </si>
  <si>
    <t>Okmány szakismeret</t>
  </si>
  <si>
    <t>RHRTB51,</t>
  </si>
  <si>
    <t>Határrendészeti szakismertek,</t>
  </si>
  <si>
    <t>Határrendészeti igazgatási szakismeretek 2.</t>
  </si>
  <si>
    <t>RHRTB53,</t>
  </si>
  <si>
    <t>Határőrizeti szakismeretek 1.,</t>
  </si>
  <si>
    <t>RHRTB56,</t>
  </si>
  <si>
    <t>RKRJB01</t>
  </si>
  <si>
    <t>Igazgatásrendészeti jogi specializáció (3) 2.</t>
  </si>
  <si>
    <t>RKBTB19,</t>
  </si>
  <si>
    <t xml:space="preserve">Közlekedésrendészeti ismeretek, </t>
  </si>
  <si>
    <t xml:space="preserve">Balesetelemzés 1. </t>
  </si>
  <si>
    <t xml:space="preserve">Közrendvédelmi ismeretek (kl.) (3) 1. </t>
  </si>
  <si>
    <t>Integrált rendőri ismeretek</t>
  </si>
  <si>
    <t xml:space="preserve">Közrendvédelmi szakismeretek 2. </t>
  </si>
  <si>
    <t>Közrendvédelmi szakismeretek 3.</t>
  </si>
  <si>
    <t>Testnevelés (migr.) 3.</t>
  </si>
  <si>
    <t>Testnevelés (migr.) 6.</t>
  </si>
  <si>
    <t>Informatika 3.</t>
  </si>
  <si>
    <t>RBATB02,</t>
  </si>
  <si>
    <t>Migrációelmélet,</t>
  </si>
  <si>
    <t>Migrációelméleti gyakorlat</t>
  </si>
  <si>
    <t xml:space="preserve">Rendészeti hatósági eljárásjog 2. </t>
  </si>
  <si>
    <t xml:space="preserve">Vámtarifa és áruismeret 3. </t>
  </si>
  <si>
    <t xml:space="preserve">Vámtarifa és áruismeret 4. </t>
  </si>
  <si>
    <t>NAV informatika 2.</t>
  </si>
  <si>
    <t>NAV informatika 1.</t>
  </si>
  <si>
    <t>ÁAÖKTB10</t>
  </si>
  <si>
    <t>HNBTTB03</t>
  </si>
  <si>
    <t>RBÜEB15</t>
  </si>
  <si>
    <t>Pszichopaták a filmvásznon: tények és tévhitek</t>
  </si>
  <si>
    <t xml:space="preserve">Atomerőművek biztonsága </t>
  </si>
  <si>
    <t>RVPTB145</t>
  </si>
  <si>
    <t>RFTTB02</t>
  </si>
  <si>
    <t>RBVTB724</t>
  </si>
  <si>
    <t>RMORB91</t>
  </si>
  <si>
    <t>RMORB92</t>
  </si>
  <si>
    <t>RMORB71</t>
  </si>
  <si>
    <t>RBVTB08</t>
  </si>
  <si>
    <t>RBVTB44</t>
  </si>
  <si>
    <t>RBVTB45</t>
  </si>
  <si>
    <t>RARTB60</t>
  </si>
  <si>
    <t>RARTB50</t>
  </si>
  <si>
    <t>RKBTB91</t>
  </si>
  <si>
    <t>RKBTB92</t>
  </si>
  <si>
    <t>RKBTB59</t>
  </si>
  <si>
    <t>RBATB14</t>
  </si>
  <si>
    <t>RBATB15</t>
  </si>
  <si>
    <t>RBATB16</t>
  </si>
  <si>
    <t>RVPTB61</t>
  </si>
  <si>
    <t>RVPTB62</t>
  </si>
  <si>
    <t>RVPTB63</t>
  </si>
  <si>
    <t>RHRTB64</t>
  </si>
  <si>
    <t>Igazgatásrendészeti és Nemzetközi Rendészeti Tanszék</t>
  </si>
  <si>
    <t>Dr. Balla Zoltán</t>
  </si>
  <si>
    <t>Dr. BuzásGábor</t>
  </si>
  <si>
    <t>igazgatásrendészeti és Nemzetközi Rendészeti Tanszék</t>
  </si>
  <si>
    <t>Igazgatásrendészeti és Nem zetközi Rendészeti Tanszék</t>
  </si>
  <si>
    <t>Dr. Hatos Pál</t>
  </si>
  <si>
    <t>Dr. Jobbágy Zoltán</t>
  </si>
  <si>
    <t>Dr. Balláné  Dr. Füszter Erzsébet</t>
  </si>
  <si>
    <t>Dr. Balláné Dr. Füszter Erzsébet</t>
  </si>
  <si>
    <t>RBVTB73</t>
  </si>
  <si>
    <t>Intézkedéslélektan intenzív stresszhelyzetben</t>
  </si>
  <si>
    <t>RNYTB07</t>
  </si>
  <si>
    <t>Rendészet és turizmusbiztonság</t>
  </si>
  <si>
    <t>Dr. Mátyás Szabolcs</t>
  </si>
  <si>
    <t>érvényes 2021/2022-es tanévtől felmenő rendszerben.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</si>
</sst>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\-??\ _F_t_-;_-@_-"/>
  </numFmts>
  <fonts count="51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strike/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7030A0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</fills>
  <borders count="3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23" fillId="0" borderId="0"/>
    <xf numFmtId="0" fontId="18" fillId="0" borderId="0"/>
    <xf numFmtId="0" fontId="18" fillId="0" borderId="0"/>
    <xf numFmtId="0" fontId="18" fillId="0" borderId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0" fontId="18" fillId="0" borderId="0"/>
    <xf numFmtId="0" fontId="2" fillId="0" borderId="0"/>
    <xf numFmtId="9" fontId="24" fillId="0" borderId="0" applyFont="0" applyFill="0" applyBorder="0" applyAlignment="0" applyProtection="0"/>
    <xf numFmtId="0" fontId="3" fillId="0" borderId="0"/>
    <xf numFmtId="0" fontId="1" fillId="0" borderId="0"/>
  </cellStyleXfs>
  <cellXfs count="971">
    <xf numFmtId="0" fontId="0" fillId="0" borderId="0" xfId="0"/>
    <xf numFmtId="0" fontId="14" fillId="0" borderId="0" xfId="0" applyFont="1"/>
    <xf numFmtId="0" fontId="32" fillId="26" borderId="112" xfId="41" applyFont="1" applyFill="1" applyBorder="1" applyAlignment="1" applyProtection="1">
      <alignment horizontal="center"/>
    </xf>
    <xf numFmtId="0" fontId="33" fillId="26" borderId="113" xfId="41" applyFont="1" applyFill="1" applyBorder="1" applyProtection="1"/>
    <xf numFmtId="0" fontId="32" fillId="24" borderId="288" xfId="42" applyFont="1" applyFill="1" applyBorder="1" applyAlignment="1" applyProtection="1">
      <alignment horizontal="center"/>
    </xf>
    <xf numFmtId="0" fontId="32" fillId="26" borderId="114" xfId="41" applyFont="1" applyFill="1" applyBorder="1" applyAlignment="1" applyProtection="1">
      <alignment horizontal="center"/>
    </xf>
    <xf numFmtId="0" fontId="32" fillId="26" borderId="289" xfId="41" applyFont="1" applyFill="1" applyBorder="1" applyAlignment="1" applyProtection="1">
      <alignment horizontal="center"/>
    </xf>
    <xf numFmtId="0" fontId="33" fillId="0" borderId="23" xfId="41" applyFont="1" applyBorder="1"/>
    <xf numFmtId="0" fontId="33" fillId="0" borderId="0" xfId="41" applyFont="1"/>
    <xf numFmtId="0" fontId="34" fillId="0" borderId="16" xfId="41" applyFont="1" applyFill="1" applyBorder="1" applyAlignment="1" applyProtection="1">
      <alignment horizontal="center" vertical="center"/>
      <protection locked="0"/>
    </xf>
    <xf numFmtId="0" fontId="34" fillId="24" borderId="23" xfId="41" applyFont="1" applyFill="1" applyBorder="1" applyAlignment="1" applyProtection="1">
      <alignment horizontal="center"/>
    </xf>
    <xf numFmtId="0" fontId="34" fillId="0" borderId="12" xfId="41" applyFont="1" applyFill="1" applyBorder="1" applyAlignment="1" applyProtection="1">
      <protection locked="0"/>
    </xf>
    <xf numFmtId="1" fontId="34" fillId="26" borderId="100" xfId="41" applyNumberFormat="1" applyFont="1" applyFill="1" applyBorder="1" applyAlignment="1" applyProtection="1">
      <alignment horizontal="center"/>
    </xf>
    <xf numFmtId="1" fontId="34" fillId="26" borderId="116" xfId="41" applyNumberFormat="1" applyFont="1" applyFill="1" applyBorder="1" applyAlignment="1" applyProtection="1">
      <alignment horizontal="center"/>
    </xf>
    <xf numFmtId="0" fontId="34" fillId="0" borderId="100" xfId="40" applyNumberFormat="1" applyFont="1" applyFill="1" applyBorder="1" applyAlignment="1" applyProtection="1">
      <alignment horizontal="center"/>
      <protection locked="0"/>
    </xf>
    <xf numFmtId="0" fontId="34" fillId="0" borderId="172" xfId="40" applyNumberFormat="1" applyFont="1" applyFill="1" applyBorder="1" applyAlignment="1" applyProtection="1">
      <alignment horizontal="center"/>
      <protection locked="0"/>
    </xf>
    <xf numFmtId="0" fontId="34" fillId="0" borderId="100" xfId="40" applyNumberFormat="1" applyFont="1" applyBorder="1" applyAlignment="1" applyProtection="1">
      <alignment horizontal="center"/>
      <protection locked="0"/>
    </xf>
    <xf numFmtId="0" fontId="34" fillId="0" borderId="118" xfId="40" applyNumberFormat="1" applyFont="1" applyBorder="1" applyAlignment="1" applyProtection="1">
      <alignment horizontal="center"/>
      <protection locked="0"/>
    </xf>
    <xf numFmtId="0" fontId="34" fillId="0" borderId="172" xfId="40" applyNumberFormat="1" applyFont="1" applyBorder="1" applyAlignment="1" applyProtection="1">
      <alignment horizontal="center"/>
      <protection locked="0"/>
    </xf>
    <xf numFmtId="1" fontId="34" fillId="26" borderId="119" xfId="41" applyNumberFormat="1" applyFont="1" applyFill="1" applyBorder="1" applyAlignment="1" applyProtection="1">
      <alignment horizontal="center" vertical="center" shrinkToFit="1"/>
    </xf>
    <xf numFmtId="0" fontId="34" fillId="0" borderId="23" xfId="41" applyFont="1" applyBorder="1"/>
    <xf numFmtId="0" fontId="34" fillId="0" borderId="10" xfId="41" applyFont="1" applyBorder="1"/>
    <xf numFmtId="0" fontId="34" fillId="24" borderId="10" xfId="41" applyFont="1" applyFill="1" applyBorder="1" applyAlignment="1" applyProtection="1">
      <alignment horizontal="center"/>
    </xf>
    <xf numFmtId="0" fontId="34" fillId="0" borderId="116" xfId="40" applyNumberFormat="1" applyFont="1" applyBorder="1" applyAlignment="1" applyProtection="1">
      <alignment horizontal="center"/>
      <protection locked="0"/>
    </xf>
    <xf numFmtId="0" fontId="34" fillId="0" borderId="149" xfId="40" applyNumberFormat="1" applyFont="1" applyBorder="1" applyAlignment="1" applyProtection="1">
      <alignment horizontal="center"/>
      <protection locked="0"/>
    </xf>
    <xf numFmtId="0" fontId="34" fillId="0" borderId="80" xfId="41" applyFont="1" applyFill="1" applyBorder="1" applyAlignment="1" applyProtection="1">
      <protection locked="0"/>
    </xf>
    <xf numFmtId="0" fontId="34" fillId="0" borderId="100" xfId="40" applyFont="1" applyBorder="1" applyAlignment="1" applyProtection="1">
      <alignment horizontal="center"/>
      <protection locked="0"/>
    </xf>
    <xf numFmtId="0" fontId="34" fillId="0" borderId="172" xfId="40" applyFont="1" applyBorder="1" applyAlignment="1" applyProtection="1">
      <alignment horizontal="center"/>
      <protection locked="0"/>
    </xf>
    <xf numFmtId="0" fontId="34" fillId="0" borderId="118" xfId="40" applyFont="1" applyBorder="1" applyAlignment="1" applyProtection="1">
      <alignment horizontal="center"/>
      <protection locked="0"/>
    </xf>
    <xf numFmtId="0" fontId="34" fillId="0" borderId="82" xfId="41" applyFont="1" applyBorder="1" applyProtection="1">
      <protection locked="0"/>
    </xf>
    <xf numFmtId="0" fontId="34" fillId="0" borderId="12" xfId="41" applyFont="1" applyBorder="1" applyProtection="1">
      <protection locked="0"/>
    </xf>
    <xf numFmtId="0" fontId="34" fillId="0" borderId="149" xfId="40" applyFont="1" applyBorder="1" applyAlignment="1" applyProtection="1">
      <alignment horizontal="center"/>
      <protection locked="0"/>
    </xf>
    <xf numFmtId="0" fontId="33" fillId="26" borderId="120" xfId="41" applyFont="1" applyFill="1" applyBorder="1" applyAlignment="1" applyProtection="1">
      <alignment horizontal="left"/>
    </xf>
    <xf numFmtId="0" fontId="33" fillId="26" borderId="109" xfId="41" applyFont="1" applyFill="1" applyBorder="1" applyProtection="1"/>
    <xf numFmtId="0" fontId="30" fillId="26" borderId="287" xfId="41" applyFont="1" applyFill="1" applyBorder="1" applyAlignment="1" applyProtection="1">
      <alignment horizontal="center"/>
    </xf>
    <xf numFmtId="1" fontId="28" fillId="26" borderId="284" xfId="41" applyNumberFormat="1" applyFont="1" applyFill="1" applyBorder="1" applyAlignment="1" applyProtection="1">
      <alignment horizontal="center"/>
    </xf>
    <xf numFmtId="1" fontId="28" fillId="26" borderId="106" xfId="41" applyNumberFormat="1" applyFont="1" applyFill="1" applyBorder="1" applyAlignment="1" applyProtection="1">
      <alignment horizontal="center"/>
    </xf>
    <xf numFmtId="0" fontId="28" fillId="26" borderId="290" xfId="41" applyFont="1" applyFill="1" applyBorder="1" applyAlignment="1" applyProtection="1">
      <alignment horizontal="center"/>
    </xf>
    <xf numFmtId="0" fontId="28" fillId="26" borderId="121" xfId="41" applyFont="1" applyFill="1" applyBorder="1" applyAlignment="1" applyProtection="1">
      <alignment horizontal="center"/>
    </xf>
    <xf numFmtId="1" fontId="28" fillId="26" borderId="283" xfId="41" applyNumberFormat="1" applyFont="1" applyFill="1" applyBorder="1" applyAlignment="1" applyProtection="1">
      <alignment horizontal="center"/>
    </xf>
    <xf numFmtId="1" fontId="28" fillId="26" borderId="107" xfId="41" applyNumberFormat="1" applyFont="1" applyFill="1" applyBorder="1" applyAlignment="1" applyProtection="1">
      <alignment horizontal="center"/>
    </xf>
    <xf numFmtId="1" fontId="28" fillId="26" borderId="122" xfId="41" applyNumberFormat="1" applyFont="1" applyFill="1" applyBorder="1" applyAlignment="1" applyProtection="1">
      <alignment horizontal="center"/>
    </xf>
    <xf numFmtId="0" fontId="34" fillId="0" borderId="0" xfId="41" applyFont="1" applyBorder="1"/>
    <xf numFmtId="0" fontId="28" fillId="26" borderId="123" xfId="41" applyFont="1" applyFill="1" applyBorder="1" applyAlignment="1" applyProtection="1">
      <alignment horizontal="center"/>
    </xf>
    <xf numFmtId="0" fontId="38" fillId="26" borderId="124" xfId="41" applyFont="1" applyFill="1" applyBorder="1" applyProtection="1"/>
    <xf numFmtId="0" fontId="28" fillId="26" borderId="0" xfId="41" applyFont="1" applyFill="1" applyBorder="1" applyAlignment="1" applyProtection="1">
      <alignment horizontal="center"/>
    </xf>
    <xf numFmtId="0" fontId="34" fillId="26" borderId="96" xfId="0" applyFont="1" applyFill="1" applyBorder="1" applyAlignment="1">
      <alignment horizontal="center" vertical="center" wrapText="1"/>
    </xf>
    <xf numFmtId="0" fontId="34" fillId="26" borderId="99" xfId="0" applyFont="1" applyFill="1" applyBorder="1" applyAlignment="1">
      <alignment horizontal="center" vertical="center" wrapText="1"/>
    </xf>
    <xf numFmtId="0" fontId="34" fillId="0" borderId="0" xfId="41" applyFont="1"/>
    <xf numFmtId="0" fontId="34" fillId="26" borderId="116" xfId="41" applyFont="1" applyFill="1" applyBorder="1" applyAlignment="1" applyProtection="1">
      <alignment horizontal="center"/>
    </xf>
    <xf numFmtId="1" fontId="34" fillId="0" borderId="149" xfId="41" applyNumberFormat="1" applyFont="1" applyFill="1" applyBorder="1" applyAlignment="1" applyProtection="1">
      <alignment horizontal="center"/>
      <protection locked="0"/>
    </xf>
    <xf numFmtId="1" fontId="34" fillId="0" borderId="86" xfId="41" applyNumberFormat="1" applyFont="1" applyFill="1" applyBorder="1" applyAlignment="1" applyProtection="1">
      <alignment horizontal="center"/>
      <protection locked="0"/>
    </xf>
    <xf numFmtId="0" fontId="34" fillId="26" borderId="125" xfId="41" applyFont="1" applyFill="1" applyBorder="1" applyAlignment="1" applyProtection="1">
      <alignment horizontal="left" vertical="center" wrapText="1"/>
    </xf>
    <xf numFmtId="0" fontId="34" fillId="26" borderId="126" xfId="41" applyFont="1" applyFill="1" applyBorder="1" applyAlignment="1" applyProtection="1">
      <alignment horizontal="center"/>
    </xf>
    <xf numFmtId="0" fontId="28" fillId="26" borderId="127" xfId="41" applyFont="1" applyFill="1" applyBorder="1" applyAlignment="1" applyProtection="1">
      <alignment horizontal="center"/>
    </xf>
    <xf numFmtId="1" fontId="28" fillId="26" borderId="126" xfId="41" applyNumberFormat="1" applyFont="1" applyFill="1" applyBorder="1" applyAlignment="1" applyProtection="1">
      <alignment horizontal="center"/>
    </xf>
    <xf numFmtId="1" fontId="28" fillId="26" borderId="128" xfId="41" applyNumberFormat="1" applyFont="1" applyFill="1" applyBorder="1" applyAlignment="1" applyProtection="1">
      <alignment horizontal="center"/>
    </xf>
    <xf numFmtId="0" fontId="28" fillId="26" borderId="291" xfId="41" applyFont="1" applyFill="1" applyBorder="1" applyAlignment="1" applyProtection="1">
      <alignment horizontal="center"/>
    </xf>
    <xf numFmtId="1" fontId="28" fillId="26" borderId="253" xfId="41" applyNumberFormat="1" applyFont="1" applyFill="1" applyBorder="1" applyAlignment="1" applyProtection="1">
      <alignment horizontal="center"/>
    </xf>
    <xf numFmtId="0" fontId="28" fillId="26" borderId="129" xfId="41" applyFont="1" applyFill="1" applyBorder="1" applyAlignment="1" applyProtection="1">
      <alignment horizontal="center"/>
    </xf>
    <xf numFmtId="1" fontId="34" fillId="26" borderId="126" xfId="41" applyNumberFormat="1" applyFont="1" applyFill="1" applyBorder="1" applyAlignment="1" applyProtection="1">
      <alignment horizontal="center"/>
    </xf>
    <xf numFmtId="1" fontId="28" fillId="26" borderId="130" xfId="41" applyNumberFormat="1" applyFont="1" applyFill="1" applyBorder="1" applyAlignment="1" applyProtection="1">
      <alignment horizontal="center"/>
    </xf>
    <xf numFmtId="0" fontId="34" fillId="0" borderId="42" xfId="41" applyFont="1" applyFill="1" applyBorder="1" applyAlignment="1" applyProtection="1">
      <alignment horizontal="center" vertical="center"/>
      <protection locked="0"/>
    </xf>
    <xf numFmtId="1" fontId="35" fillId="26" borderId="116" xfId="41" applyNumberFormat="1" applyFont="1" applyFill="1" applyBorder="1" applyAlignment="1" applyProtection="1">
      <alignment horizontal="center"/>
    </xf>
    <xf numFmtId="0" fontId="35" fillId="0" borderId="100" xfId="40" applyNumberFormat="1" applyFont="1" applyBorder="1" applyAlignment="1" applyProtection="1">
      <alignment horizontal="center"/>
      <protection locked="0"/>
    </xf>
    <xf numFmtId="1" fontId="35" fillId="26" borderId="100" xfId="41" applyNumberFormat="1" applyFont="1" applyFill="1" applyBorder="1" applyAlignment="1" applyProtection="1">
      <alignment horizontal="center"/>
    </xf>
    <xf numFmtId="0" fontId="34" fillId="0" borderId="86" xfId="40" applyNumberFormat="1" applyFont="1" applyBorder="1" applyAlignment="1" applyProtection="1">
      <alignment horizontal="center"/>
      <protection locked="0"/>
    </xf>
    <xf numFmtId="1" fontId="34" fillId="26" borderId="102" xfId="41" applyNumberFormat="1" applyFont="1" applyFill="1" applyBorder="1" applyAlignment="1" applyProtection="1">
      <alignment horizontal="center"/>
    </xf>
    <xf numFmtId="0" fontId="34" fillId="0" borderId="0" xfId="0" applyFont="1"/>
    <xf numFmtId="0" fontId="39" fillId="31" borderId="125" xfId="41" applyFont="1" applyFill="1" applyBorder="1" applyAlignment="1" applyProtection="1">
      <alignment horizontal="left" vertical="center" wrapText="1"/>
    </xf>
    <xf numFmtId="0" fontId="39" fillId="31" borderId="126" xfId="41" applyFont="1" applyFill="1" applyBorder="1" applyAlignment="1" applyProtection="1">
      <alignment horizontal="center"/>
    </xf>
    <xf numFmtId="0" fontId="30" fillId="32" borderId="128" xfId="41" applyFont="1" applyFill="1" applyBorder="1" applyAlignment="1" applyProtection="1">
      <alignment horizontal="center" vertical="center"/>
    </xf>
    <xf numFmtId="1" fontId="28" fillId="32" borderId="126" xfId="0" applyNumberFormat="1" applyFont="1" applyFill="1" applyBorder="1" applyAlignment="1">
      <alignment horizontal="center" vertical="center"/>
    </xf>
    <xf numFmtId="0" fontId="28" fillId="33" borderId="291" xfId="41" applyFont="1" applyFill="1" applyBorder="1" applyAlignment="1" applyProtection="1">
      <alignment horizontal="center" vertical="center"/>
    </xf>
    <xf numFmtId="1" fontId="28" fillId="32" borderId="253" xfId="0" applyNumberFormat="1" applyFont="1" applyFill="1" applyBorder="1" applyAlignment="1">
      <alignment horizontal="center" vertical="center"/>
    </xf>
    <xf numFmtId="0" fontId="28" fillId="33" borderId="131" xfId="41" applyFont="1" applyFill="1" applyBorder="1" applyAlignment="1" applyProtection="1">
      <alignment horizontal="center" vertical="center"/>
    </xf>
    <xf numFmtId="1" fontId="28" fillId="32" borderId="130" xfId="0" applyNumberFormat="1" applyFont="1" applyFill="1" applyBorder="1" applyAlignment="1">
      <alignment horizontal="center" vertical="center"/>
    </xf>
    <xf numFmtId="0" fontId="28" fillId="26" borderId="125" xfId="41" applyFont="1" applyFill="1" applyBorder="1" applyAlignment="1" applyProtection="1">
      <alignment horizontal="center"/>
    </xf>
    <xf numFmtId="0" fontId="29" fillId="26" borderId="128" xfId="41" applyFont="1" applyFill="1" applyBorder="1" applyAlignment="1" applyProtection="1">
      <alignment horizontal="center"/>
    </xf>
    <xf numFmtId="0" fontId="29" fillId="26" borderId="0" xfId="41" applyFont="1" applyFill="1" applyBorder="1" applyAlignment="1" applyProtection="1">
      <alignment horizontal="center"/>
    </xf>
    <xf numFmtId="0" fontId="34" fillId="26" borderId="0" xfId="0" applyFont="1" applyFill="1" applyBorder="1" applyAlignment="1">
      <alignment horizontal="center" vertical="center" wrapText="1"/>
    </xf>
    <xf numFmtId="0" fontId="34" fillId="26" borderId="134" xfId="0" applyFont="1" applyFill="1" applyBorder="1" applyAlignment="1">
      <alignment horizontal="center" vertical="center" wrapText="1"/>
    </xf>
    <xf numFmtId="0" fontId="34" fillId="38" borderId="23" xfId="41" applyFont="1" applyFill="1" applyBorder="1"/>
    <xf numFmtId="0" fontId="34" fillId="38" borderId="10" xfId="41" applyFont="1" applyFill="1" applyBorder="1"/>
    <xf numFmtId="0" fontId="34" fillId="0" borderId="135" xfId="0" applyFont="1" applyBorder="1" applyAlignment="1">
      <alignment horizontal="center" vertical="center"/>
    </xf>
    <xf numFmtId="0" fontId="38" fillId="24" borderId="136" xfId="41" applyFont="1" applyFill="1" applyBorder="1" applyAlignment="1" applyProtection="1">
      <alignment horizontal="center"/>
    </xf>
    <xf numFmtId="0" fontId="34" fillId="0" borderId="137" xfId="0" applyFont="1" applyBorder="1" applyAlignment="1">
      <alignment horizontal="left" vertical="center" wrapText="1"/>
    </xf>
    <xf numFmtId="1" fontId="34" fillId="26" borderId="113" xfId="41" applyNumberFormat="1" applyFont="1" applyFill="1" applyBorder="1" applyAlignment="1" applyProtection="1">
      <alignment horizontal="center"/>
    </xf>
    <xf numFmtId="1" fontId="34" fillId="0" borderId="113" xfId="41" applyNumberFormat="1" applyFont="1" applyFill="1" applyBorder="1" applyAlignment="1" applyProtection="1">
      <alignment horizontal="center"/>
      <protection locked="0"/>
    </xf>
    <xf numFmtId="1" fontId="34" fillId="0" borderId="138" xfId="41" applyNumberFormat="1" applyFont="1" applyFill="1" applyBorder="1" applyAlignment="1" applyProtection="1">
      <alignment horizontal="center"/>
      <protection locked="0"/>
    </xf>
    <xf numFmtId="1" fontId="34" fillId="26" borderId="139" xfId="41" applyNumberFormat="1" applyFont="1" applyFill="1" applyBorder="1" applyAlignment="1" applyProtection="1">
      <alignment horizontal="center"/>
    </xf>
    <xf numFmtId="1" fontId="34" fillId="0" borderId="139" xfId="41" applyNumberFormat="1" applyFont="1" applyFill="1" applyBorder="1" applyAlignment="1" applyProtection="1">
      <alignment horizontal="center"/>
      <protection locked="0"/>
    </xf>
    <xf numFmtId="1" fontId="34" fillId="0" borderId="140" xfId="41" applyNumberFormat="1" applyFont="1" applyFill="1" applyBorder="1" applyAlignment="1" applyProtection="1">
      <alignment horizontal="center"/>
      <protection locked="0"/>
    </xf>
    <xf numFmtId="0" fontId="34" fillId="0" borderId="16" xfId="0" applyFont="1" applyBorder="1" applyAlignment="1">
      <alignment horizontal="center" vertical="center"/>
    </xf>
    <xf numFmtId="0" fontId="38" fillId="24" borderId="10" xfId="41" applyFont="1" applyFill="1" applyBorder="1" applyAlignment="1" applyProtection="1">
      <alignment horizontal="center"/>
    </xf>
    <xf numFmtId="0" fontId="34" fillId="0" borderId="10" xfId="0" applyFont="1" applyBorder="1" applyAlignment="1">
      <alignment horizontal="left" vertical="center" wrapText="1"/>
    </xf>
    <xf numFmtId="0" fontId="38" fillId="24" borderId="21" xfId="41" applyFont="1" applyFill="1" applyBorder="1" applyAlignment="1" applyProtection="1">
      <alignment horizontal="center"/>
    </xf>
    <xf numFmtId="0" fontId="34" fillId="0" borderId="35" xfId="0" applyFont="1" applyBorder="1" applyAlignment="1">
      <alignment horizontal="left" vertical="center" wrapText="1"/>
    </xf>
    <xf numFmtId="1" fontId="34" fillId="0" borderId="147" xfId="41" applyNumberFormat="1" applyFont="1" applyFill="1" applyBorder="1" applyAlignment="1" applyProtection="1">
      <alignment horizontal="center"/>
      <protection locked="0"/>
    </xf>
    <xf numFmtId="0" fontId="38" fillId="24" borderId="10" xfId="41" applyFont="1" applyFill="1" applyBorder="1" applyAlignment="1" applyProtection="1">
      <alignment horizontal="center" vertical="center"/>
    </xf>
    <xf numFmtId="0" fontId="38" fillId="24" borderId="10" xfId="42" applyFont="1" applyFill="1" applyBorder="1" applyAlignment="1" applyProtection="1">
      <alignment horizontal="center"/>
    </xf>
    <xf numFmtId="1" fontId="34" fillId="0" borderId="116" xfId="41" applyNumberFormat="1" applyFont="1" applyFill="1" applyBorder="1" applyAlignment="1" applyProtection="1">
      <alignment horizontal="center"/>
      <protection locked="0"/>
    </xf>
    <xf numFmtId="0" fontId="40" fillId="0" borderId="35" xfId="0" applyFont="1" applyBorder="1" applyAlignment="1">
      <alignment horizontal="justify" vertical="center" wrapText="1"/>
    </xf>
    <xf numFmtId="0" fontId="34" fillId="0" borderId="35" xfId="0" applyFont="1" applyBorder="1" applyAlignment="1">
      <alignment horizontal="justify" vertical="center" wrapText="1"/>
    </xf>
    <xf numFmtId="1" fontId="28" fillId="26" borderId="117" xfId="41" applyNumberFormat="1" applyFont="1" applyFill="1" applyBorder="1" applyAlignment="1" applyProtection="1">
      <alignment horizontal="center" vertical="center" shrinkToFit="1"/>
    </xf>
    <xf numFmtId="1" fontId="28" fillId="26" borderId="100" xfId="41" applyNumberFormat="1" applyFont="1" applyFill="1" applyBorder="1" applyAlignment="1" applyProtection="1">
      <alignment horizontal="center" vertical="center" shrinkToFit="1"/>
    </xf>
    <xf numFmtId="164" fontId="28" fillId="26" borderId="101" xfId="26" applyFont="1" applyFill="1" applyBorder="1" applyAlignment="1" applyProtection="1">
      <alignment horizontal="center" vertical="center"/>
    </xf>
    <xf numFmtId="164" fontId="28" fillId="26" borderId="146" xfId="26" applyFont="1" applyFill="1" applyBorder="1" applyAlignment="1" applyProtection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8" fillId="24" borderId="24" xfId="42" applyFont="1" applyFill="1" applyBorder="1" applyAlignment="1" applyProtection="1">
      <alignment horizontal="center"/>
    </xf>
    <xf numFmtId="0" fontId="34" fillId="0" borderId="41" xfId="0" applyFont="1" applyBorder="1" applyAlignment="1">
      <alignment horizontal="justify" vertical="center" wrapText="1"/>
    </xf>
    <xf numFmtId="1" fontId="34" fillId="0" borderId="102" xfId="41" applyNumberFormat="1" applyFont="1" applyFill="1" applyBorder="1" applyAlignment="1" applyProtection="1">
      <alignment horizontal="center"/>
      <protection locked="0"/>
    </xf>
    <xf numFmtId="1" fontId="34" fillId="0" borderId="150" xfId="41" applyNumberFormat="1" applyFont="1" applyFill="1" applyBorder="1" applyAlignment="1" applyProtection="1">
      <alignment horizontal="center"/>
      <protection locked="0"/>
    </xf>
    <xf numFmtId="1" fontId="34" fillId="26" borderId="10" xfId="41" applyNumberFormat="1" applyFont="1" applyFill="1" applyBorder="1" applyAlignment="1" applyProtection="1">
      <alignment horizontal="center"/>
    </xf>
    <xf numFmtId="1" fontId="34" fillId="0" borderId="10" xfId="41" applyNumberFormat="1" applyFont="1" applyFill="1" applyBorder="1" applyAlignment="1" applyProtection="1">
      <alignment horizontal="center"/>
      <protection locked="0"/>
    </xf>
    <xf numFmtId="1" fontId="34" fillId="0" borderId="12" xfId="41" applyNumberFormat="1" applyFont="1" applyFill="1" applyBorder="1" applyAlignment="1" applyProtection="1">
      <alignment horizontal="center"/>
      <protection locked="0"/>
    </xf>
    <xf numFmtId="0" fontId="41" fillId="0" borderId="23" xfId="41" applyFont="1" applyBorder="1"/>
    <xf numFmtId="0" fontId="41" fillId="0" borderId="10" xfId="41" applyFont="1" applyBorder="1"/>
    <xf numFmtId="0" fontId="36" fillId="0" borderId="16" xfId="0" applyFont="1" applyFill="1" applyBorder="1" applyAlignment="1">
      <alignment horizontal="center" vertical="center"/>
    </xf>
    <xf numFmtId="1" fontId="34" fillId="26" borderId="24" xfId="41" applyNumberFormat="1" applyFont="1" applyFill="1" applyBorder="1" applyAlignment="1" applyProtection="1">
      <alignment horizontal="center"/>
    </xf>
    <xf numFmtId="1" fontId="34" fillId="0" borderId="24" xfId="41" applyNumberFormat="1" applyFont="1" applyFill="1" applyBorder="1" applyAlignment="1" applyProtection="1">
      <alignment horizontal="center"/>
      <protection locked="0"/>
    </xf>
    <xf numFmtId="1" fontId="34" fillId="0" borderId="13" xfId="41" applyNumberFormat="1" applyFont="1" applyFill="1" applyBorder="1" applyAlignment="1" applyProtection="1">
      <alignment horizontal="center"/>
      <protection locked="0"/>
    </xf>
    <xf numFmtId="0" fontId="34" fillId="0" borderId="53" xfId="0" applyFont="1" applyBorder="1" applyAlignment="1">
      <alignment horizontal="center" vertical="center"/>
    </xf>
    <xf numFmtId="0" fontId="38" fillId="24" borderId="14" xfId="42" applyFont="1" applyFill="1" applyBorder="1" applyAlignment="1" applyProtection="1">
      <alignment horizontal="center"/>
    </xf>
    <xf numFmtId="0" fontId="34" fillId="0" borderId="48" xfId="0" applyFont="1" applyBorder="1" applyAlignment="1">
      <alignment horizontal="justify" vertical="center" wrapText="1"/>
    </xf>
    <xf numFmtId="1" fontId="34" fillId="26" borderId="14" xfId="41" applyNumberFormat="1" applyFont="1" applyFill="1" applyBorder="1" applyAlignment="1" applyProtection="1">
      <alignment horizontal="center"/>
    </xf>
    <xf numFmtId="1" fontId="34" fillId="0" borderId="14" xfId="41" applyNumberFormat="1" applyFont="1" applyFill="1" applyBorder="1" applyAlignment="1" applyProtection="1">
      <alignment horizontal="center"/>
      <protection locked="0"/>
    </xf>
    <xf numFmtId="1" fontId="34" fillId="0" borderId="54" xfId="41" applyNumberFormat="1" applyFont="1" applyFill="1" applyBorder="1" applyAlignment="1" applyProtection="1">
      <alignment horizontal="center"/>
      <protection locked="0"/>
    </xf>
    <xf numFmtId="0" fontId="34" fillId="0" borderId="44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center" vertical="center"/>
    </xf>
    <xf numFmtId="0" fontId="42" fillId="24" borderId="24" xfId="42" applyFont="1" applyFill="1" applyBorder="1" applyAlignment="1" applyProtection="1">
      <alignment horizontal="center"/>
    </xf>
    <xf numFmtId="0" fontId="37" fillId="0" borderId="41" xfId="0" applyFont="1" applyBorder="1" applyAlignment="1">
      <alignment horizontal="justify" vertical="center" wrapText="1"/>
    </xf>
    <xf numFmtId="1" fontId="34" fillId="0" borderId="264" xfId="41" applyNumberFormat="1" applyFont="1" applyFill="1" applyBorder="1" applyAlignment="1" applyProtection="1">
      <alignment horizontal="left" vertical="center" shrinkToFit="1"/>
    </xf>
    <xf numFmtId="0" fontId="34" fillId="0" borderId="41" xfId="0" applyFont="1" applyBorder="1" applyAlignment="1">
      <alignment horizontal="justify" vertical="center"/>
    </xf>
    <xf numFmtId="0" fontId="14" fillId="0" borderId="23" xfId="41" applyFont="1" applyBorder="1"/>
    <xf numFmtId="0" fontId="14" fillId="0" borderId="10" xfId="41" applyFont="1" applyBorder="1"/>
    <xf numFmtId="0" fontId="34" fillId="0" borderId="48" xfId="0" applyFont="1" applyBorder="1" applyAlignment="1">
      <alignment horizontal="justify" vertical="center"/>
    </xf>
    <xf numFmtId="0" fontId="34" fillId="26" borderId="89" xfId="41" applyFont="1" applyFill="1" applyBorder="1" applyProtection="1"/>
    <xf numFmtId="0" fontId="34" fillId="26" borderId="151" xfId="41" applyFont="1" applyFill="1" applyBorder="1" applyProtection="1"/>
    <xf numFmtId="0" fontId="34" fillId="0" borderId="25" xfId="42" applyFont="1" applyFill="1" applyBorder="1" applyAlignment="1" applyProtection="1">
      <alignment horizontal="center" vertical="center"/>
      <protection locked="0"/>
    </xf>
    <xf numFmtId="0" fontId="34" fillId="26" borderId="139" xfId="0" applyFont="1" applyFill="1" applyBorder="1" applyAlignment="1" applyProtection="1">
      <alignment horizontal="center" vertical="center" wrapText="1"/>
    </xf>
    <xf numFmtId="0" fontId="34" fillId="26" borderId="139" xfId="41" applyFont="1" applyFill="1" applyBorder="1" applyProtection="1"/>
    <xf numFmtId="0" fontId="34" fillId="0" borderId="139" xfId="0" applyFont="1" applyFill="1" applyBorder="1" applyAlignment="1" applyProtection="1">
      <alignment horizontal="left" vertical="center" wrapText="1"/>
      <protection locked="0"/>
    </xf>
    <xf numFmtId="1" fontId="34" fillId="0" borderId="21" xfId="41" applyNumberFormat="1" applyFont="1" applyFill="1" applyBorder="1" applyAlignment="1" applyProtection="1">
      <alignment horizontal="center"/>
      <protection locked="0"/>
    </xf>
    <xf numFmtId="0" fontId="34" fillId="0" borderId="21" xfId="41" applyFont="1" applyFill="1" applyBorder="1" applyAlignment="1" applyProtection="1">
      <alignment horizontal="center"/>
      <protection locked="0"/>
    </xf>
    <xf numFmtId="0" fontId="34" fillId="26" borderId="92" xfId="41" applyFont="1" applyFill="1" applyBorder="1" applyProtection="1"/>
    <xf numFmtId="0" fontId="34" fillId="26" borderId="93" xfId="41" applyFont="1" applyFill="1" applyBorder="1" applyProtection="1"/>
    <xf numFmtId="0" fontId="34" fillId="26" borderId="153" xfId="41" applyFont="1" applyFill="1" applyBorder="1" applyProtection="1"/>
    <xf numFmtId="0" fontId="34" fillId="26" borderId="154" xfId="41" applyFont="1" applyFill="1" applyBorder="1" applyProtection="1"/>
    <xf numFmtId="0" fontId="34" fillId="26" borderId="142" xfId="41" applyFont="1" applyFill="1" applyBorder="1" applyProtection="1"/>
    <xf numFmtId="0" fontId="34" fillId="26" borderId="145" xfId="41" applyFont="1" applyFill="1" applyBorder="1" applyProtection="1"/>
    <xf numFmtId="0" fontId="34" fillId="26" borderId="85" xfId="41" applyFont="1" applyFill="1" applyBorder="1" applyAlignment="1" applyProtection="1">
      <alignment horizontal="center"/>
    </xf>
    <xf numFmtId="0" fontId="38" fillId="26" borderId="116" xfId="41" applyFont="1" applyFill="1" applyBorder="1" applyAlignment="1" applyProtection="1">
      <alignment horizontal="center"/>
    </xf>
    <xf numFmtId="0" fontId="34" fillId="26" borderId="116" xfId="41" applyFont="1" applyFill="1" applyBorder="1" applyProtection="1"/>
    <xf numFmtId="1" fontId="34" fillId="26" borderId="117" xfId="41" applyNumberFormat="1" applyFont="1" applyFill="1" applyBorder="1" applyAlignment="1" applyProtection="1">
      <alignment horizontal="center"/>
    </xf>
    <xf numFmtId="1" fontId="34" fillId="26" borderId="86" xfId="41" applyNumberFormat="1" applyFont="1" applyFill="1" applyBorder="1" applyAlignment="1" applyProtection="1">
      <alignment horizontal="center"/>
    </xf>
    <xf numFmtId="0" fontId="34" fillId="26" borderId="85" xfId="41" applyFont="1" applyFill="1" applyBorder="1" applyAlignment="1" applyProtection="1">
      <alignment horizontal="left"/>
    </xf>
    <xf numFmtId="0" fontId="38" fillId="26" borderId="116" xfId="41" applyFont="1" applyFill="1" applyBorder="1" applyProtection="1"/>
    <xf numFmtId="0" fontId="34" fillId="26" borderId="117" xfId="41" applyFont="1" applyFill="1" applyBorder="1" applyProtection="1"/>
    <xf numFmtId="0" fontId="34" fillId="26" borderId="100" xfId="41" applyFont="1" applyFill="1" applyBorder="1" applyProtection="1"/>
    <xf numFmtId="0" fontId="34" fillId="26" borderId="155" xfId="41" applyFont="1" applyFill="1" applyBorder="1" applyAlignment="1" applyProtection="1">
      <alignment horizontal="left"/>
    </xf>
    <xf numFmtId="0" fontId="38" fillId="26" borderId="102" xfId="41" applyFont="1" applyFill="1" applyBorder="1" applyAlignment="1" applyProtection="1">
      <alignment horizontal="center"/>
    </xf>
    <xf numFmtId="1" fontId="34" fillId="26" borderId="156" xfId="41" applyNumberFormat="1" applyFont="1" applyFill="1" applyBorder="1" applyAlignment="1" applyProtection="1">
      <alignment horizontal="center"/>
    </xf>
    <xf numFmtId="1" fontId="34" fillId="26" borderId="157" xfId="41" applyNumberFormat="1" applyFont="1" applyFill="1" applyBorder="1" applyAlignment="1" applyProtection="1">
      <alignment horizontal="center"/>
    </xf>
    <xf numFmtId="0" fontId="34" fillId="26" borderId="158" xfId="41" applyFont="1" applyFill="1" applyBorder="1" applyAlignment="1" applyProtection="1">
      <alignment horizontal="left"/>
    </xf>
    <xf numFmtId="0" fontId="38" fillId="26" borderId="159" xfId="41" applyFont="1" applyFill="1" applyBorder="1" applyAlignment="1" applyProtection="1">
      <alignment horizontal="center"/>
    </xf>
    <xf numFmtId="0" fontId="34" fillId="26" borderId="159" xfId="41" applyFont="1" applyFill="1" applyBorder="1" applyProtection="1"/>
    <xf numFmtId="1" fontId="34" fillId="26" borderId="161" xfId="41" applyNumberFormat="1" applyFont="1" applyFill="1" applyBorder="1" applyAlignment="1" applyProtection="1">
      <alignment horizontal="center"/>
    </xf>
    <xf numFmtId="1" fontId="34" fillId="26" borderId="162" xfId="41" applyNumberFormat="1" applyFont="1" applyFill="1" applyBorder="1" applyAlignment="1" applyProtection="1">
      <alignment horizontal="center"/>
    </xf>
    <xf numFmtId="1" fontId="34" fillId="26" borderId="163" xfId="41" applyNumberFormat="1" applyFont="1" applyFill="1" applyBorder="1" applyAlignment="1" applyProtection="1">
      <alignment horizontal="center"/>
    </xf>
    <xf numFmtId="0" fontId="34" fillId="39" borderId="57" xfId="41" applyFont="1" applyFill="1" applyBorder="1" applyAlignment="1" applyProtection="1">
      <alignment horizontal="left"/>
    </xf>
    <xf numFmtId="0" fontId="34" fillId="39" borderId="46" xfId="41" applyFont="1" applyFill="1" applyBorder="1" applyAlignment="1" applyProtection="1">
      <alignment horizontal="center"/>
    </xf>
    <xf numFmtId="1" fontId="34" fillId="39" borderId="46" xfId="41" applyNumberFormat="1" applyFont="1" applyFill="1" applyBorder="1" applyAlignment="1" applyProtection="1">
      <alignment horizontal="center"/>
    </xf>
    <xf numFmtId="1" fontId="34" fillId="39" borderId="265" xfId="41" applyNumberFormat="1" applyFont="1" applyFill="1" applyBorder="1" applyAlignment="1" applyProtection="1">
      <alignment horizontal="center"/>
    </xf>
    <xf numFmtId="1" fontId="34" fillId="39" borderId="266" xfId="41" applyNumberFormat="1" applyFont="1" applyFill="1" applyBorder="1" applyAlignment="1" applyProtection="1">
      <alignment horizontal="center"/>
    </xf>
    <xf numFmtId="1" fontId="34" fillId="39" borderId="34" xfId="41" applyNumberFormat="1" applyFont="1" applyFill="1" applyBorder="1" applyAlignment="1" applyProtection="1">
      <alignment horizontal="center"/>
    </xf>
    <xf numFmtId="1" fontId="34" fillId="39" borderId="267" xfId="41" applyNumberFormat="1" applyFont="1" applyFill="1" applyBorder="1" applyProtection="1"/>
    <xf numFmtId="0" fontId="34" fillId="0" borderId="0" xfId="41" applyFont="1" applyFill="1" applyBorder="1"/>
    <xf numFmtId="0" fontId="34" fillId="0" borderId="42" xfId="42" applyFont="1" applyFill="1" applyBorder="1" applyAlignment="1" applyProtection="1">
      <alignment horizontal="center" vertical="center"/>
      <protection locked="0"/>
    </xf>
    <xf numFmtId="0" fontId="34" fillId="0" borderId="0" xfId="41" applyFont="1" applyFill="1" applyBorder="1" applyAlignment="1">
      <alignment vertical="center"/>
    </xf>
    <xf numFmtId="0" fontId="31" fillId="26" borderId="100" xfId="41" applyFont="1" applyFill="1" applyBorder="1" applyAlignment="1" applyProtection="1">
      <alignment horizontal="center" vertical="center"/>
    </xf>
    <xf numFmtId="0" fontId="31" fillId="26" borderId="283" xfId="41" applyFont="1" applyFill="1" applyBorder="1" applyAlignment="1" applyProtection="1">
      <alignment horizontal="center" textRotation="90"/>
    </xf>
    <xf numFmtId="0" fontId="31" fillId="26" borderId="108" xfId="41" applyFont="1" applyFill="1" applyBorder="1" applyAlignment="1" applyProtection="1">
      <alignment horizontal="center" textRotation="90"/>
    </xf>
    <xf numFmtId="0" fontId="14" fillId="0" borderId="16" xfId="41" applyFont="1" applyFill="1" applyBorder="1" applyAlignment="1" applyProtection="1">
      <alignment horizontal="center" vertical="center"/>
      <protection locked="0"/>
    </xf>
    <xf numFmtId="0" fontId="14" fillId="24" borderId="23" xfId="41" applyFont="1" applyFill="1" applyBorder="1" applyAlignment="1" applyProtection="1">
      <alignment horizontal="center"/>
    </xf>
    <xf numFmtId="0" fontId="14" fillId="0" borderId="12" xfId="41" applyFont="1" applyFill="1" applyBorder="1" applyAlignment="1" applyProtection="1">
      <protection locked="0"/>
    </xf>
    <xf numFmtId="1" fontId="14" fillId="26" borderId="100" xfId="41" applyNumberFormat="1" applyFont="1" applyFill="1" applyBorder="1" applyAlignment="1" applyProtection="1">
      <alignment horizontal="center"/>
    </xf>
    <xf numFmtId="1" fontId="14" fillId="26" borderId="116" xfId="41" applyNumberFormat="1" applyFont="1" applyFill="1" applyBorder="1" applyAlignment="1" applyProtection="1">
      <alignment horizontal="center"/>
    </xf>
    <xf numFmtId="0" fontId="14" fillId="0" borderId="100" xfId="40" applyNumberFormat="1" applyFont="1" applyFill="1" applyBorder="1" applyAlignment="1" applyProtection="1">
      <alignment horizontal="center"/>
      <protection locked="0"/>
    </xf>
    <xf numFmtId="0" fontId="14" fillId="0" borderId="172" xfId="40" applyNumberFormat="1" applyFont="1" applyFill="1" applyBorder="1" applyAlignment="1" applyProtection="1">
      <alignment horizontal="center"/>
      <protection locked="0"/>
    </xf>
    <xf numFmtId="0" fontId="14" fillId="0" borderId="100" xfId="40" applyNumberFormat="1" applyFont="1" applyBorder="1" applyAlignment="1" applyProtection="1">
      <alignment horizontal="center"/>
      <protection locked="0"/>
    </xf>
    <xf numFmtId="0" fontId="14" fillId="0" borderId="118" xfId="40" applyNumberFormat="1" applyFont="1" applyBorder="1" applyAlignment="1" applyProtection="1">
      <alignment horizontal="center"/>
      <protection locked="0"/>
    </xf>
    <xf numFmtId="0" fontId="14" fillId="0" borderId="172" xfId="40" applyNumberFormat="1" applyFont="1" applyBorder="1" applyAlignment="1" applyProtection="1">
      <alignment horizontal="center"/>
      <protection locked="0"/>
    </xf>
    <xf numFmtId="1" fontId="14" fillId="26" borderId="119" xfId="41" applyNumberFormat="1" applyFont="1" applyFill="1" applyBorder="1" applyAlignment="1" applyProtection="1">
      <alignment horizontal="center" vertical="center" shrinkToFit="1"/>
    </xf>
    <xf numFmtId="0" fontId="14" fillId="0" borderId="78" xfId="41" applyFont="1" applyFill="1" applyBorder="1" applyAlignment="1" applyProtection="1">
      <protection locked="0"/>
    </xf>
    <xf numFmtId="0" fontId="14" fillId="0" borderId="116" xfId="41" applyFont="1" applyBorder="1" applyAlignment="1" applyProtection="1">
      <alignment horizontal="center"/>
      <protection locked="0"/>
    </xf>
    <xf numFmtId="0" fontId="14" fillId="0" borderId="149" xfId="41" applyFont="1" applyFill="1" applyBorder="1" applyAlignment="1" applyProtection="1">
      <alignment horizontal="center"/>
      <protection locked="0"/>
    </xf>
    <xf numFmtId="0" fontId="14" fillId="0" borderId="116" xfId="41" applyFont="1" applyFill="1" applyBorder="1" applyAlignment="1" applyProtection="1">
      <alignment horizontal="center"/>
      <protection locked="0"/>
    </xf>
    <xf numFmtId="0" fontId="14" fillId="0" borderId="86" xfId="41" applyFont="1" applyFill="1" applyBorder="1" applyAlignment="1" applyProtection="1">
      <alignment horizontal="center"/>
      <protection locked="0"/>
    </xf>
    <xf numFmtId="0" fontId="14" fillId="0" borderId="172" xfId="41" applyFont="1" applyFill="1" applyBorder="1" applyAlignment="1" applyProtection="1">
      <alignment horizontal="center"/>
      <protection locked="0"/>
    </xf>
    <xf numFmtId="0" fontId="14" fillId="0" borderId="25" xfId="41" applyFont="1" applyBorder="1" applyAlignment="1">
      <alignment horizontal="center" vertical="center"/>
    </xf>
    <xf numFmtId="0" fontId="14" fillId="24" borderId="10" xfId="41" applyFont="1" applyFill="1" applyBorder="1" applyAlignment="1" applyProtection="1">
      <alignment horizontal="center"/>
    </xf>
    <xf numFmtId="0" fontId="14" fillId="0" borderId="116" xfId="40" applyNumberFormat="1" applyFont="1" applyBorder="1" applyAlignment="1" applyProtection="1">
      <alignment horizontal="center"/>
      <protection locked="0"/>
    </xf>
    <xf numFmtId="0" fontId="14" fillId="0" borderId="149" xfId="40" applyNumberFormat="1" applyFont="1" applyBorder="1" applyAlignment="1" applyProtection="1">
      <alignment horizontal="center"/>
      <protection locked="0"/>
    </xf>
    <xf numFmtId="0" fontId="14" fillId="27" borderId="16" xfId="41" applyFont="1" applyFill="1" applyBorder="1" applyAlignment="1" applyProtection="1">
      <alignment horizontal="center" vertical="center"/>
      <protection locked="0"/>
    </xf>
    <xf numFmtId="0" fontId="14" fillId="27" borderId="78" xfId="41" applyFont="1" applyFill="1" applyBorder="1" applyAlignment="1" applyProtection="1">
      <protection locked="0"/>
    </xf>
    <xf numFmtId="1" fontId="14" fillId="28" borderId="100" xfId="41" applyNumberFormat="1" applyFont="1" applyFill="1" applyBorder="1" applyAlignment="1" applyProtection="1">
      <alignment horizontal="center"/>
    </xf>
    <xf numFmtId="1" fontId="14" fillId="28" borderId="116" xfId="41" applyNumberFormat="1" applyFont="1" applyFill="1" applyBorder="1" applyAlignment="1" applyProtection="1">
      <alignment horizontal="center"/>
    </xf>
    <xf numFmtId="0" fontId="14" fillId="27" borderId="116" xfId="41" applyFont="1" applyFill="1" applyBorder="1" applyAlignment="1" applyProtection="1">
      <alignment horizontal="center"/>
      <protection locked="0"/>
    </xf>
    <xf numFmtId="0" fontId="14" fillId="27" borderId="149" xfId="41" applyFont="1" applyFill="1" applyBorder="1" applyAlignment="1" applyProtection="1">
      <alignment horizontal="center"/>
      <protection locked="0"/>
    </xf>
    <xf numFmtId="0" fontId="14" fillId="27" borderId="86" xfId="41" applyFont="1" applyFill="1" applyBorder="1" applyAlignment="1" applyProtection="1">
      <alignment horizontal="center"/>
      <protection locked="0"/>
    </xf>
    <xf numFmtId="0" fontId="14" fillId="27" borderId="172" xfId="41" applyFont="1" applyFill="1" applyBorder="1" applyAlignment="1" applyProtection="1">
      <alignment horizontal="center"/>
      <protection locked="0"/>
    </xf>
    <xf numFmtId="0" fontId="14" fillId="35" borderId="23" xfId="41" applyFont="1" applyFill="1" applyBorder="1"/>
    <xf numFmtId="0" fontId="14" fillId="35" borderId="0" xfId="41" applyFont="1" applyFill="1"/>
    <xf numFmtId="0" fontId="14" fillId="27" borderId="12" xfId="41" applyFont="1" applyFill="1" applyBorder="1" applyAlignment="1" applyProtection="1">
      <protection locked="0"/>
    </xf>
    <xf numFmtId="0" fontId="14" fillId="27" borderId="116" xfId="40" applyFont="1" applyFill="1" applyBorder="1" applyAlignment="1" applyProtection="1">
      <alignment horizontal="center"/>
      <protection locked="0"/>
    </xf>
    <xf numFmtId="0" fontId="14" fillId="35" borderId="10" xfId="41" applyFont="1" applyFill="1" applyBorder="1"/>
    <xf numFmtId="0" fontId="14" fillId="27" borderId="12" xfId="0" applyFont="1" applyFill="1" applyBorder="1"/>
    <xf numFmtId="0" fontId="14" fillId="29" borderId="16" xfId="41" applyFont="1" applyFill="1" applyBorder="1" applyAlignment="1" applyProtection="1">
      <alignment horizontal="center" vertical="center"/>
      <protection locked="0"/>
    </xf>
    <xf numFmtId="0" fontId="14" fillId="29" borderId="12" xfId="41" applyFont="1" applyFill="1" applyBorder="1" applyAlignment="1" applyProtection="1">
      <protection locked="0"/>
    </xf>
    <xf numFmtId="1" fontId="14" fillId="30" borderId="100" xfId="41" applyNumberFormat="1" applyFont="1" applyFill="1" applyBorder="1" applyAlignment="1" applyProtection="1">
      <alignment horizontal="center"/>
    </xf>
    <xf numFmtId="1" fontId="14" fillId="30" borderId="116" xfId="41" applyNumberFormat="1" applyFont="1" applyFill="1" applyBorder="1" applyAlignment="1" applyProtection="1">
      <alignment horizontal="center"/>
    </xf>
    <xf numFmtId="0" fontId="14" fillId="29" borderId="100" xfId="40" applyNumberFormat="1" applyFont="1" applyFill="1" applyBorder="1" applyAlignment="1" applyProtection="1">
      <alignment horizontal="center"/>
      <protection locked="0"/>
    </xf>
    <xf numFmtId="0" fontId="14" fillId="29" borderId="149" xfId="40" applyNumberFormat="1" applyFont="1" applyFill="1" applyBorder="1" applyAlignment="1" applyProtection="1">
      <alignment horizontal="center"/>
      <protection locked="0"/>
    </xf>
    <xf numFmtId="0" fontId="14" fillId="29" borderId="86" xfId="40" applyNumberFormat="1" applyFont="1" applyFill="1" applyBorder="1" applyAlignment="1" applyProtection="1">
      <alignment horizontal="center"/>
      <protection locked="0"/>
    </xf>
    <xf numFmtId="1" fontId="44" fillId="30" borderId="116" xfId="41" applyNumberFormat="1" applyFont="1" applyFill="1" applyBorder="1" applyAlignment="1" applyProtection="1">
      <alignment horizontal="center"/>
    </xf>
    <xf numFmtId="0" fontId="44" fillId="29" borderId="100" xfId="40" applyNumberFormat="1" applyFont="1" applyFill="1" applyBorder="1" applyAlignment="1" applyProtection="1">
      <alignment horizontal="center"/>
      <protection locked="0"/>
    </xf>
    <xf numFmtId="0" fontId="44" fillId="29" borderId="149" xfId="40" applyNumberFormat="1" applyFont="1" applyFill="1" applyBorder="1" applyAlignment="1" applyProtection="1">
      <alignment horizontal="center"/>
      <protection locked="0"/>
    </xf>
    <xf numFmtId="1" fontId="45" fillId="30" borderId="116" xfId="41" applyNumberFormat="1" applyFont="1" applyFill="1" applyBorder="1" applyAlignment="1" applyProtection="1">
      <alignment horizontal="center"/>
    </xf>
    <xf numFmtId="0" fontId="45" fillId="29" borderId="100" xfId="40" applyNumberFormat="1" applyFont="1" applyFill="1" applyBorder="1" applyAlignment="1" applyProtection="1">
      <alignment horizontal="center"/>
      <protection locked="0"/>
    </xf>
    <xf numFmtId="0" fontId="14" fillId="0" borderId="80" xfId="41" applyFont="1" applyFill="1" applyBorder="1" applyAlignment="1" applyProtection="1">
      <protection locked="0"/>
    </xf>
    <xf numFmtId="0" fontId="14" fillId="0" borderId="81" xfId="41" applyFont="1" applyBorder="1" applyProtection="1">
      <protection locked="0"/>
    </xf>
    <xf numFmtId="0" fontId="14" fillId="24" borderId="10" xfId="41" applyFont="1" applyFill="1" applyBorder="1" applyAlignment="1">
      <alignment horizontal="center"/>
    </xf>
    <xf numFmtId="0" fontId="14" fillId="0" borderId="80" xfId="41" applyFont="1" applyBorder="1" applyProtection="1">
      <protection locked="0"/>
    </xf>
    <xf numFmtId="1" fontId="14" fillId="26" borderId="100" xfId="41" applyNumberFormat="1" applyFont="1" applyFill="1" applyBorder="1" applyAlignment="1">
      <alignment horizontal="center"/>
    </xf>
    <xf numFmtId="1" fontId="14" fillId="26" borderId="116" xfId="41" applyNumberFormat="1" applyFont="1" applyFill="1" applyBorder="1" applyAlignment="1">
      <alignment horizontal="center"/>
    </xf>
    <xf numFmtId="0" fontId="14" fillId="0" borderId="100" xfId="40" applyFont="1" applyBorder="1" applyAlignment="1" applyProtection="1">
      <alignment horizontal="center"/>
      <protection locked="0"/>
    </xf>
    <xf numFmtId="0" fontId="14" fillId="0" borderId="172" xfId="40" applyFont="1" applyBorder="1" applyAlignment="1" applyProtection="1">
      <alignment horizontal="center"/>
      <protection locked="0"/>
    </xf>
    <xf numFmtId="0" fontId="14" fillId="0" borderId="118" xfId="40" applyFont="1" applyBorder="1" applyAlignment="1" applyProtection="1">
      <alignment horizontal="center"/>
      <protection locked="0"/>
    </xf>
    <xf numFmtId="1" fontId="31" fillId="26" borderId="116" xfId="41" applyNumberFormat="1" applyFont="1" applyFill="1" applyBorder="1" applyAlignment="1">
      <alignment horizontal="center"/>
    </xf>
    <xf numFmtId="0" fontId="14" fillId="0" borderId="116" xfId="40" applyFont="1" applyBorder="1" applyAlignment="1" applyProtection="1">
      <alignment horizontal="center"/>
      <protection locked="0"/>
    </xf>
    <xf numFmtId="1" fontId="31" fillId="26" borderId="100" xfId="41" applyNumberFormat="1" applyFont="1" applyFill="1" applyBorder="1" applyAlignment="1">
      <alignment horizontal="center"/>
    </xf>
    <xf numFmtId="1" fontId="46" fillId="26" borderId="116" xfId="41" applyNumberFormat="1" applyFont="1" applyFill="1" applyBorder="1" applyAlignment="1">
      <alignment horizontal="center"/>
    </xf>
    <xf numFmtId="0" fontId="46" fillId="0" borderId="100" xfId="40" applyFont="1" applyBorder="1" applyAlignment="1" applyProtection="1">
      <alignment horizontal="center"/>
      <protection locked="0"/>
    </xf>
    <xf numFmtId="0" fontId="46" fillId="0" borderId="172" xfId="40" applyFont="1" applyBorder="1" applyAlignment="1" applyProtection="1">
      <alignment horizontal="center"/>
      <protection locked="0"/>
    </xf>
    <xf numFmtId="0" fontId="31" fillId="0" borderId="116" xfId="40" applyFont="1" applyBorder="1" applyAlignment="1" applyProtection="1">
      <alignment horizontal="center"/>
      <protection locked="0"/>
    </xf>
    <xf numFmtId="0" fontId="31" fillId="0" borderId="149" xfId="40" applyFont="1" applyBorder="1" applyAlignment="1" applyProtection="1">
      <alignment horizontal="center"/>
      <protection locked="0"/>
    </xf>
    <xf numFmtId="0" fontId="14" fillId="0" borderId="82" xfId="41" applyFont="1" applyBorder="1" applyProtection="1">
      <protection locked="0"/>
    </xf>
    <xf numFmtId="0" fontId="14" fillId="0" borderId="12" xfId="41" applyFont="1" applyBorder="1" applyProtection="1">
      <protection locked="0"/>
    </xf>
    <xf numFmtId="0" fontId="14" fillId="0" borderId="149" xfId="40" applyFont="1" applyBorder="1" applyAlignment="1" applyProtection="1">
      <alignment horizontal="center"/>
      <protection locked="0"/>
    </xf>
    <xf numFmtId="1" fontId="14" fillId="26" borderId="119" xfId="41" applyNumberFormat="1" applyFont="1" applyFill="1" applyBorder="1" applyAlignment="1">
      <alignment horizontal="center" vertical="center" shrinkToFit="1"/>
    </xf>
    <xf numFmtId="0" fontId="14" fillId="26" borderId="116" xfId="41" applyFont="1" applyFill="1" applyBorder="1" applyAlignment="1" applyProtection="1">
      <alignment horizontal="center"/>
    </xf>
    <xf numFmtId="1" fontId="14" fillId="0" borderId="149" xfId="41" applyNumberFormat="1" applyFont="1" applyFill="1" applyBorder="1" applyAlignment="1" applyProtection="1">
      <alignment horizontal="center"/>
      <protection locked="0"/>
    </xf>
    <xf numFmtId="1" fontId="14" fillId="0" borderId="86" xfId="41" applyNumberFormat="1" applyFont="1" applyFill="1" applyBorder="1" applyAlignment="1" applyProtection="1">
      <alignment horizontal="center"/>
      <protection locked="0"/>
    </xf>
    <xf numFmtId="0" fontId="14" fillId="0" borderId="249" xfId="40" applyNumberFormat="1" applyFont="1" applyBorder="1" applyAlignment="1" applyProtection="1">
      <alignment horizontal="center"/>
      <protection locked="0"/>
    </xf>
    <xf numFmtId="0" fontId="14" fillId="0" borderId="42" xfId="41" applyFont="1" applyFill="1" applyBorder="1" applyAlignment="1" applyProtection="1">
      <alignment horizontal="center" vertical="center"/>
      <protection locked="0"/>
    </xf>
    <xf numFmtId="1" fontId="44" fillId="26" borderId="116" xfId="41" applyNumberFormat="1" applyFont="1" applyFill="1" applyBorder="1" applyAlignment="1" applyProtection="1">
      <alignment horizontal="center"/>
    </xf>
    <xf numFmtId="0" fontId="44" fillId="0" borderId="100" xfId="40" applyNumberFormat="1" applyFont="1" applyBorder="1" applyAlignment="1" applyProtection="1">
      <alignment horizontal="center"/>
      <protection locked="0"/>
    </xf>
    <xf numFmtId="0" fontId="44" fillId="0" borderId="149" xfId="40" applyNumberFormat="1" applyFont="1" applyBorder="1" applyAlignment="1" applyProtection="1">
      <alignment horizontal="center"/>
      <protection locked="0"/>
    </xf>
    <xf numFmtId="1" fontId="44" fillId="26" borderId="100" xfId="41" applyNumberFormat="1" applyFont="1" applyFill="1" applyBorder="1" applyAlignment="1" applyProtection="1">
      <alignment horizontal="center"/>
    </xf>
    <xf numFmtId="0" fontId="14" fillId="0" borderId="86" xfId="40" applyNumberFormat="1" applyFont="1" applyBorder="1" applyAlignment="1" applyProtection="1">
      <alignment horizontal="center"/>
      <protection locked="0"/>
    </xf>
    <xf numFmtId="0" fontId="44" fillId="0" borderId="86" xfId="40" applyNumberFormat="1" applyFont="1" applyBorder="1" applyAlignment="1" applyProtection="1">
      <alignment horizontal="center"/>
      <protection locked="0"/>
    </xf>
    <xf numFmtId="1" fontId="14" fillId="26" borderId="102" xfId="41" applyNumberFormat="1" applyFont="1" applyFill="1" applyBorder="1" applyAlignment="1" applyProtection="1">
      <alignment horizontal="center"/>
    </xf>
    <xf numFmtId="0" fontId="14" fillId="26" borderId="116" xfId="41" applyFont="1" applyFill="1" applyBorder="1" applyProtection="1"/>
    <xf numFmtId="1" fontId="14" fillId="26" borderId="117" xfId="41" applyNumberFormat="1" applyFont="1" applyFill="1" applyBorder="1" applyAlignment="1" applyProtection="1">
      <alignment horizontal="center"/>
    </xf>
    <xf numFmtId="1" fontId="14" fillId="26" borderId="86" xfId="41" applyNumberFormat="1" applyFont="1" applyFill="1" applyBorder="1" applyAlignment="1" applyProtection="1">
      <alignment horizontal="center"/>
    </xf>
    <xf numFmtId="0" fontId="14" fillId="26" borderId="117" xfId="41" applyFont="1" applyFill="1" applyBorder="1" applyProtection="1"/>
    <xf numFmtId="0" fontId="14" fillId="26" borderId="100" xfId="41" applyFont="1" applyFill="1" applyBorder="1" applyProtection="1"/>
    <xf numFmtId="0" fontId="14" fillId="26" borderId="102" xfId="41" applyFont="1" applyFill="1" applyBorder="1" applyProtection="1"/>
    <xf numFmtId="1" fontId="14" fillId="26" borderId="156" xfId="41" applyNumberFormat="1" applyFont="1" applyFill="1" applyBorder="1" applyAlignment="1" applyProtection="1">
      <alignment horizontal="center"/>
    </xf>
    <xf numFmtId="1" fontId="14" fillId="26" borderId="157" xfId="41" applyNumberFormat="1" applyFont="1" applyFill="1" applyBorder="1" applyAlignment="1" applyProtection="1">
      <alignment horizontal="center"/>
    </xf>
    <xf numFmtId="0" fontId="14" fillId="26" borderId="159" xfId="41" applyFont="1" applyFill="1" applyBorder="1" applyProtection="1"/>
    <xf numFmtId="1" fontId="14" fillId="26" borderId="161" xfId="41" applyNumberFormat="1" applyFont="1" applyFill="1" applyBorder="1" applyAlignment="1" applyProtection="1">
      <alignment horizontal="center"/>
    </xf>
    <xf numFmtId="1" fontId="14" fillId="26" borderId="162" xfId="41" applyNumberFormat="1" applyFont="1" applyFill="1" applyBorder="1" applyAlignment="1" applyProtection="1">
      <alignment horizontal="center"/>
    </xf>
    <xf numFmtId="1" fontId="14" fillId="26" borderId="163" xfId="41" applyNumberFormat="1" applyFont="1" applyFill="1" applyBorder="1" applyAlignment="1" applyProtection="1">
      <alignment horizontal="center"/>
    </xf>
    <xf numFmtId="1" fontId="31" fillId="26" borderId="119" xfId="41" applyNumberFormat="1" applyFont="1" applyFill="1" applyBorder="1" applyProtection="1"/>
    <xf numFmtId="1" fontId="31" fillId="26" borderId="164" xfId="41" applyNumberFormat="1" applyFont="1" applyFill="1" applyBorder="1" applyProtection="1"/>
    <xf numFmtId="0" fontId="30" fillId="39" borderId="46" xfId="41" applyFont="1" applyFill="1" applyBorder="1" applyProtection="1"/>
    <xf numFmtId="0" fontId="14" fillId="0" borderId="268" xfId="42" applyFont="1" applyFill="1" applyBorder="1" applyAlignment="1" applyProtection="1">
      <alignment horizontal="center" vertical="center"/>
      <protection locked="0"/>
    </xf>
    <xf numFmtId="0" fontId="14" fillId="40" borderId="21" xfId="41" applyFont="1" applyFill="1" applyBorder="1" applyAlignment="1" applyProtection="1">
      <alignment horizontal="center"/>
    </xf>
    <xf numFmtId="0" fontId="14" fillId="0" borderId="21" xfId="0" applyFont="1" applyFill="1" applyBorder="1" applyAlignment="1">
      <alignment wrapText="1"/>
    </xf>
    <xf numFmtId="1" fontId="14" fillId="39" borderId="269" xfId="41" applyNumberFormat="1" applyFont="1" applyFill="1" applyBorder="1" applyAlignment="1" applyProtection="1">
      <alignment horizontal="center"/>
    </xf>
    <xf numFmtId="0" fontId="14" fillId="0" borderId="270" xfId="40" applyNumberFormat="1" applyFont="1" applyFill="1" applyBorder="1" applyAlignment="1" applyProtection="1">
      <alignment horizontal="center"/>
      <protection locked="0"/>
    </xf>
    <xf numFmtId="0" fontId="14" fillId="0" borderId="271" xfId="40" applyNumberFormat="1" applyFont="1" applyFill="1" applyBorder="1" applyAlignment="1" applyProtection="1">
      <alignment horizontal="center"/>
      <protection locked="0"/>
    </xf>
    <xf numFmtId="1" fontId="14" fillId="39" borderId="10" xfId="41" applyNumberFormat="1" applyFont="1" applyFill="1" applyBorder="1" applyAlignment="1" applyProtection="1">
      <alignment horizontal="center"/>
    </xf>
    <xf numFmtId="0" fontId="14" fillId="39" borderId="269" xfId="41" applyFont="1" applyFill="1" applyBorder="1" applyAlignment="1" applyProtection="1">
      <alignment horizontal="center"/>
    </xf>
    <xf numFmtId="1" fontId="14" fillId="39" borderId="272" xfId="41" applyNumberFormat="1" applyFont="1" applyFill="1" applyBorder="1" applyAlignment="1" applyProtection="1">
      <alignment horizontal="center" vertical="center" shrinkToFit="1"/>
    </xf>
    <xf numFmtId="0" fontId="14" fillId="0" borderId="10" xfId="0" applyFont="1" applyFill="1" applyBorder="1"/>
    <xf numFmtId="0" fontId="14" fillId="0" borderId="42" xfId="42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wrapText="1"/>
    </xf>
    <xf numFmtId="1" fontId="14" fillId="39" borderId="273" xfId="41" applyNumberFormat="1" applyFont="1" applyFill="1" applyBorder="1" applyAlignment="1" applyProtection="1">
      <alignment horizontal="center"/>
    </xf>
    <xf numFmtId="0" fontId="14" fillId="0" borderId="274" xfId="40" applyNumberFormat="1" applyFont="1" applyFill="1" applyBorder="1" applyAlignment="1" applyProtection="1">
      <alignment horizontal="center"/>
      <protection locked="0"/>
    </xf>
    <xf numFmtId="0" fontId="14" fillId="0" borderId="275" xfId="40" applyNumberFormat="1" applyFont="1" applyFill="1" applyBorder="1" applyAlignment="1" applyProtection="1">
      <alignment horizontal="center"/>
      <protection locked="0"/>
    </xf>
    <xf numFmtId="1" fontId="14" fillId="39" borderId="276" xfId="41" applyNumberFormat="1" applyFont="1" applyFill="1" applyBorder="1" applyAlignment="1" applyProtection="1">
      <alignment horizontal="center"/>
    </xf>
    <xf numFmtId="0" fontId="14" fillId="39" borderId="273" xfId="41" applyFont="1" applyFill="1" applyBorder="1" applyAlignment="1" applyProtection="1">
      <alignment horizontal="center"/>
    </xf>
    <xf numFmtId="1" fontId="14" fillId="39" borderId="277" xfId="41" applyNumberFormat="1" applyFont="1" applyFill="1" applyBorder="1" applyAlignment="1" applyProtection="1">
      <alignment horizontal="center" vertical="center" shrinkToFit="1"/>
    </xf>
    <xf numFmtId="1" fontId="14" fillId="39" borderId="278" xfId="41" applyNumberFormat="1" applyFont="1" applyFill="1" applyBorder="1" applyAlignment="1" applyProtection="1">
      <alignment horizontal="center"/>
    </xf>
    <xf numFmtId="0" fontId="14" fillId="40" borderId="21" xfId="4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1" fontId="14" fillId="39" borderId="273" xfId="41" applyNumberFormat="1" applyFont="1" applyFill="1" applyBorder="1" applyAlignment="1" applyProtection="1">
      <alignment horizontal="center" vertical="center"/>
    </xf>
    <xf numFmtId="0" fontId="14" fillId="0" borderId="274" xfId="40" applyNumberFormat="1" applyFont="1" applyFill="1" applyBorder="1" applyAlignment="1" applyProtection="1">
      <alignment horizontal="center" vertical="center"/>
      <protection locked="0"/>
    </xf>
    <xf numFmtId="0" fontId="14" fillId="0" borderId="275" xfId="40" applyNumberFormat="1" applyFont="1" applyFill="1" applyBorder="1" applyAlignment="1" applyProtection="1">
      <alignment horizontal="center" vertical="center"/>
      <protection locked="0"/>
    </xf>
    <xf numFmtId="1" fontId="14" fillId="39" borderId="278" xfId="41" applyNumberFormat="1" applyFont="1" applyFill="1" applyBorder="1" applyAlignment="1" applyProtection="1">
      <alignment horizontal="center" vertical="center"/>
    </xf>
    <xf numFmtId="0" fontId="14" fillId="39" borderId="273" xfId="4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/>
    </xf>
    <xf numFmtId="1" fontId="14" fillId="39" borderId="279" xfId="41" applyNumberFormat="1" applyFont="1" applyFill="1" applyBorder="1" applyAlignment="1" applyProtection="1">
      <alignment horizontal="center"/>
    </xf>
    <xf numFmtId="0" fontId="14" fillId="0" borderId="280" xfId="40" applyNumberFormat="1" applyFont="1" applyFill="1" applyBorder="1" applyAlignment="1" applyProtection="1">
      <alignment horizontal="center"/>
      <protection locked="0"/>
    </xf>
    <xf numFmtId="0" fontId="14" fillId="0" borderId="281" xfId="40" applyNumberFormat="1" applyFont="1" applyFill="1" applyBorder="1" applyAlignment="1" applyProtection="1">
      <alignment horizontal="center"/>
      <protection locked="0"/>
    </xf>
    <xf numFmtId="0" fontId="14" fillId="39" borderId="279" xfId="41" applyFont="1" applyFill="1" applyBorder="1" applyAlignment="1" applyProtection="1">
      <alignment horizontal="center"/>
    </xf>
    <xf numFmtId="1" fontId="14" fillId="39" borderId="282" xfId="41" applyNumberFormat="1" applyFont="1" applyFill="1" applyBorder="1" applyAlignment="1" applyProtection="1">
      <alignment horizontal="center" vertical="center" shrinkToFit="1"/>
    </xf>
    <xf numFmtId="0" fontId="14" fillId="0" borderId="302" xfId="40" applyNumberFormat="1" applyFont="1" applyFill="1" applyBorder="1" applyAlignment="1" applyProtection="1">
      <alignment horizontal="center"/>
      <protection locked="0"/>
    </xf>
    <xf numFmtId="0" fontId="14" fillId="0" borderId="303" xfId="40" applyNumberFormat="1" applyFont="1" applyFill="1" applyBorder="1" applyAlignment="1" applyProtection="1">
      <alignment horizontal="center"/>
      <protection locked="0"/>
    </xf>
    <xf numFmtId="0" fontId="14" fillId="39" borderId="278" xfId="41" applyFont="1" applyFill="1" applyBorder="1" applyAlignment="1" applyProtection="1">
      <alignment horizontal="center"/>
    </xf>
    <xf numFmtId="1" fontId="14" fillId="39" borderId="304" xfId="41" applyNumberFormat="1" applyFont="1" applyFill="1" applyBorder="1" applyAlignment="1" applyProtection="1">
      <alignment horizontal="center" vertical="center" shrinkToFit="1"/>
    </xf>
    <xf numFmtId="0" fontId="3" fillId="0" borderId="305" xfId="42" applyFont="1" applyFill="1" applyBorder="1" applyAlignment="1" applyProtection="1">
      <alignment horizontal="center" vertical="center"/>
      <protection locked="0"/>
    </xf>
    <xf numFmtId="0" fontId="3" fillId="25" borderId="10" xfId="41" applyFont="1" applyFill="1" applyBorder="1" applyAlignment="1" applyProtection="1">
      <alignment horizontal="center"/>
    </xf>
    <xf numFmtId="0" fontId="3" fillId="0" borderId="24" xfId="0" applyFont="1" applyFill="1" applyBorder="1"/>
    <xf numFmtId="0" fontId="14" fillId="0" borderId="0" xfId="41" applyFont="1"/>
    <xf numFmtId="0" fontId="14" fillId="24" borderId="10" xfId="50" applyFont="1" applyFill="1" applyBorder="1" applyAlignment="1" applyProtection="1">
      <alignment horizontal="center" vertical="center"/>
    </xf>
    <xf numFmtId="0" fontId="31" fillId="24" borderId="18" xfId="42" applyFont="1" applyFill="1" applyBorder="1" applyAlignment="1" applyProtection="1">
      <alignment horizontal="center" textRotation="90"/>
    </xf>
    <xf numFmtId="0" fontId="33" fillId="34" borderId="27" xfId="42" applyFont="1" applyFill="1" applyBorder="1" applyAlignment="1" applyProtection="1">
      <alignment horizontal="left"/>
    </xf>
    <xf numFmtId="0" fontId="33" fillId="34" borderId="28" xfId="42" applyFont="1" applyFill="1" applyBorder="1" applyProtection="1"/>
    <xf numFmtId="0" fontId="32" fillId="34" borderId="64" xfId="42" applyFont="1" applyFill="1" applyBorder="1" applyAlignment="1" applyProtection="1">
      <alignment horizontal="center"/>
    </xf>
    <xf numFmtId="1" fontId="32" fillId="34" borderId="62" xfId="42" applyNumberFormat="1" applyFont="1" applyFill="1" applyBorder="1" applyAlignment="1" applyProtection="1">
      <alignment horizontal="center"/>
    </xf>
    <xf numFmtId="1" fontId="32" fillId="34" borderId="56" xfId="42" applyNumberFormat="1" applyFont="1" applyFill="1" applyBorder="1" applyAlignment="1" applyProtection="1">
      <alignment horizontal="center"/>
    </xf>
    <xf numFmtId="1" fontId="32" fillId="34" borderId="166" xfId="42" applyNumberFormat="1" applyFont="1" applyFill="1" applyBorder="1" applyAlignment="1" applyProtection="1">
      <alignment horizontal="center"/>
    </xf>
    <xf numFmtId="0" fontId="33" fillId="0" borderId="10" xfId="41" applyFont="1" applyBorder="1"/>
    <xf numFmtId="0" fontId="32" fillId="24" borderId="25" xfId="42" applyFont="1" applyFill="1" applyBorder="1" applyAlignment="1" applyProtection="1">
      <alignment horizontal="center"/>
    </xf>
    <xf numFmtId="0" fontId="33" fillId="24" borderId="167" xfId="42" applyFont="1" applyFill="1" applyBorder="1" applyProtection="1"/>
    <xf numFmtId="0" fontId="32" fillId="24" borderId="45" xfId="42" applyFont="1" applyFill="1" applyBorder="1" applyAlignment="1" applyProtection="1">
      <alignment horizontal="center"/>
    </xf>
    <xf numFmtId="1" fontId="47" fillId="24" borderId="34" xfId="42" applyNumberFormat="1" applyFont="1" applyFill="1" applyBorder="1" applyAlignment="1" applyProtection="1">
      <alignment horizontal="center"/>
    </xf>
    <xf numFmtId="1" fontId="32" fillId="24" borderId="34" xfId="42" applyNumberFormat="1" applyFont="1" applyFill="1" applyBorder="1" applyAlignment="1" applyProtection="1">
      <alignment horizontal="center"/>
    </xf>
    <xf numFmtId="0" fontId="32" fillId="24" borderId="168" xfId="42" applyFont="1" applyFill="1" applyBorder="1" applyProtection="1"/>
    <xf numFmtId="0" fontId="32" fillId="24" borderId="169" xfId="42" applyFont="1" applyFill="1" applyBorder="1" applyProtection="1"/>
    <xf numFmtId="0" fontId="32" fillId="24" borderId="170" xfId="42" applyFont="1" applyFill="1" applyBorder="1" applyProtection="1"/>
    <xf numFmtId="0" fontId="32" fillId="24" borderId="34" xfId="42" applyFont="1" applyFill="1" applyBorder="1" applyProtection="1"/>
    <xf numFmtId="0" fontId="32" fillId="24" borderId="171" xfId="42" applyFont="1" applyFill="1" applyBorder="1" applyProtection="1"/>
    <xf numFmtId="1" fontId="32" fillId="24" borderId="0" xfId="42" applyNumberFormat="1" applyFont="1" applyFill="1" applyBorder="1" applyAlignment="1" applyProtection="1">
      <alignment horizontal="center"/>
    </xf>
    <xf numFmtId="0" fontId="32" fillId="24" borderId="32" xfId="42" applyFont="1" applyFill="1" applyBorder="1" applyProtection="1"/>
    <xf numFmtId="0" fontId="35" fillId="0" borderId="10" xfId="41" applyFont="1" applyBorder="1"/>
    <xf numFmtId="0" fontId="34" fillId="0" borderId="12" xfId="41" applyFont="1" applyFill="1" applyBorder="1" applyAlignment="1" applyProtection="1">
      <alignment horizontal="left"/>
      <protection locked="0"/>
    </xf>
    <xf numFmtId="0" fontId="34" fillId="0" borderId="117" xfId="40" applyNumberFormat="1" applyFont="1" applyBorder="1" applyAlignment="1" applyProtection="1">
      <alignment horizontal="center"/>
      <protection locked="0"/>
    </xf>
    <xf numFmtId="1" fontId="34" fillId="26" borderId="148" xfId="41" applyNumberFormat="1" applyFont="1" applyFill="1" applyBorder="1" applyAlignment="1" applyProtection="1">
      <alignment horizontal="center"/>
    </xf>
    <xf numFmtId="1" fontId="34" fillId="26" borderId="208" xfId="41" applyNumberFormat="1" applyFont="1" applyFill="1" applyBorder="1" applyAlignment="1" applyProtection="1">
      <alignment horizontal="center"/>
    </xf>
    <xf numFmtId="0" fontId="34" fillId="0" borderId="208" xfId="40" applyNumberFormat="1" applyFont="1" applyBorder="1" applyAlignment="1" applyProtection="1">
      <alignment horizontal="center"/>
      <protection locked="0"/>
    </xf>
    <xf numFmtId="0" fontId="34" fillId="0" borderId="210" xfId="40" applyNumberFormat="1" applyFont="1" applyBorder="1" applyAlignment="1" applyProtection="1">
      <alignment horizontal="center"/>
      <protection locked="0"/>
    </xf>
    <xf numFmtId="1" fontId="34" fillId="36" borderId="211" xfId="41" applyNumberFormat="1" applyFont="1" applyFill="1" applyBorder="1" applyAlignment="1" applyProtection="1">
      <alignment horizontal="center"/>
    </xf>
    <xf numFmtId="1" fontId="34" fillId="36" borderId="208" xfId="41" applyNumberFormat="1" applyFont="1" applyFill="1" applyBorder="1" applyAlignment="1" applyProtection="1">
      <alignment horizontal="center"/>
    </xf>
    <xf numFmtId="0" fontId="44" fillId="0" borderId="210" xfId="41" applyFont="1" applyBorder="1"/>
    <xf numFmtId="1" fontId="34" fillId="26" borderId="211" xfId="41" applyNumberFormat="1" applyFont="1" applyFill="1" applyBorder="1" applyAlignment="1" applyProtection="1">
      <alignment horizontal="center"/>
    </xf>
    <xf numFmtId="0" fontId="34" fillId="0" borderId="214" xfId="40" applyNumberFormat="1" applyFont="1" applyBorder="1" applyAlignment="1" applyProtection="1">
      <alignment horizontal="center"/>
      <protection locked="0"/>
    </xf>
    <xf numFmtId="0" fontId="34" fillId="0" borderId="117" xfId="40" applyNumberFormat="1" applyFont="1" applyFill="1" applyBorder="1" applyAlignment="1" applyProtection="1">
      <alignment horizontal="center"/>
    </xf>
    <xf numFmtId="0" fontId="34" fillId="0" borderId="215" xfId="40" applyNumberFormat="1" applyFont="1" applyBorder="1" applyAlignment="1" applyProtection="1">
      <alignment horizontal="center"/>
      <protection locked="0"/>
    </xf>
    <xf numFmtId="0" fontId="34" fillId="0" borderId="35" xfId="41" applyFont="1" applyBorder="1" applyProtection="1">
      <protection locked="0"/>
    </xf>
    <xf numFmtId="0" fontId="34" fillId="0" borderId="100" xfId="40" applyNumberFormat="1" applyFont="1" applyFill="1" applyBorder="1" applyAlignment="1" applyProtection="1">
      <alignment horizontal="center"/>
    </xf>
    <xf numFmtId="0" fontId="34" fillId="0" borderId="172" xfId="40" applyNumberFormat="1" applyFont="1" applyFill="1" applyBorder="1" applyAlignment="1" applyProtection="1">
      <alignment horizontal="center"/>
    </xf>
    <xf numFmtId="1" fontId="34" fillId="25" borderId="148" xfId="41" applyNumberFormat="1" applyFont="1" applyFill="1" applyBorder="1" applyAlignment="1" applyProtection="1">
      <alignment horizontal="center"/>
    </xf>
    <xf numFmtId="1" fontId="34" fillId="25" borderId="116" xfId="41" applyNumberFormat="1" applyFont="1" applyFill="1" applyBorder="1" applyAlignment="1" applyProtection="1">
      <alignment horizontal="center"/>
    </xf>
    <xf numFmtId="0" fontId="34" fillId="0" borderId="117" xfId="40" applyNumberFormat="1" applyFont="1" applyFill="1" applyBorder="1" applyAlignment="1" applyProtection="1">
      <alignment horizontal="center"/>
      <protection locked="0"/>
    </xf>
    <xf numFmtId="1" fontId="34" fillId="36" borderId="148" xfId="41" applyNumberFormat="1" applyFont="1" applyFill="1" applyBorder="1" applyAlignment="1" applyProtection="1">
      <alignment horizontal="center"/>
    </xf>
    <xf numFmtId="1" fontId="34" fillId="36" borderId="116" xfId="41" applyNumberFormat="1" applyFont="1" applyFill="1" applyBorder="1" applyAlignment="1" applyProtection="1">
      <alignment horizontal="center"/>
    </xf>
    <xf numFmtId="0" fontId="34" fillId="35" borderId="35" xfId="41" applyFont="1" applyFill="1" applyBorder="1" applyAlignment="1" applyProtection="1">
      <protection locked="0"/>
    </xf>
    <xf numFmtId="0" fontId="34" fillId="0" borderId="35" xfId="41" applyFont="1" applyFill="1" applyBorder="1" applyAlignment="1" applyProtection="1"/>
    <xf numFmtId="1" fontId="34" fillId="36" borderId="212" xfId="41" applyNumberFormat="1" applyFont="1" applyFill="1" applyBorder="1" applyAlignment="1" applyProtection="1">
      <alignment horizontal="center"/>
    </xf>
    <xf numFmtId="1" fontId="34" fillId="36" borderId="102" xfId="41" applyNumberFormat="1" applyFont="1" applyFill="1" applyBorder="1" applyAlignment="1" applyProtection="1">
      <alignment horizontal="center"/>
    </xf>
    <xf numFmtId="0" fontId="34" fillId="0" borderId="157" xfId="40" applyNumberFormat="1" applyFont="1" applyBorder="1" applyAlignment="1" applyProtection="1">
      <alignment horizontal="center"/>
      <protection locked="0"/>
    </xf>
    <xf numFmtId="0" fontId="34" fillId="0" borderId="156" xfId="40" applyNumberFormat="1" applyFont="1" applyBorder="1" applyAlignment="1" applyProtection="1">
      <alignment horizontal="center"/>
      <protection locked="0"/>
    </xf>
    <xf numFmtId="0" fontId="34" fillId="0" borderId="41" xfId="0" applyFont="1" applyFill="1" applyBorder="1" applyAlignment="1" applyProtection="1">
      <alignment vertical="center" shrinkToFit="1"/>
      <protection locked="0"/>
    </xf>
    <xf numFmtId="0" fontId="34" fillId="0" borderId="101" xfId="40" applyNumberFormat="1" applyFont="1" applyBorder="1" applyAlignment="1" applyProtection="1">
      <alignment horizontal="center"/>
      <protection locked="0"/>
    </xf>
    <xf numFmtId="1" fontId="34" fillId="36" borderId="209" xfId="41" applyNumberFormat="1" applyFont="1" applyFill="1" applyBorder="1" applyAlignment="1" applyProtection="1">
      <alignment horizontal="center"/>
    </xf>
    <xf numFmtId="1" fontId="34" fillId="36" borderId="10" xfId="41" applyNumberFormat="1" applyFont="1" applyFill="1" applyBorder="1" applyAlignment="1" applyProtection="1">
      <alignment horizontal="center"/>
    </xf>
    <xf numFmtId="0" fontId="14" fillId="0" borderId="35" xfId="41" applyFont="1" applyBorder="1"/>
    <xf numFmtId="0" fontId="34" fillId="0" borderId="206" xfId="40" applyNumberFormat="1" applyFont="1" applyBorder="1" applyAlignment="1" applyProtection="1">
      <alignment horizontal="center"/>
      <protection locked="0"/>
    </xf>
    <xf numFmtId="1" fontId="34" fillId="26" borderId="212" xfId="41" applyNumberFormat="1" applyFont="1" applyFill="1" applyBorder="1" applyAlignment="1" applyProtection="1">
      <alignment horizontal="center"/>
    </xf>
    <xf numFmtId="0" fontId="34" fillId="0" borderId="0" xfId="41" applyFont="1" applyAlignment="1">
      <alignment horizontal="center"/>
    </xf>
    <xf numFmtId="0" fontId="34" fillId="0" borderId="35" xfId="41" applyFont="1" applyBorder="1"/>
    <xf numFmtId="1" fontId="34" fillId="26" borderId="209" xfId="41" applyNumberFormat="1" applyFont="1" applyFill="1" applyBorder="1" applyAlignment="1" applyProtection="1">
      <alignment horizontal="center"/>
    </xf>
    <xf numFmtId="0" fontId="34" fillId="0" borderId="35" xfId="40" applyNumberFormat="1" applyFont="1" applyBorder="1" applyAlignment="1" applyProtection="1">
      <alignment horizontal="center"/>
      <protection locked="0"/>
    </xf>
    <xf numFmtId="0" fontId="34" fillId="0" borderId="35" xfId="0" applyFont="1" applyFill="1" applyBorder="1" applyAlignment="1" applyProtection="1">
      <alignment vertical="center" shrinkToFit="1"/>
      <protection locked="0"/>
    </xf>
    <xf numFmtId="1" fontId="34" fillId="25" borderId="213" xfId="41" applyNumberFormat="1" applyFont="1" applyFill="1" applyBorder="1" applyAlignment="1" applyProtection="1">
      <alignment horizontal="center"/>
    </xf>
    <xf numFmtId="1" fontId="34" fillId="25" borderId="139" xfId="41" applyNumberFormat="1" applyFont="1" applyFill="1" applyBorder="1" applyAlignment="1" applyProtection="1">
      <alignment horizontal="center"/>
    </xf>
    <xf numFmtId="0" fontId="34" fillId="0" borderId="176" xfId="40" applyNumberFormat="1" applyFont="1" applyFill="1" applyBorder="1" applyAlignment="1" applyProtection="1">
      <alignment horizontal="center"/>
    </xf>
    <xf numFmtId="0" fontId="34" fillId="0" borderId="96" xfId="40" applyNumberFormat="1" applyFont="1" applyFill="1" applyBorder="1" applyAlignment="1" applyProtection="1">
      <alignment horizontal="center"/>
    </xf>
    <xf numFmtId="0" fontId="34" fillId="0" borderId="140" xfId="40" applyNumberFormat="1" applyFont="1" applyBorder="1" applyAlignment="1" applyProtection="1">
      <alignment horizontal="center"/>
      <protection locked="0"/>
    </xf>
    <xf numFmtId="1" fontId="34" fillId="26" borderId="213" xfId="41" applyNumberFormat="1" applyFont="1" applyFill="1" applyBorder="1" applyAlignment="1" applyProtection="1">
      <alignment horizontal="center"/>
    </xf>
    <xf numFmtId="0" fontId="34" fillId="0" borderId="176" xfId="40" applyNumberFormat="1" applyFont="1" applyBorder="1" applyAlignment="1" applyProtection="1">
      <alignment horizontal="center"/>
      <protection locked="0"/>
    </xf>
    <xf numFmtId="0" fontId="34" fillId="0" borderId="96" xfId="40" applyNumberFormat="1" applyFont="1" applyBorder="1" applyAlignment="1" applyProtection="1">
      <alignment horizontal="center"/>
      <protection locked="0"/>
    </xf>
    <xf numFmtId="0" fontId="34" fillId="0" borderId="35" xfId="41" applyFont="1" applyFill="1" applyBorder="1" applyAlignment="1" applyProtection="1">
      <protection locked="0"/>
    </xf>
    <xf numFmtId="0" fontId="34" fillId="0" borderId="100" xfId="40" applyNumberFormat="1" applyFont="1" applyBorder="1" applyAlignment="1" applyProtection="1">
      <alignment horizontal="center"/>
    </xf>
    <xf numFmtId="0" fontId="34" fillId="0" borderId="117" xfId="40" applyNumberFormat="1" applyFont="1" applyBorder="1" applyAlignment="1" applyProtection="1">
      <alignment horizontal="center"/>
    </xf>
    <xf numFmtId="0" fontId="34" fillId="0" borderId="116" xfId="40" applyNumberFormat="1" applyFont="1" applyBorder="1" applyAlignment="1" applyProtection="1">
      <alignment horizontal="center"/>
    </xf>
    <xf numFmtId="0" fontId="34" fillId="0" borderId="101" xfId="40" applyNumberFormat="1" applyFont="1" applyBorder="1" applyAlignment="1" applyProtection="1">
      <alignment horizontal="center"/>
    </xf>
    <xf numFmtId="0" fontId="34" fillId="0" borderId="172" xfId="40" applyNumberFormat="1" applyFont="1" applyBorder="1" applyAlignment="1" applyProtection="1">
      <alignment horizontal="center"/>
    </xf>
    <xf numFmtId="0" fontId="34" fillId="0" borderId="116" xfId="40" applyNumberFormat="1" applyFont="1" applyFill="1" applyBorder="1" applyAlignment="1" applyProtection="1">
      <alignment horizontal="center"/>
    </xf>
    <xf numFmtId="0" fontId="34" fillId="0" borderId="101" xfId="40" applyNumberFormat="1" applyFont="1" applyFill="1" applyBorder="1" applyAlignment="1" applyProtection="1">
      <alignment horizontal="center"/>
    </xf>
    <xf numFmtId="0" fontId="34" fillId="0" borderId="201" xfId="41" applyFont="1" applyFill="1" applyBorder="1" applyAlignment="1" applyProtection="1">
      <protection locked="0"/>
    </xf>
    <xf numFmtId="0" fontId="34" fillId="35" borderId="100" xfId="40" applyNumberFormat="1" applyFont="1" applyFill="1" applyBorder="1" applyAlignment="1" applyProtection="1">
      <alignment horizontal="center"/>
      <protection locked="0"/>
    </xf>
    <xf numFmtId="0" fontId="34" fillId="0" borderId="35" xfId="41" applyFont="1" applyFill="1" applyBorder="1" applyAlignment="1" applyProtection="1">
      <alignment wrapText="1"/>
    </xf>
    <xf numFmtId="0" fontId="34" fillId="0" borderId="202" xfId="0" applyFont="1" applyFill="1" applyBorder="1" applyAlignment="1" applyProtection="1">
      <alignment vertical="center" wrapText="1" shrinkToFit="1"/>
      <protection locked="0"/>
    </xf>
    <xf numFmtId="0" fontId="34" fillId="0" borderId="35" xfId="41" applyFont="1" applyFill="1" applyBorder="1" applyProtection="1">
      <protection locked="0"/>
    </xf>
    <xf numFmtId="0" fontId="34" fillId="0" borderId="101" xfId="40" applyNumberFormat="1" applyFont="1" applyFill="1" applyBorder="1" applyAlignment="1" applyProtection="1">
      <alignment horizontal="center"/>
      <protection locked="0"/>
    </xf>
    <xf numFmtId="1" fontId="34" fillId="26" borderId="207" xfId="41" applyNumberFormat="1" applyFont="1" applyFill="1" applyBorder="1" applyAlignment="1" applyProtection="1">
      <alignment horizontal="center"/>
    </xf>
    <xf numFmtId="1" fontId="34" fillId="25" borderId="207" xfId="41" applyNumberFormat="1" applyFont="1" applyFill="1" applyBorder="1" applyAlignment="1" applyProtection="1">
      <alignment horizontal="center"/>
    </xf>
    <xf numFmtId="0" fontId="33" fillId="26" borderId="108" xfId="41" applyFont="1" applyFill="1" applyBorder="1" applyProtection="1"/>
    <xf numFmtId="0" fontId="32" fillId="26" borderId="156" xfId="41" applyFont="1" applyFill="1" applyBorder="1" applyAlignment="1" applyProtection="1">
      <alignment horizontal="center"/>
    </xf>
    <xf numFmtId="1" fontId="32" fillId="24" borderId="18" xfId="42" applyNumberFormat="1" applyFont="1" applyFill="1" applyBorder="1" applyAlignment="1" applyProtection="1">
      <alignment horizontal="center"/>
    </xf>
    <xf numFmtId="0" fontId="32" fillId="24" borderId="165" xfId="42" applyFont="1" applyFill="1" applyBorder="1" applyAlignment="1" applyProtection="1">
      <alignment horizontal="center"/>
    </xf>
    <xf numFmtId="1" fontId="32" fillId="24" borderId="24" xfId="42" applyNumberFormat="1" applyFont="1" applyFill="1" applyBorder="1" applyAlignment="1" applyProtection="1">
      <alignment horizontal="center"/>
    </xf>
    <xf numFmtId="0" fontId="34" fillId="0" borderId="0" xfId="42" applyFont="1"/>
    <xf numFmtId="0" fontId="33" fillId="24" borderId="27" xfId="42" applyFont="1" applyFill="1" applyBorder="1" applyAlignment="1" applyProtection="1">
      <alignment horizontal="left"/>
    </xf>
    <xf numFmtId="0" fontId="33" fillId="24" borderId="28" xfId="42" applyFont="1" applyFill="1" applyBorder="1" applyProtection="1"/>
    <xf numFmtId="0" fontId="32" fillId="34" borderId="177" xfId="42" applyFont="1" applyFill="1" applyBorder="1" applyAlignment="1" applyProtection="1">
      <alignment horizontal="center"/>
    </xf>
    <xf numFmtId="1" fontId="32" fillId="34" borderId="27" xfId="42" applyNumberFormat="1" applyFont="1" applyFill="1" applyBorder="1" applyAlignment="1" applyProtection="1">
      <alignment horizontal="center"/>
    </xf>
    <xf numFmtId="1" fontId="32" fillId="34" borderId="60" xfId="42" applyNumberFormat="1" applyFont="1" applyFill="1" applyBorder="1" applyAlignment="1" applyProtection="1">
      <alignment horizontal="center"/>
    </xf>
    <xf numFmtId="1" fontId="32" fillId="34" borderId="59" xfId="42" applyNumberFormat="1" applyFont="1" applyFill="1" applyBorder="1" applyAlignment="1" applyProtection="1">
      <alignment horizontal="center"/>
    </xf>
    <xf numFmtId="0" fontId="28" fillId="24" borderId="25" xfId="42" applyFont="1" applyFill="1" applyBorder="1" applyAlignment="1" applyProtection="1">
      <alignment horizontal="center"/>
    </xf>
    <xf numFmtId="0" fontId="38" fillId="24" borderId="26" xfId="42" applyFont="1" applyFill="1" applyBorder="1" applyProtection="1"/>
    <xf numFmtId="0" fontId="28" fillId="24" borderId="0" xfId="42" applyFont="1" applyFill="1" applyBorder="1" applyAlignment="1" applyProtection="1">
      <alignment horizontal="center"/>
    </xf>
    <xf numFmtId="0" fontId="34" fillId="38" borderId="10" xfId="42" applyFont="1" applyFill="1" applyBorder="1"/>
    <xf numFmtId="0" fontId="14" fillId="0" borderId="0" xfId="42" applyFont="1"/>
    <xf numFmtId="1" fontId="34" fillId="0" borderId="119" xfId="41" applyNumberFormat="1" applyFont="1" applyFill="1" applyBorder="1" applyAlignment="1" applyProtection="1">
      <alignment horizontal="center"/>
      <protection locked="0"/>
    </xf>
    <xf numFmtId="0" fontId="44" fillId="0" borderId="0" xfId="41" applyFont="1"/>
    <xf numFmtId="0" fontId="34" fillId="0" borderId="85" xfId="41" applyFont="1" applyFill="1" applyBorder="1" applyAlignment="1" applyProtection="1">
      <alignment horizontal="center"/>
      <protection locked="0"/>
    </xf>
    <xf numFmtId="0" fontId="34" fillId="0" borderId="86" xfId="41" applyFont="1" applyFill="1" applyBorder="1" applyAlignment="1" applyProtection="1">
      <protection locked="0"/>
    </xf>
    <xf numFmtId="1" fontId="34" fillId="0" borderId="216" xfId="41" applyNumberFormat="1" applyFont="1" applyFill="1" applyBorder="1" applyAlignment="1" applyProtection="1">
      <alignment horizontal="center"/>
      <protection locked="0"/>
    </xf>
    <xf numFmtId="0" fontId="34" fillId="24" borderId="27" xfId="42" applyFont="1" applyFill="1" applyBorder="1" applyAlignment="1" applyProtection="1">
      <alignment horizontal="left" vertical="center" wrapText="1"/>
    </xf>
    <xf numFmtId="0" fontId="34" fillId="24" borderId="28" xfId="42" applyFont="1" applyFill="1" applyBorder="1" applyAlignment="1" applyProtection="1">
      <alignment horizontal="center"/>
    </xf>
    <xf numFmtId="0" fontId="28" fillId="24" borderId="177" xfId="42" applyFont="1" applyFill="1" applyBorder="1" applyAlignment="1" applyProtection="1">
      <alignment horizontal="center"/>
    </xf>
    <xf numFmtId="1" fontId="29" fillId="24" borderId="62" xfId="42" applyNumberFormat="1" applyFont="1" applyFill="1" applyBorder="1" applyAlignment="1" applyProtection="1">
      <alignment horizontal="center"/>
    </xf>
    <xf numFmtId="0" fontId="34" fillId="24" borderId="25" xfId="42" applyFont="1" applyFill="1" applyBorder="1" applyAlignment="1" applyProtection="1">
      <alignment horizontal="left" vertical="center" wrapText="1"/>
    </xf>
    <xf numFmtId="0" fontId="34" fillId="24" borderId="26" xfId="42" applyFont="1" applyFill="1" applyBorder="1" applyAlignment="1" applyProtection="1">
      <alignment horizontal="center"/>
    </xf>
    <xf numFmtId="0" fontId="29" fillId="24" borderId="203" xfId="42" applyFont="1" applyFill="1" applyBorder="1" applyAlignment="1" applyProtection="1">
      <alignment horizontal="center"/>
    </xf>
    <xf numFmtId="1" fontId="29" fillId="24" borderId="217" xfId="42" applyNumberFormat="1" applyFont="1" applyFill="1" applyBorder="1" applyAlignment="1" applyProtection="1">
      <alignment horizontal="center"/>
    </xf>
    <xf numFmtId="0" fontId="28" fillId="24" borderId="204" xfId="42" applyFont="1" applyFill="1" applyBorder="1" applyAlignment="1" applyProtection="1">
      <alignment horizontal="center"/>
    </xf>
    <xf numFmtId="0" fontId="38" fillId="24" borderId="205" xfId="42" applyFont="1" applyFill="1" applyBorder="1" applyProtection="1"/>
    <xf numFmtId="0" fontId="29" fillId="24" borderId="44" xfId="42" applyFont="1" applyFill="1" applyBorder="1" applyAlignment="1" applyProtection="1">
      <alignment horizontal="center"/>
    </xf>
    <xf numFmtId="0" fontId="34" fillId="0" borderId="10" xfId="42" applyFont="1" applyBorder="1"/>
    <xf numFmtId="0" fontId="14" fillId="0" borderId="0" xfId="42" applyFont="1" applyBorder="1"/>
    <xf numFmtId="0" fontId="37" fillId="0" borderId="84" xfId="42" applyFont="1" applyFill="1" applyBorder="1" applyAlignment="1" applyProtection="1">
      <alignment horizontal="center" vertical="center"/>
      <protection locked="0"/>
    </xf>
    <xf numFmtId="0" fontId="37" fillId="26" borderId="139" xfId="0" applyFont="1" applyFill="1" applyBorder="1" applyAlignment="1" applyProtection="1">
      <alignment horizontal="center" vertical="center" wrapText="1"/>
    </xf>
    <xf numFmtId="0" fontId="37" fillId="26" borderId="140" xfId="41" applyFont="1" applyFill="1" applyBorder="1" applyProtection="1"/>
    <xf numFmtId="1" fontId="34" fillId="0" borderId="219" xfId="41" applyNumberFormat="1" applyFont="1" applyFill="1" applyBorder="1" applyAlignment="1" applyProtection="1">
      <alignment horizontal="center"/>
      <protection locked="0"/>
    </xf>
    <xf numFmtId="0" fontId="34" fillId="0" borderId="102" xfId="41" applyFont="1" applyFill="1" applyBorder="1" applyAlignment="1" applyProtection="1">
      <alignment horizontal="center"/>
      <protection locked="0"/>
    </xf>
    <xf numFmtId="0" fontId="34" fillId="0" borderId="220" xfId="41" applyFont="1" applyFill="1" applyBorder="1" applyAlignment="1" applyProtection="1">
      <alignment horizontal="center"/>
      <protection locked="0"/>
    </xf>
    <xf numFmtId="0" fontId="34" fillId="0" borderId="157" xfId="41" applyFont="1" applyFill="1" applyBorder="1" applyAlignment="1" applyProtection="1">
      <alignment horizontal="center"/>
      <protection locked="0"/>
    </xf>
    <xf numFmtId="1" fontId="34" fillId="0" borderId="157" xfId="41" applyNumberFormat="1" applyFont="1" applyFill="1" applyBorder="1" applyAlignment="1" applyProtection="1">
      <alignment horizontal="center"/>
      <protection locked="0"/>
    </xf>
    <xf numFmtId="0" fontId="37" fillId="0" borderId="66" xfId="42" applyFont="1" applyFill="1" applyBorder="1" applyAlignment="1" applyProtection="1">
      <alignment horizontal="center"/>
      <protection locked="0"/>
    </xf>
    <xf numFmtId="0" fontId="37" fillId="26" borderId="102" xfId="41" applyFont="1" applyFill="1" applyBorder="1" applyAlignment="1" applyProtection="1">
      <alignment horizontal="center"/>
    </xf>
    <xf numFmtId="0" fontId="37" fillId="26" borderId="206" xfId="41" applyFont="1" applyFill="1" applyBorder="1" applyProtection="1"/>
    <xf numFmtId="1" fontId="34" fillId="0" borderId="221" xfId="41" applyNumberFormat="1" applyFont="1" applyFill="1" applyBorder="1" applyAlignment="1" applyProtection="1">
      <alignment horizontal="center"/>
      <protection locked="0"/>
    </xf>
    <xf numFmtId="0" fontId="34" fillId="0" borderId="103" xfId="41" applyFont="1" applyFill="1" applyBorder="1" applyAlignment="1" applyProtection="1">
      <alignment horizontal="center"/>
      <protection locked="0"/>
    </xf>
    <xf numFmtId="1" fontId="34" fillId="0" borderId="102" xfId="41" applyNumberFormat="1" applyFont="1" applyFill="1" applyBorder="1" applyAlignment="1" applyProtection="1">
      <alignment horizontal="center" vertical="center"/>
      <protection locked="0"/>
    </xf>
    <xf numFmtId="0" fontId="34" fillId="0" borderId="102" xfId="41" applyFont="1" applyFill="1" applyBorder="1" applyAlignment="1" applyProtection="1">
      <alignment horizontal="center" vertical="center"/>
      <protection locked="0"/>
    </xf>
    <xf numFmtId="0" fontId="34" fillId="0" borderId="103" xfId="41" applyFont="1" applyFill="1" applyBorder="1" applyAlignment="1" applyProtection="1">
      <alignment horizontal="center" vertical="center"/>
      <protection locked="0"/>
    </xf>
    <xf numFmtId="0" fontId="34" fillId="0" borderId="0" xfId="42" applyFont="1" applyBorder="1"/>
    <xf numFmtId="0" fontId="14" fillId="0" borderId="0" xfId="41" applyFont="1" applyBorder="1"/>
    <xf numFmtId="1" fontId="28" fillId="24" borderId="34" xfId="42" applyNumberFormat="1" applyFont="1" applyFill="1" applyBorder="1" applyAlignment="1" applyProtection="1">
      <alignment horizontal="center" vertical="center"/>
    </xf>
    <xf numFmtId="1" fontId="28" fillId="24" borderId="169" xfId="42" applyNumberFormat="1" applyFont="1" applyFill="1" applyBorder="1" applyAlignment="1" applyProtection="1">
      <alignment horizontal="center" vertical="center"/>
    </xf>
    <xf numFmtId="0" fontId="34" fillId="24" borderId="66" xfId="42" applyFont="1" applyFill="1" applyBorder="1" applyAlignment="1" applyProtection="1">
      <alignment horizontal="left"/>
    </xf>
    <xf numFmtId="0" fontId="38" fillId="24" borderId="21" xfId="42" applyFont="1" applyFill="1" applyBorder="1" applyAlignment="1" applyProtection="1">
      <alignment horizontal="center"/>
    </xf>
    <xf numFmtId="0" fontId="34" fillId="24" borderId="44" xfId="42" applyFont="1" applyFill="1" applyBorder="1" applyProtection="1"/>
    <xf numFmtId="1" fontId="34" fillId="26" borderId="88" xfId="41" applyNumberFormat="1" applyFont="1" applyFill="1" applyBorder="1" applyAlignment="1" applyProtection="1">
      <alignment horizontal="center"/>
    </xf>
    <xf numFmtId="1" fontId="34" fillId="26" borderId="199" xfId="41" applyNumberFormat="1" applyFont="1" applyFill="1" applyBorder="1" applyAlignment="1" applyProtection="1">
      <alignment horizontal="center"/>
    </xf>
    <xf numFmtId="1" fontId="34" fillId="26" borderId="96" xfId="41" applyNumberFormat="1" applyFont="1" applyFill="1" applyBorder="1" applyAlignment="1" applyProtection="1">
      <alignment horizontal="center"/>
    </xf>
    <xf numFmtId="1" fontId="34" fillId="26" borderId="176" xfId="41" applyNumberFormat="1" applyFont="1" applyFill="1" applyBorder="1" applyAlignment="1" applyProtection="1">
      <alignment horizontal="center"/>
    </xf>
    <xf numFmtId="1" fontId="34" fillId="26" borderId="140" xfId="41" applyNumberFormat="1" applyFont="1" applyFill="1" applyBorder="1" applyAlignment="1" applyProtection="1">
      <alignment horizontal="center"/>
    </xf>
    <xf numFmtId="0" fontId="34" fillId="24" borderId="16" xfId="42" applyFont="1" applyFill="1" applyBorder="1" applyAlignment="1" applyProtection="1">
      <alignment horizontal="left"/>
    </xf>
    <xf numFmtId="0" fontId="34" fillId="24" borderId="35" xfId="42" applyFont="1" applyFill="1" applyBorder="1" applyProtection="1"/>
    <xf numFmtId="1" fontId="34" fillId="26" borderId="12" xfId="41" applyNumberFormat="1" applyFont="1" applyFill="1" applyBorder="1" applyAlignment="1" applyProtection="1">
      <alignment horizontal="center"/>
    </xf>
    <xf numFmtId="1" fontId="34" fillId="26" borderId="195" xfId="41" applyNumberFormat="1" applyFont="1" applyFill="1" applyBorder="1" applyAlignment="1" applyProtection="1">
      <alignment horizontal="center"/>
    </xf>
    <xf numFmtId="1" fontId="34" fillId="26" borderId="101" xfId="41" applyNumberFormat="1" applyFont="1" applyFill="1" applyBorder="1" applyAlignment="1" applyProtection="1">
      <alignment horizontal="center"/>
    </xf>
    <xf numFmtId="0" fontId="34" fillId="26" borderId="12" xfId="41" applyFont="1" applyFill="1" applyBorder="1" applyProtection="1"/>
    <xf numFmtId="0" fontId="34" fillId="26" borderId="12" xfId="41" applyFont="1" applyFill="1" applyBorder="1" applyAlignment="1" applyProtection="1">
      <alignment horizontal="center"/>
    </xf>
    <xf numFmtId="0" fontId="34" fillId="26" borderId="195" xfId="41" applyFont="1" applyFill="1" applyBorder="1" applyProtection="1"/>
    <xf numFmtId="0" fontId="38" fillId="24" borderId="10" xfId="42" applyFont="1" applyFill="1" applyBorder="1" applyProtection="1"/>
    <xf numFmtId="0" fontId="34" fillId="26" borderId="101" xfId="41" applyFont="1" applyFill="1" applyBorder="1" applyProtection="1"/>
    <xf numFmtId="1" fontId="34" fillId="26" borderId="198" xfId="41" applyNumberFormat="1" applyFont="1" applyFill="1" applyBorder="1" applyAlignment="1" applyProtection="1">
      <alignment horizontal="center"/>
    </xf>
    <xf numFmtId="0" fontId="34" fillId="26" borderId="160" xfId="41" applyFont="1" applyFill="1" applyBorder="1" applyProtection="1"/>
    <xf numFmtId="1" fontId="34" fillId="26" borderId="165" xfId="41" applyNumberFormat="1" applyFont="1" applyFill="1" applyBorder="1" applyAlignment="1" applyProtection="1">
      <alignment horizontal="center"/>
    </xf>
    <xf numFmtId="1" fontId="34" fillId="26" borderId="196" xfId="41" applyNumberFormat="1" applyFont="1" applyFill="1" applyBorder="1" applyAlignment="1" applyProtection="1">
      <alignment horizontal="center"/>
    </xf>
    <xf numFmtId="1" fontId="34" fillId="26" borderId="197" xfId="41" applyNumberFormat="1" applyFont="1" applyFill="1" applyBorder="1" applyAlignment="1" applyProtection="1">
      <alignment horizontal="center"/>
    </xf>
    <xf numFmtId="1" fontId="34" fillId="26" borderId="186" xfId="41" applyNumberFormat="1" applyFont="1" applyFill="1" applyBorder="1" applyAlignment="1" applyProtection="1">
      <alignment horizontal="center"/>
    </xf>
    <xf numFmtId="1" fontId="34" fillId="26" borderId="200" xfId="41" applyNumberFormat="1" applyFont="1" applyFill="1" applyBorder="1" applyAlignment="1" applyProtection="1">
      <alignment horizontal="center"/>
    </xf>
    <xf numFmtId="0" fontId="34" fillId="0" borderId="0" xfId="42" applyFont="1" applyFill="1" applyBorder="1" applyAlignment="1">
      <alignment horizontal="left"/>
    </xf>
    <xf numFmtId="0" fontId="38" fillId="0" borderId="0" xfId="42" applyFont="1" applyFill="1" applyBorder="1"/>
    <xf numFmtId="0" fontId="28" fillId="0" borderId="20" xfId="0" applyFont="1" applyBorder="1" applyAlignment="1">
      <alignment horizontal="left" vertical="center"/>
    </xf>
    <xf numFmtId="1" fontId="34" fillId="24" borderId="22" xfId="41" applyNumberFormat="1" applyFont="1" applyFill="1" applyBorder="1" applyProtection="1"/>
    <xf numFmtId="0" fontId="14" fillId="24" borderId="0" xfId="41" applyFont="1" applyFill="1" applyBorder="1" applyProtection="1"/>
    <xf numFmtId="0" fontId="14" fillId="24" borderId="31" xfId="41" applyFont="1" applyFill="1" applyBorder="1" applyProtection="1"/>
    <xf numFmtId="0" fontId="14" fillId="24" borderId="32" xfId="41" applyFont="1" applyFill="1" applyBorder="1" applyProtection="1"/>
    <xf numFmtId="0" fontId="14" fillId="24" borderId="30" xfId="41" applyFont="1" applyFill="1" applyBorder="1" applyProtection="1"/>
    <xf numFmtId="0" fontId="14" fillId="24" borderId="33" xfId="41" applyFont="1" applyFill="1" applyBorder="1" applyProtection="1"/>
    <xf numFmtId="0" fontId="34" fillId="0" borderId="0" xfId="41" applyFont="1" applyFill="1" applyBorder="1" applyAlignment="1">
      <alignment horizontal="left"/>
    </xf>
    <xf numFmtId="0" fontId="38" fillId="0" borderId="0" xfId="41" applyFont="1" applyFill="1" applyBorder="1"/>
    <xf numFmtId="0" fontId="14" fillId="0" borderId="0" xfId="42" applyFont="1" applyFill="1" applyBorder="1"/>
    <xf numFmtId="0" fontId="34" fillId="0" borderId="0" xfId="42" applyFont="1" applyFill="1" applyAlignment="1">
      <alignment horizontal="left"/>
    </xf>
    <xf numFmtId="0" fontId="14" fillId="0" borderId="0" xfId="42" applyFont="1" applyFill="1"/>
    <xf numFmtId="0" fontId="34" fillId="0" borderId="0" xfId="42" applyFont="1" applyAlignment="1">
      <alignment horizontal="left"/>
    </xf>
    <xf numFmtId="0" fontId="44" fillId="0" borderId="10" xfId="41" applyFont="1" applyBorder="1"/>
    <xf numFmtId="1" fontId="34" fillId="36" borderId="100" xfId="41" applyNumberFormat="1" applyFont="1" applyFill="1" applyBorder="1" applyAlignment="1" applyProtection="1">
      <alignment horizontal="center"/>
    </xf>
    <xf numFmtId="0" fontId="34" fillId="0" borderId="118" xfId="40" applyNumberFormat="1" applyFont="1" applyFill="1" applyBorder="1" applyAlignment="1" applyProtection="1">
      <alignment horizontal="center"/>
      <protection locked="0"/>
    </xf>
    <xf numFmtId="0" fontId="34" fillId="0" borderId="223" xfId="41" applyFont="1" applyFill="1" applyBorder="1" applyAlignment="1" applyProtection="1">
      <alignment horizontal="center" vertical="center"/>
      <protection locked="0"/>
    </xf>
    <xf numFmtId="0" fontId="34" fillId="24" borderId="224" xfId="41" applyFont="1" applyFill="1" applyBorder="1" applyAlignment="1" applyProtection="1">
      <alignment horizontal="center"/>
    </xf>
    <xf numFmtId="0" fontId="34" fillId="0" borderId="225" xfId="41" applyFont="1" applyFill="1" applyBorder="1" applyAlignment="1" applyProtection="1">
      <alignment horizontal="left"/>
      <protection locked="0"/>
    </xf>
    <xf numFmtId="0" fontId="34" fillId="0" borderId="226" xfId="41" applyFont="1" applyFill="1" applyBorder="1" applyAlignment="1" applyProtection="1">
      <protection locked="0"/>
    </xf>
    <xf numFmtId="0" fontId="44" fillId="0" borderId="0" xfId="41" applyFont="1" applyFill="1"/>
    <xf numFmtId="0" fontId="44" fillId="0" borderId="172" xfId="41" applyFont="1" applyFill="1" applyBorder="1"/>
    <xf numFmtId="0" fontId="34" fillId="0" borderId="227" xfId="41" applyFont="1" applyFill="1" applyBorder="1" applyAlignment="1" applyProtection="1">
      <alignment horizontal="center" vertical="center"/>
      <protection locked="0"/>
    </xf>
    <xf numFmtId="0" fontId="34" fillId="0" borderId="149" xfId="40" applyNumberFormat="1" applyFont="1" applyFill="1" applyBorder="1" applyAlignment="1" applyProtection="1">
      <alignment horizontal="center"/>
      <protection locked="0"/>
    </xf>
    <xf numFmtId="0" fontId="34" fillId="0" borderId="225" xfId="41" applyFont="1" applyFill="1" applyBorder="1" applyProtection="1">
      <protection locked="0"/>
    </xf>
    <xf numFmtId="0" fontId="34" fillId="0" borderId="100" xfId="40" applyFont="1" applyFill="1" applyBorder="1" applyAlignment="1" applyProtection="1">
      <alignment horizontal="center"/>
      <protection locked="0"/>
    </xf>
    <xf numFmtId="0" fontId="34" fillId="0" borderId="118" xfId="40" applyFont="1" applyFill="1" applyBorder="1" applyAlignment="1" applyProtection="1">
      <alignment horizontal="center"/>
      <protection locked="0"/>
    </xf>
    <xf numFmtId="1" fontId="34" fillId="25" borderId="100" xfId="41" applyNumberFormat="1" applyFont="1" applyFill="1" applyBorder="1" applyAlignment="1" applyProtection="1">
      <alignment horizontal="center"/>
    </xf>
    <xf numFmtId="0" fontId="34" fillId="0" borderId="172" xfId="40" applyFont="1" applyFill="1" applyBorder="1" applyAlignment="1" applyProtection="1">
      <alignment horizontal="center"/>
      <protection locked="0"/>
    </xf>
    <xf numFmtId="0" fontId="34" fillId="35" borderId="172" xfId="40" applyNumberFormat="1" applyFont="1" applyFill="1" applyBorder="1" applyAlignment="1" applyProtection="1">
      <alignment horizontal="center"/>
      <protection locked="0"/>
    </xf>
    <xf numFmtId="0" fontId="34" fillId="0" borderId="228" xfId="41" applyFont="1" applyFill="1" applyBorder="1" applyAlignment="1" applyProtection="1">
      <alignment horizontal="left"/>
      <protection locked="0"/>
    </xf>
    <xf numFmtId="0" fontId="34" fillId="0" borderId="229" xfId="41" applyFont="1" applyFill="1" applyBorder="1" applyAlignment="1" applyProtection="1">
      <alignment horizontal="left"/>
      <protection locked="0"/>
    </xf>
    <xf numFmtId="0" fontId="34" fillId="0" borderId="238" xfId="40" applyNumberFormat="1" applyFont="1" applyBorder="1" applyAlignment="1" applyProtection="1">
      <alignment horizontal="center"/>
      <protection locked="0"/>
    </xf>
    <xf numFmtId="0" fontId="34" fillId="0" borderId="175" xfId="40" applyNumberFormat="1" applyFont="1" applyBorder="1" applyAlignment="1" applyProtection="1">
      <alignment horizontal="center"/>
      <protection locked="0"/>
    </xf>
    <xf numFmtId="1" fontId="32" fillId="24" borderId="222" xfId="42" applyNumberFormat="1" applyFont="1" applyFill="1" applyBorder="1" applyAlignment="1" applyProtection="1">
      <alignment horizontal="center"/>
    </xf>
    <xf numFmtId="1" fontId="32" fillId="25" borderId="18" xfId="42" applyNumberFormat="1" applyFont="1" applyFill="1" applyBorder="1" applyAlignment="1" applyProtection="1">
      <alignment horizontal="center"/>
    </xf>
    <xf numFmtId="0" fontId="34" fillId="25" borderId="100" xfId="40" applyNumberFormat="1" applyFont="1" applyFill="1" applyBorder="1" applyAlignment="1" applyProtection="1">
      <alignment horizontal="center"/>
      <protection locked="0"/>
    </xf>
    <xf numFmtId="0" fontId="34" fillId="25" borderId="149" xfId="40" applyNumberFormat="1" applyFont="1" applyFill="1" applyBorder="1" applyAlignment="1" applyProtection="1">
      <alignment horizontal="center"/>
      <protection locked="0"/>
    </xf>
    <xf numFmtId="1" fontId="34" fillId="26" borderId="231" xfId="41" applyNumberFormat="1" applyFont="1" applyFill="1" applyBorder="1" applyAlignment="1" applyProtection="1">
      <alignment horizontal="center" vertical="center" shrinkToFit="1"/>
    </xf>
    <xf numFmtId="0" fontId="34" fillId="24" borderId="10" xfId="41" applyFont="1" applyFill="1" applyBorder="1" applyAlignment="1" applyProtection="1">
      <alignment horizontal="center" vertical="center"/>
    </xf>
    <xf numFmtId="0" fontId="34" fillId="36" borderId="116" xfId="41" applyFont="1" applyFill="1" applyBorder="1" applyAlignment="1" applyProtection="1">
      <alignment horizontal="center"/>
    </xf>
    <xf numFmtId="1" fontId="34" fillId="25" borderId="86" xfId="41" applyNumberFormat="1" applyFont="1" applyFill="1" applyBorder="1" applyAlignment="1" applyProtection="1">
      <alignment horizontal="center"/>
      <protection locked="0"/>
    </xf>
    <xf numFmtId="0" fontId="34" fillId="26" borderId="10" xfId="41" applyFont="1" applyFill="1" applyBorder="1" applyAlignment="1" applyProtection="1">
      <alignment horizontal="center"/>
    </xf>
    <xf numFmtId="1" fontId="34" fillId="0" borderId="239" xfId="41" applyNumberFormat="1" applyFont="1" applyFill="1" applyBorder="1" applyAlignment="1" applyProtection="1">
      <alignment horizontal="center"/>
      <protection locked="0"/>
    </xf>
    <xf numFmtId="1" fontId="34" fillId="26" borderId="23" xfId="41" applyNumberFormat="1" applyFont="1" applyFill="1" applyBorder="1" applyAlignment="1" applyProtection="1">
      <alignment horizontal="center"/>
    </xf>
    <xf numFmtId="1" fontId="34" fillId="26" borderId="29" xfId="41" applyNumberFormat="1" applyFont="1" applyFill="1" applyBorder="1" applyAlignment="1" applyProtection="1">
      <alignment horizontal="center" vertical="center" shrinkToFit="1"/>
    </xf>
    <xf numFmtId="1" fontId="34" fillId="26" borderId="232" xfId="41" applyNumberFormat="1" applyFont="1" applyFill="1" applyBorder="1" applyAlignment="1" applyProtection="1">
      <alignment horizontal="center" vertical="center" shrinkToFit="1"/>
    </xf>
    <xf numFmtId="1" fontId="47" fillId="24" borderId="28" xfId="42" applyNumberFormat="1" applyFont="1" applyFill="1" applyBorder="1" applyAlignment="1" applyProtection="1">
      <alignment horizontal="center"/>
    </xf>
    <xf numFmtId="1" fontId="38" fillId="24" borderId="28" xfId="42" applyNumberFormat="1" applyFont="1" applyFill="1" applyBorder="1" applyAlignment="1" applyProtection="1">
      <alignment horizontal="center"/>
    </xf>
    <xf numFmtId="0" fontId="38" fillId="24" borderId="177" xfId="42" applyFont="1" applyFill="1" applyBorder="1" applyAlignment="1" applyProtection="1">
      <alignment horizontal="center"/>
    </xf>
    <xf numFmtId="0" fontId="38" fillId="24" borderId="28" xfId="42" applyFont="1" applyFill="1" applyBorder="1" applyAlignment="1" applyProtection="1">
      <alignment horizontal="center"/>
    </xf>
    <xf numFmtId="1" fontId="34" fillId="24" borderId="28" xfId="42" applyNumberFormat="1" applyFont="1" applyFill="1" applyBorder="1" applyAlignment="1" applyProtection="1">
      <alignment horizontal="center"/>
    </xf>
    <xf numFmtId="0" fontId="34" fillId="24" borderId="63" xfId="42" applyFont="1" applyFill="1" applyBorder="1" applyAlignment="1" applyProtection="1">
      <alignment horizontal="center"/>
    </xf>
    <xf numFmtId="1" fontId="47" fillId="24" borderId="233" xfId="42" applyNumberFormat="1" applyFont="1" applyFill="1" applyBorder="1" applyAlignment="1" applyProtection="1">
      <alignment horizontal="center"/>
    </xf>
    <xf numFmtId="1" fontId="38" fillId="24" borderId="233" xfId="42" applyNumberFormat="1" applyFont="1" applyFill="1" applyBorder="1" applyAlignment="1" applyProtection="1">
      <alignment horizontal="center"/>
    </xf>
    <xf numFmtId="0" fontId="38" fillId="24" borderId="234" xfId="42" applyFont="1" applyFill="1" applyBorder="1" applyAlignment="1" applyProtection="1">
      <alignment horizontal="center"/>
    </xf>
    <xf numFmtId="0" fontId="38" fillId="24" borderId="233" xfId="42" applyFont="1" applyFill="1" applyBorder="1" applyAlignment="1" applyProtection="1">
      <alignment horizontal="center"/>
    </xf>
    <xf numFmtId="1" fontId="34" fillId="24" borderId="27" xfId="42" applyNumberFormat="1" applyFont="1" applyFill="1" applyBorder="1" applyAlignment="1" applyProtection="1">
      <alignment horizontal="center"/>
    </xf>
    <xf numFmtId="0" fontId="34" fillId="0" borderId="12" xfId="41" applyFont="1" applyFill="1" applyBorder="1" applyAlignment="1" applyProtection="1">
      <alignment horizontal="center"/>
      <protection locked="0"/>
    </xf>
    <xf numFmtId="0" fontId="14" fillId="24" borderId="20" xfId="42" applyFont="1" applyFill="1" applyBorder="1" applyProtection="1"/>
    <xf numFmtId="0" fontId="14" fillId="24" borderId="43" xfId="42" applyFont="1" applyFill="1" applyBorder="1" applyProtection="1"/>
    <xf numFmtId="0" fontId="34" fillId="0" borderId="88" xfId="41" applyFont="1" applyFill="1" applyBorder="1" applyAlignment="1" applyProtection="1">
      <alignment horizontal="center"/>
      <protection locked="0"/>
    </xf>
    <xf numFmtId="0" fontId="14" fillId="24" borderId="36" xfId="50" applyFont="1" applyFill="1" applyBorder="1" applyAlignment="1" applyProtection="1">
      <alignment horizontal="left" vertical="center" wrapText="1"/>
    </xf>
    <xf numFmtId="0" fontId="14" fillId="24" borderId="36" xfId="42" applyFont="1" applyFill="1" applyBorder="1" applyProtection="1"/>
    <xf numFmtId="0" fontId="14" fillId="24" borderId="236" xfId="42" applyFont="1" applyFill="1" applyBorder="1" applyProtection="1"/>
    <xf numFmtId="1" fontId="28" fillId="24" borderId="36" xfId="42" applyNumberFormat="1" applyFont="1" applyFill="1" applyBorder="1" applyAlignment="1" applyProtection="1">
      <alignment horizontal="center" vertical="center"/>
    </xf>
    <xf numFmtId="0" fontId="34" fillId="24" borderId="10" xfId="42" applyFont="1" applyFill="1" applyBorder="1" applyProtection="1"/>
    <xf numFmtId="0" fontId="34" fillId="0" borderId="42" xfId="41" applyFont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vertical="center" shrinkToFit="1"/>
      <protection locked="0"/>
    </xf>
    <xf numFmtId="0" fontId="34" fillId="0" borderId="79" xfId="0" applyFont="1" applyFill="1" applyBorder="1" applyAlignment="1" applyProtection="1">
      <alignment vertical="center" shrinkToFit="1"/>
      <protection locked="0"/>
    </xf>
    <xf numFmtId="0" fontId="34" fillId="0" borderId="173" xfId="41" applyFont="1" applyFill="1" applyBorder="1"/>
    <xf numFmtId="0" fontId="34" fillId="0" borderId="174" xfId="41" applyFont="1" applyFill="1" applyBorder="1"/>
    <xf numFmtId="1" fontId="34" fillId="25" borderId="102" xfId="41" applyNumberFormat="1" applyFont="1" applyFill="1" applyBorder="1" applyAlignment="1" applyProtection="1">
      <alignment horizontal="center"/>
    </xf>
    <xf numFmtId="0" fontId="34" fillId="0" borderId="157" xfId="40" applyNumberFormat="1" applyFont="1" applyFill="1" applyBorder="1" applyAlignment="1" applyProtection="1">
      <alignment horizontal="center"/>
      <protection locked="0"/>
    </xf>
    <xf numFmtId="0" fontId="34" fillId="0" borderId="175" xfId="40" applyNumberFormat="1" applyFont="1" applyFill="1" applyBorder="1" applyAlignment="1" applyProtection="1">
      <alignment horizontal="center"/>
      <protection locked="0"/>
    </xf>
    <xf numFmtId="1" fontId="34" fillId="25" borderId="10" xfId="41" applyNumberFormat="1" applyFont="1" applyFill="1" applyBorder="1" applyAlignment="1" applyProtection="1">
      <alignment horizontal="center"/>
    </xf>
    <xf numFmtId="0" fontId="34" fillId="0" borderId="10" xfId="40" applyNumberFormat="1" applyFont="1" applyFill="1" applyBorder="1" applyAlignment="1" applyProtection="1">
      <alignment horizontal="center"/>
      <protection locked="0"/>
    </xf>
    <xf numFmtId="0" fontId="34" fillId="0" borderId="12" xfId="40" applyNumberFormat="1" applyFont="1" applyFill="1" applyBorder="1" applyAlignment="1" applyProtection="1">
      <alignment horizontal="center"/>
      <protection locked="0"/>
    </xf>
    <xf numFmtId="0" fontId="34" fillId="0" borderId="10" xfId="41" applyFont="1" applyFill="1" applyBorder="1"/>
    <xf numFmtId="0" fontId="34" fillId="0" borderId="12" xfId="41" applyFont="1" applyFill="1" applyBorder="1"/>
    <xf numFmtId="0" fontId="34" fillId="0" borderId="176" xfId="40" applyNumberFormat="1" applyFont="1" applyFill="1" applyBorder="1" applyAlignment="1" applyProtection="1">
      <alignment horizontal="center"/>
      <protection locked="0"/>
    </xf>
    <xf numFmtId="0" fontId="34" fillId="0" borderId="97" xfId="40" applyNumberFormat="1" applyFont="1" applyFill="1" applyBorder="1" applyAlignment="1" applyProtection="1">
      <alignment horizontal="center"/>
      <protection locked="0"/>
    </xf>
    <xf numFmtId="0" fontId="48" fillId="0" borderId="0" xfId="41" applyFont="1"/>
    <xf numFmtId="0" fontId="28" fillId="24" borderId="25" xfId="41" applyFont="1" applyFill="1" applyBorder="1" applyAlignment="1" applyProtection="1">
      <alignment horizontal="center"/>
    </xf>
    <xf numFmtId="0" fontId="38" fillId="24" borderId="26" xfId="41" applyFont="1" applyFill="1" applyBorder="1" applyProtection="1"/>
    <xf numFmtId="0" fontId="28" fillId="24" borderId="0" xfId="41" applyFont="1" applyFill="1" applyBorder="1" applyAlignment="1" applyProtection="1">
      <alignment horizontal="center"/>
    </xf>
    <xf numFmtId="0" fontId="14" fillId="24" borderId="20" xfId="0" applyFont="1" applyFill="1" applyBorder="1" applyAlignment="1">
      <alignment horizontal="center" vertical="center" wrapText="1"/>
    </xf>
    <xf numFmtId="0" fontId="14" fillId="24" borderId="43" xfId="0" applyFont="1" applyFill="1" applyBorder="1" applyAlignment="1">
      <alignment horizontal="center" vertical="center" wrapText="1"/>
    </xf>
    <xf numFmtId="0" fontId="38" fillId="0" borderId="0" xfId="41" applyFont="1" applyFill="1" applyBorder="1" applyAlignment="1">
      <alignment vertical="center"/>
    </xf>
    <xf numFmtId="0" fontId="34" fillId="0" borderId="42" xfId="41" applyFont="1" applyFill="1" applyBorder="1" applyAlignment="1" applyProtection="1">
      <alignment horizontal="center"/>
      <protection locked="0"/>
    </xf>
    <xf numFmtId="0" fontId="34" fillId="0" borderId="36" xfId="41" applyFont="1" applyFill="1" applyBorder="1" applyAlignment="1" applyProtection="1">
      <alignment horizontal="left"/>
      <protection locked="0"/>
    </xf>
    <xf numFmtId="0" fontId="38" fillId="0" borderId="35" xfId="41" applyFont="1" applyFill="1" applyBorder="1" applyAlignment="1" applyProtection="1">
      <alignment horizontal="center"/>
      <protection locked="0"/>
    </xf>
    <xf numFmtId="1" fontId="34" fillId="0" borderId="181" xfId="41" applyNumberFormat="1" applyFont="1" applyFill="1" applyBorder="1" applyAlignment="1" applyProtection="1">
      <alignment horizontal="center"/>
      <protection locked="0"/>
    </xf>
    <xf numFmtId="0" fontId="38" fillId="0" borderId="12" xfId="41" applyFont="1" applyFill="1" applyBorder="1" applyAlignment="1" applyProtection="1">
      <alignment horizontal="center"/>
      <protection locked="0"/>
    </xf>
    <xf numFmtId="1" fontId="34" fillId="0" borderId="35" xfId="41" applyNumberFormat="1" applyFont="1" applyFill="1" applyBorder="1" applyAlignment="1" applyProtection="1">
      <alignment horizontal="center"/>
      <protection locked="0"/>
    </xf>
    <xf numFmtId="1" fontId="34" fillId="26" borderId="85" xfId="41" applyNumberFormat="1" applyFont="1" applyFill="1" applyBorder="1" applyAlignment="1" applyProtection="1">
      <alignment horizontal="center"/>
    </xf>
    <xf numFmtId="1" fontId="34" fillId="0" borderId="174" xfId="41" applyNumberFormat="1" applyFont="1" applyFill="1" applyBorder="1" applyAlignment="1" applyProtection="1">
      <alignment horizontal="center"/>
      <protection locked="0"/>
    </xf>
    <xf numFmtId="1" fontId="34" fillId="0" borderId="23" xfId="41" applyNumberFormat="1" applyFont="1" applyFill="1" applyBorder="1" applyAlignment="1" applyProtection="1">
      <alignment horizontal="center"/>
      <protection locked="0"/>
    </xf>
    <xf numFmtId="0" fontId="38" fillId="0" borderId="180" xfId="41" applyFont="1" applyFill="1" applyBorder="1" applyAlignment="1" applyProtection="1">
      <alignment horizontal="center"/>
      <protection locked="0"/>
    </xf>
    <xf numFmtId="0" fontId="38" fillId="0" borderId="36" xfId="41" applyFont="1" applyFill="1" applyBorder="1" applyAlignment="1" applyProtection="1">
      <alignment horizontal="center"/>
      <protection locked="0"/>
    </xf>
    <xf numFmtId="0" fontId="38" fillId="0" borderId="80" xfId="41" applyFont="1" applyFill="1" applyBorder="1" applyAlignment="1" applyProtection="1">
      <alignment horizontal="center"/>
      <protection locked="0"/>
    </xf>
    <xf numFmtId="0" fontId="34" fillId="0" borderId="12" xfId="42" applyFont="1" applyBorder="1" applyProtection="1">
      <protection locked="0"/>
    </xf>
    <xf numFmtId="1" fontId="34" fillId="26" borderId="108" xfId="41" applyNumberFormat="1" applyFont="1" applyFill="1" applyBorder="1" applyAlignment="1" applyProtection="1">
      <alignment horizontal="center"/>
    </xf>
    <xf numFmtId="1" fontId="34" fillId="0" borderId="182" xfId="41" applyNumberFormat="1" applyFont="1" applyFill="1" applyBorder="1" applyAlignment="1" applyProtection="1">
      <alignment horizontal="center"/>
      <protection locked="0"/>
    </xf>
    <xf numFmtId="0" fontId="38" fillId="0" borderId="165" xfId="41" applyFont="1" applyFill="1" applyBorder="1" applyAlignment="1" applyProtection="1">
      <alignment horizontal="center"/>
      <protection locked="0"/>
    </xf>
    <xf numFmtId="1" fontId="34" fillId="0" borderId="18" xfId="41" applyNumberFormat="1" applyFont="1" applyFill="1" applyBorder="1" applyAlignment="1" applyProtection="1">
      <alignment horizontal="center"/>
      <protection locked="0"/>
    </xf>
    <xf numFmtId="1" fontId="34" fillId="26" borderId="185" xfId="41" applyNumberFormat="1" applyFont="1" applyFill="1" applyBorder="1" applyAlignment="1" applyProtection="1">
      <alignment horizontal="center"/>
    </xf>
    <xf numFmtId="1" fontId="34" fillId="0" borderId="165" xfId="41" applyNumberFormat="1" applyFont="1" applyFill="1" applyBorder="1" applyAlignment="1" applyProtection="1">
      <alignment horizontal="center"/>
      <protection locked="0"/>
    </xf>
    <xf numFmtId="1" fontId="34" fillId="0" borderId="41" xfId="41" applyNumberFormat="1" applyFont="1" applyFill="1" applyBorder="1" applyAlignment="1" applyProtection="1">
      <alignment horizontal="center"/>
      <protection locked="0"/>
    </xf>
    <xf numFmtId="1" fontId="34" fillId="26" borderId="155" xfId="41" applyNumberFormat="1" applyFont="1" applyFill="1" applyBorder="1" applyAlignment="1" applyProtection="1">
      <alignment horizontal="center"/>
    </xf>
    <xf numFmtId="0" fontId="34" fillId="24" borderId="27" xfId="41" applyFont="1" applyFill="1" applyBorder="1" applyAlignment="1" applyProtection="1">
      <alignment horizontal="left" vertical="center" wrapText="1"/>
    </xf>
    <xf numFmtId="0" fontId="34" fillId="24" borderId="28" xfId="41" applyFont="1" applyFill="1" applyBorder="1" applyAlignment="1" applyProtection="1">
      <alignment horizontal="center"/>
    </xf>
    <xf numFmtId="0" fontId="28" fillId="24" borderId="46" xfId="41" applyFont="1" applyFill="1" applyBorder="1" applyAlignment="1" applyProtection="1">
      <alignment horizontal="center"/>
    </xf>
    <xf numFmtId="1" fontId="32" fillId="24" borderId="58" xfId="42" applyNumberFormat="1" applyFont="1" applyFill="1" applyBorder="1" applyAlignment="1" applyProtection="1">
      <alignment horizontal="center" vertical="center"/>
    </xf>
    <xf numFmtId="0" fontId="32" fillId="24" borderId="183" xfId="41" applyFont="1" applyFill="1" applyBorder="1" applyAlignment="1" applyProtection="1">
      <alignment horizontal="center" vertical="center"/>
    </xf>
    <xf numFmtId="1" fontId="32" fillId="24" borderId="28" xfId="41" applyNumberFormat="1" applyFont="1" applyFill="1" applyBorder="1" applyAlignment="1" applyProtection="1">
      <alignment horizontal="center" vertical="center"/>
    </xf>
    <xf numFmtId="0" fontId="32" fillId="24" borderId="57" xfId="41" applyFont="1" applyFill="1" applyBorder="1" applyAlignment="1" applyProtection="1">
      <alignment horizontal="center" vertical="center"/>
    </xf>
    <xf numFmtId="1" fontId="32" fillId="24" borderId="183" xfId="41" applyNumberFormat="1" applyFont="1" applyFill="1" applyBorder="1" applyAlignment="1" applyProtection="1">
      <alignment horizontal="center" vertical="center"/>
    </xf>
    <xf numFmtId="1" fontId="32" fillId="24" borderId="58" xfId="41" applyNumberFormat="1" applyFont="1" applyFill="1" applyBorder="1" applyAlignment="1" applyProtection="1">
      <alignment horizontal="center" vertical="center"/>
    </xf>
    <xf numFmtId="0" fontId="32" fillId="24" borderId="177" xfId="41" applyFont="1" applyFill="1" applyBorder="1" applyAlignment="1" applyProtection="1">
      <alignment horizontal="center" vertical="center"/>
    </xf>
    <xf numFmtId="0" fontId="32" fillId="24" borderId="184" xfId="41" applyFont="1" applyFill="1" applyBorder="1" applyAlignment="1" applyProtection="1">
      <alignment horizontal="center" vertical="center"/>
    </xf>
    <xf numFmtId="1" fontId="32" fillId="24" borderId="63" xfId="41" applyNumberFormat="1" applyFont="1" applyFill="1" applyBorder="1" applyAlignment="1" applyProtection="1">
      <alignment horizontal="center" vertical="center"/>
    </xf>
    <xf numFmtId="0" fontId="32" fillId="0" borderId="27" xfId="41" applyFont="1" applyBorder="1" applyAlignment="1">
      <alignment horizontal="center" vertical="center"/>
    </xf>
    <xf numFmtId="0" fontId="14" fillId="0" borderId="70" xfId="41" applyFont="1" applyBorder="1" applyAlignment="1">
      <alignment horizontal="center" vertical="center"/>
    </xf>
    <xf numFmtId="1" fontId="32" fillId="26" borderId="185" xfId="41" applyNumberFormat="1" applyFont="1" applyFill="1" applyBorder="1" applyAlignment="1" applyProtection="1">
      <alignment horizontal="center" vertical="center"/>
    </xf>
    <xf numFmtId="1" fontId="32" fillId="26" borderId="108" xfId="41" applyNumberFormat="1" applyFont="1" applyFill="1" applyBorder="1" applyAlignment="1" applyProtection="1">
      <alignment horizontal="center" vertical="center"/>
    </xf>
    <xf numFmtId="0" fontId="32" fillId="0" borderId="28" xfId="41" applyFont="1" applyBorder="1" applyAlignment="1">
      <alignment horizontal="center" vertical="center"/>
    </xf>
    <xf numFmtId="0" fontId="14" fillId="0" borderId="58" xfId="41" applyFont="1" applyBorder="1" applyAlignment="1">
      <alignment horizontal="center" vertical="center"/>
    </xf>
    <xf numFmtId="1" fontId="32" fillId="26" borderId="191" xfId="41" applyNumberFormat="1" applyFont="1" applyFill="1" applyBorder="1" applyAlignment="1" applyProtection="1">
      <alignment horizontal="center"/>
    </xf>
    <xf numFmtId="1" fontId="32" fillId="26" borderId="192" xfId="41" applyNumberFormat="1" applyFont="1" applyFill="1" applyBorder="1" applyAlignment="1" applyProtection="1">
      <alignment horizontal="center"/>
    </xf>
    <xf numFmtId="1" fontId="32" fillId="26" borderId="193" xfId="41" applyNumberFormat="1" applyFont="1" applyFill="1" applyBorder="1" applyAlignment="1" applyProtection="1">
      <alignment horizontal="center"/>
    </xf>
    <xf numFmtId="1" fontId="32" fillId="26" borderId="194" xfId="41" applyNumberFormat="1" applyFont="1" applyFill="1" applyBorder="1" applyAlignment="1" applyProtection="1">
      <alignment horizontal="center"/>
    </xf>
    <xf numFmtId="0" fontId="39" fillId="24" borderId="27" xfId="41" applyFont="1" applyFill="1" applyBorder="1" applyAlignment="1" applyProtection="1">
      <alignment horizontal="left" vertical="center" wrapText="1"/>
    </xf>
    <xf numFmtId="0" fontId="39" fillId="24" borderId="28" xfId="41" applyFont="1" applyFill="1" applyBorder="1" applyAlignment="1" applyProtection="1">
      <alignment horizontal="center"/>
    </xf>
    <xf numFmtId="0" fontId="30" fillId="24" borderId="58" xfId="41" applyFont="1" applyFill="1" applyBorder="1" applyAlignment="1" applyProtection="1">
      <alignment horizontal="center" vertical="center"/>
    </xf>
    <xf numFmtId="1" fontId="30" fillId="24" borderId="56" xfId="0" applyNumberFormat="1" applyFont="1" applyFill="1" applyBorder="1" applyAlignment="1">
      <alignment horizontal="center" vertical="center"/>
    </xf>
    <xf numFmtId="1" fontId="30" fillId="24" borderId="58" xfId="0" applyNumberFormat="1" applyFont="1" applyFill="1" applyBorder="1" applyAlignment="1">
      <alignment horizontal="center" vertical="center"/>
    </xf>
    <xf numFmtId="1" fontId="30" fillId="24" borderId="56" xfId="41" applyNumberFormat="1" applyFont="1" applyFill="1" applyBorder="1" applyAlignment="1" applyProtection="1">
      <alignment horizontal="center" vertical="center"/>
    </xf>
    <xf numFmtId="1" fontId="30" fillId="24" borderId="28" xfId="0" applyNumberFormat="1" applyFont="1" applyFill="1" applyBorder="1" applyAlignment="1">
      <alignment horizontal="center" vertical="center"/>
    </xf>
    <xf numFmtId="1" fontId="30" fillId="24" borderId="28" xfId="41" applyNumberFormat="1" applyFont="1" applyFill="1" applyBorder="1" applyAlignment="1" applyProtection="1">
      <alignment horizontal="center" vertical="center"/>
    </xf>
    <xf numFmtId="1" fontId="30" fillId="24" borderId="60" xfId="0" applyNumberFormat="1" applyFont="1" applyFill="1" applyBorder="1" applyAlignment="1">
      <alignment horizontal="center" vertical="center"/>
    </xf>
    <xf numFmtId="0" fontId="30" fillId="0" borderId="57" xfId="41" applyFont="1" applyBorder="1" applyAlignment="1">
      <alignment horizontal="center" vertical="center"/>
    </xf>
    <xf numFmtId="1" fontId="30" fillId="26" borderId="185" xfId="41" applyNumberFormat="1" applyFont="1" applyFill="1" applyBorder="1" applyAlignment="1" applyProtection="1">
      <alignment horizontal="center" vertical="center"/>
    </xf>
    <xf numFmtId="1" fontId="30" fillId="26" borderId="108" xfId="41" applyNumberFormat="1" applyFont="1" applyFill="1" applyBorder="1" applyAlignment="1" applyProtection="1">
      <alignment horizontal="center" vertical="center"/>
    </xf>
    <xf numFmtId="0" fontId="30" fillId="0" borderId="0" xfId="41" applyFont="1" applyAlignment="1">
      <alignment horizontal="center" vertical="center"/>
    </xf>
    <xf numFmtId="1" fontId="30" fillId="26" borderId="187" xfId="41" applyNumberFormat="1" applyFont="1" applyFill="1" applyBorder="1" applyAlignment="1" applyProtection="1">
      <alignment horizontal="center"/>
    </xf>
    <xf numFmtId="1" fontId="30" fillId="26" borderId="188" xfId="41" applyNumberFormat="1" applyFont="1" applyFill="1" applyBorder="1" applyAlignment="1" applyProtection="1">
      <alignment horizontal="center"/>
    </xf>
    <xf numFmtId="1" fontId="30" fillId="26" borderId="189" xfId="41" applyNumberFormat="1" applyFont="1" applyFill="1" applyBorder="1" applyAlignment="1" applyProtection="1">
      <alignment horizontal="center"/>
    </xf>
    <xf numFmtId="1" fontId="30" fillId="26" borderId="190" xfId="41" applyNumberFormat="1" applyFont="1" applyFill="1" applyBorder="1" applyAlignment="1" applyProtection="1">
      <alignment horizontal="center"/>
    </xf>
    <xf numFmtId="0" fontId="39" fillId="0" borderId="0" xfId="41" applyFont="1"/>
    <xf numFmtId="0" fontId="14" fillId="0" borderId="34" xfId="41" applyFont="1" applyBorder="1"/>
    <xf numFmtId="0" fontId="34" fillId="0" borderId="83" xfId="42" applyFont="1" applyFill="1" applyBorder="1" applyAlignment="1" applyProtection="1">
      <alignment horizontal="center" vertical="center"/>
      <protection locked="0"/>
    </xf>
    <xf numFmtId="0" fontId="38" fillId="24" borderId="15" xfId="0" applyFont="1" applyFill="1" applyBorder="1" applyAlignment="1" applyProtection="1">
      <alignment horizontal="center" vertical="center" wrapText="1"/>
    </xf>
    <xf numFmtId="0" fontId="34" fillId="24" borderId="47" xfId="41" applyFont="1" applyFill="1" applyBorder="1" applyProtection="1"/>
    <xf numFmtId="0" fontId="14" fillId="0" borderId="39" xfId="0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4" fillId="0" borderId="40" xfId="0" applyFont="1" applyFill="1" applyBorder="1" applyAlignment="1" applyProtection="1">
      <alignment horizontal="left" vertical="center" wrapText="1"/>
      <protection locked="0"/>
    </xf>
    <xf numFmtId="0" fontId="38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Fill="1" applyBorder="1" applyAlignment="1" applyProtection="1">
      <alignment horizontal="left" vertical="center" wrapText="1"/>
      <protection locked="0"/>
    </xf>
    <xf numFmtId="0" fontId="14" fillId="24" borderId="39" xfId="41" applyFont="1" applyFill="1" applyBorder="1" applyProtection="1"/>
    <xf numFmtId="0" fontId="14" fillId="24" borderId="19" xfId="41" applyFont="1" applyFill="1" applyBorder="1" applyProtection="1"/>
    <xf numFmtId="0" fontId="14" fillId="0" borderId="19" xfId="41" applyFont="1" applyBorder="1"/>
    <xf numFmtId="0" fontId="14" fillId="0" borderId="37" xfId="41" applyFont="1" applyBorder="1"/>
    <xf numFmtId="0" fontId="34" fillId="0" borderId="84" xfId="42" applyFont="1" applyFill="1" applyBorder="1" applyAlignment="1" applyProtection="1">
      <alignment horizontal="center" vertical="center"/>
      <protection locked="0"/>
    </xf>
    <xf numFmtId="0" fontId="38" fillId="24" borderId="24" xfId="41" applyFont="1" applyFill="1" applyBorder="1" applyAlignment="1" applyProtection="1">
      <alignment horizontal="center"/>
    </xf>
    <xf numFmtId="0" fontId="34" fillId="24" borderId="41" xfId="41" applyFont="1" applyFill="1" applyBorder="1" applyProtection="1"/>
    <xf numFmtId="1" fontId="34" fillId="0" borderId="301" xfId="41" applyNumberFormat="1" applyFont="1" applyFill="1" applyBorder="1" applyAlignment="1" applyProtection="1">
      <alignment horizontal="center"/>
      <protection locked="0"/>
    </xf>
    <xf numFmtId="0" fontId="38" fillId="0" borderId="24" xfId="41" applyFont="1" applyFill="1" applyBorder="1" applyAlignment="1" applyProtection="1">
      <alignment horizontal="center"/>
      <protection locked="0"/>
    </xf>
    <xf numFmtId="0" fontId="38" fillId="0" borderId="301" xfId="41" applyFont="1" applyFill="1" applyBorder="1" applyAlignment="1" applyProtection="1">
      <alignment horizontal="center"/>
      <protection locked="0"/>
    </xf>
    <xf numFmtId="0" fontId="38" fillId="0" borderId="13" xfId="41" applyFont="1" applyFill="1" applyBorder="1" applyAlignment="1" applyProtection="1">
      <alignment horizontal="center"/>
      <protection locked="0"/>
    </xf>
    <xf numFmtId="0" fontId="38" fillId="0" borderId="41" xfId="41" applyFont="1" applyFill="1" applyBorder="1" applyAlignment="1" applyProtection="1">
      <alignment horizontal="center"/>
      <protection locked="0"/>
    </xf>
    <xf numFmtId="0" fontId="14" fillId="24" borderId="11" xfId="41" applyFont="1" applyFill="1" applyBorder="1" applyProtection="1"/>
    <xf numFmtId="0" fontId="14" fillId="24" borderId="10" xfId="41" applyFont="1" applyFill="1" applyBorder="1" applyProtection="1"/>
    <xf numFmtId="0" fontId="34" fillId="0" borderId="66" xfId="42" applyFont="1" applyFill="1" applyBorder="1" applyAlignment="1" applyProtection="1">
      <alignment horizontal="center" vertical="center"/>
      <protection locked="0"/>
    </xf>
    <xf numFmtId="0" fontId="38" fillId="24" borderId="14" xfId="41" applyFont="1" applyFill="1" applyBorder="1" applyAlignment="1" applyProtection="1">
      <alignment horizontal="center"/>
    </xf>
    <xf numFmtId="0" fontId="34" fillId="24" borderId="48" xfId="41" applyFont="1" applyFill="1" applyBorder="1" applyProtection="1"/>
    <xf numFmtId="1" fontId="34" fillId="0" borderId="17" xfId="41" applyNumberFormat="1" applyFont="1" applyFill="1" applyBorder="1" applyAlignment="1" applyProtection="1">
      <alignment horizontal="center"/>
      <protection locked="0"/>
    </xf>
    <xf numFmtId="0" fontId="38" fillId="0" borderId="18" xfId="41" applyFont="1" applyFill="1" applyBorder="1" applyAlignment="1" applyProtection="1">
      <alignment horizontal="center"/>
      <protection locked="0"/>
    </xf>
    <xf numFmtId="0" fontId="38" fillId="0" borderId="17" xfId="41" applyFont="1" applyFill="1" applyBorder="1" applyAlignment="1" applyProtection="1">
      <alignment horizontal="center"/>
      <protection locked="0"/>
    </xf>
    <xf numFmtId="0" fontId="38" fillId="0" borderId="55" xfId="41" applyFont="1" applyFill="1" applyBorder="1" applyAlignment="1" applyProtection="1">
      <alignment horizontal="center"/>
      <protection locked="0"/>
    </xf>
    <xf numFmtId="0" fontId="14" fillId="24" borderId="17" xfId="41" applyFont="1" applyFill="1" applyBorder="1" applyProtection="1"/>
    <xf numFmtId="0" fontId="14" fillId="24" borderId="18" xfId="41" applyFont="1" applyFill="1" applyBorder="1" applyProtection="1"/>
    <xf numFmtId="0" fontId="14" fillId="0" borderId="18" xfId="41" applyFont="1" applyBorder="1"/>
    <xf numFmtId="0" fontId="14" fillId="0" borderId="55" xfId="41" applyFont="1" applyBorder="1"/>
    <xf numFmtId="0" fontId="14" fillId="0" borderId="10" xfId="41" applyFont="1" applyBorder="1" applyAlignment="1">
      <alignment horizontal="center" vertical="center"/>
    </xf>
    <xf numFmtId="0" fontId="14" fillId="0" borderId="0" xfId="41" applyFont="1" applyFill="1" applyBorder="1"/>
    <xf numFmtId="0" fontId="34" fillId="0" borderId="0" xfId="41" applyFont="1" applyFill="1" applyAlignment="1">
      <alignment horizontal="left"/>
    </xf>
    <xf numFmtId="0" fontId="14" fillId="0" borderId="0" xfId="41" applyFont="1" applyFill="1"/>
    <xf numFmtId="0" fontId="34" fillId="0" borderId="0" xfId="41" applyFont="1" applyAlignment="1">
      <alignment horizontal="left"/>
    </xf>
    <xf numFmtId="1" fontId="37" fillId="26" borderId="116" xfId="41" applyNumberFormat="1" applyFont="1" applyFill="1" applyBorder="1" applyAlignment="1" applyProtection="1">
      <alignment horizontal="center"/>
    </xf>
    <xf numFmtId="0" fontId="44" fillId="0" borderId="101" xfId="41" applyFont="1" applyBorder="1"/>
    <xf numFmtId="0" fontId="44" fillId="0" borderId="245" xfId="41" applyFont="1" applyBorder="1"/>
    <xf numFmtId="0" fontId="34" fillId="0" borderId="78" xfId="0" applyFont="1" applyFill="1" applyBorder="1" applyAlignment="1" applyProtection="1">
      <alignment vertical="center" shrinkToFit="1"/>
      <protection locked="0"/>
    </xf>
    <xf numFmtId="0" fontId="34" fillId="0" borderId="244" xfId="40" applyNumberFormat="1" applyFont="1" applyBorder="1" applyAlignment="1" applyProtection="1">
      <alignment horizontal="center"/>
      <protection locked="0"/>
    </xf>
    <xf numFmtId="0" fontId="34" fillId="26" borderId="108" xfId="41" applyFont="1" applyFill="1" applyBorder="1" applyAlignment="1" applyProtection="1">
      <alignment horizontal="center"/>
    </xf>
    <xf numFmtId="1" fontId="34" fillId="0" borderId="241" xfId="41" applyNumberFormat="1" applyFont="1" applyFill="1" applyBorder="1" applyAlignment="1" applyProtection="1">
      <alignment horizontal="center"/>
      <protection locked="0"/>
    </xf>
    <xf numFmtId="1" fontId="34" fillId="0" borderId="242" xfId="41" applyNumberFormat="1" applyFont="1" applyFill="1" applyBorder="1" applyAlignment="1" applyProtection="1">
      <alignment horizontal="center"/>
      <protection locked="0"/>
    </xf>
    <xf numFmtId="0" fontId="34" fillId="26" borderId="102" xfId="41" applyFont="1" applyFill="1" applyBorder="1" applyAlignment="1" applyProtection="1">
      <alignment horizontal="center"/>
    </xf>
    <xf numFmtId="1" fontId="34" fillId="26" borderId="104" xfId="41" applyNumberFormat="1" applyFont="1" applyFill="1" applyBorder="1" applyAlignment="1" applyProtection="1">
      <alignment horizontal="center" vertical="center" shrinkToFit="1"/>
    </xf>
    <xf numFmtId="1" fontId="34" fillId="24" borderId="66" xfId="42" applyNumberFormat="1" applyFont="1" applyFill="1" applyBorder="1" applyAlignment="1" applyProtection="1">
      <alignment horizontal="center"/>
    </xf>
    <xf numFmtId="0" fontId="34" fillId="24" borderId="22" xfId="42" applyFont="1" applyFill="1" applyBorder="1" applyAlignment="1" applyProtection="1">
      <alignment horizontal="center"/>
    </xf>
    <xf numFmtId="0" fontId="32" fillId="24" borderId="248" xfId="42" applyFont="1" applyFill="1" applyBorder="1" applyProtection="1"/>
    <xf numFmtId="1" fontId="47" fillId="24" borderId="247" xfId="42" applyNumberFormat="1" applyFont="1" applyFill="1" applyBorder="1" applyAlignment="1" applyProtection="1">
      <alignment horizontal="center"/>
    </xf>
    <xf numFmtId="1" fontId="32" fillId="24" borderId="114" xfId="42" applyNumberFormat="1" applyFont="1" applyFill="1" applyBorder="1" applyAlignment="1" applyProtection="1">
      <alignment horizontal="center"/>
    </xf>
    <xf numFmtId="1" fontId="49" fillId="26" borderId="100" xfId="41" applyNumberFormat="1" applyFont="1" applyFill="1" applyBorder="1" applyAlignment="1" applyProtection="1">
      <alignment horizontal="center"/>
    </xf>
    <xf numFmtId="1" fontId="49" fillId="26" borderId="116" xfId="41" applyNumberFormat="1" applyFont="1" applyFill="1" applyBorder="1" applyAlignment="1" applyProtection="1">
      <alignment horizontal="center"/>
    </xf>
    <xf numFmtId="0" fontId="49" fillId="0" borderId="100" xfId="40" applyNumberFormat="1" applyFont="1" applyBorder="1" applyAlignment="1" applyProtection="1">
      <alignment horizontal="center"/>
      <protection locked="0"/>
    </xf>
    <xf numFmtId="0" fontId="49" fillId="0" borderId="118" xfId="40" applyNumberFormat="1" applyFont="1" applyBorder="1" applyAlignment="1" applyProtection="1">
      <alignment horizontal="center"/>
      <protection locked="0"/>
    </xf>
    <xf numFmtId="0" fontId="44" fillId="0" borderId="239" xfId="41" applyFont="1" applyBorder="1"/>
    <xf numFmtId="0" fontId="34" fillId="0" borderId="224" xfId="42" applyFont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vertical="center" shrinkToFit="1"/>
      <protection locked="0"/>
    </xf>
    <xf numFmtId="1" fontId="34" fillId="0" borderId="249" xfId="41" applyNumberFormat="1" applyFont="1" applyFill="1" applyBorder="1" applyAlignment="1" applyProtection="1">
      <alignment horizontal="center"/>
      <protection locked="0"/>
    </xf>
    <xf numFmtId="1" fontId="34" fillId="24" borderId="59" xfId="42" applyNumberFormat="1" applyFont="1" applyFill="1" applyBorder="1" applyAlignment="1" applyProtection="1">
      <alignment horizontal="center"/>
    </xf>
    <xf numFmtId="1" fontId="34" fillId="24" borderId="45" xfId="42" applyNumberFormat="1" applyFont="1" applyFill="1" applyBorder="1" applyAlignment="1" applyProtection="1">
      <alignment horizontal="center"/>
    </xf>
    <xf numFmtId="1" fontId="34" fillId="0" borderId="180" xfId="41" applyNumberFormat="1" applyFont="1" applyFill="1" applyBorder="1" applyAlignment="1" applyProtection="1">
      <alignment horizontal="center"/>
      <protection locked="0"/>
    </xf>
    <xf numFmtId="0" fontId="34" fillId="0" borderId="10" xfId="41" applyFont="1" applyFill="1" applyBorder="1" applyAlignment="1" applyProtection="1">
      <alignment horizontal="center"/>
      <protection locked="0"/>
    </xf>
    <xf numFmtId="0" fontId="14" fillId="24" borderId="23" xfId="50" applyFont="1" applyFill="1" applyBorder="1" applyAlignment="1" applyProtection="1">
      <alignment horizontal="center" vertical="center"/>
    </xf>
    <xf numFmtId="0" fontId="31" fillId="24" borderId="222" xfId="42" applyFont="1" applyFill="1" applyBorder="1" applyAlignment="1" applyProtection="1">
      <alignment horizontal="center" textRotation="90"/>
    </xf>
    <xf numFmtId="0" fontId="44" fillId="0" borderId="252" xfId="41" applyFont="1" applyBorder="1"/>
    <xf numFmtId="0" fontId="34" fillId="0" borderId="250" xfId="0" applyFont="1" applyFill="1" applyBorder="1" applyAlignment="1" applyProtection="1">
      <alignment vertical="center" shrinkToFit="1"/>
      <protection locked="0"/>
    </xf>
    <xf numFmtId="1" fontId="50" fillId="26" borderId="116" xfId="41" applyNumberFormat="1" applyFont="1" applyFill="1" applyBorder="1" applyAlignment="1" applyProtection="1">
      <alignment horizontal="center"/>
    </xf>
    <xf numFmtId="0" fontId="50" fillId="0" borderId="100" xfId="40" applyNumberFormat="1" applyFont="1" applyBorder="1" applyAlignment="1" applyProtection="1">
      <alignment horizontal="center"/>
      <protection locked="0"/>
    </xf>
    <xf numFmtId="0" fontId="50" fillId="0" borderId="172" xfId="40" applyNumberFormat="1" applyFont="1" applyBorder="1" applyAlignment="1" applyProtection="1">
      <alignment horizontal="center"/>
      <protection locked="0"/>
    </xf>
    <xf numFmtId="0" fontId="34" fillId="0" borderId="251" xfId="0" applyFont="1" applyFill="1" applyBorder="1" applyAlignment="1" applyProtection="1">
      <alignment vertical="center" shrinkToFit="1"/>
      <protection locked="0"/>
    </xf>
    <xf numFmtId="1" fontId="37" fillId="26" borderId="100" xfId="41" applyNumberFormat="1" applyFont="1" applyFill="1" applyBorder="1" applyAlignment="1" applyProtection="1">
      <alignment horizontal="center"/>
    </xf>
    <xf numFmtId="0" fontId="37" fillId="0" borderId="100" xfId="40" applyNumberFormat="1" applyFont="1" applyBorder="1" applyAlignment="1" applyProtection="1">
      <alignment horizontal="center"/>
      <protection locked="0"/>
    </xf>
    <xf numFmtId="0" fontId="37" fillId="0" borderId="172" xfId="40" applyNumberFormat="1" applyFont="1" applyBorder="1" applyAlignment="1" applyProtection="1">
      <alignment horizontal="center"/>
      <protection locked="0"/>
    </xf>
    <xf numFmtId="0" fontId="37" fillId="0" borderId="116" xfId="40" applyNumberFormat="1" applyFont="1" applyBorder="1" applyAlignment="1" applyProtection="1">
      <alignment horizontal="center"/>
      <protection locked="0"/>
    </xf>
    <xf numFmtId="0" fontId="37" fillId="0" borderId="149" xfId="40" applyNumberFormat="1" applyFont="1" applyBorder="1" applyAlignment="1" applyProtection="1">
      <alignment horizontal="center"/>
      <protection locked="0"/>
    </xf>
    <xf numFmtId="1" fontId="34" fillId="24" borderId="62" xfId="42" applyNumberFormat="1" applyFont="1" applyFill="1" applyBorder="1" applyAlignment="1" applyProtection="1">
      <alignment horizontal="center"/>
    </xf>
    <xf numFmtId="0" fontId="32" fillId="24" borderId="246" xfId="42" applyFont="1" applyFill="1" applyBorder="1" applyProtection="1"/>
    <xf numFmtId="0" fontId="34" fillId="0" borderId="10" xfId="0" applyFont="1" applyBorder="1"/>
    <xf numFmtId="0" fontId="34" fillId="0" borderId="256" xfId="40" applyNumberFormat="1" applyFont="1" applyBorder="1" applyAlignment="1" applyProtection="1">
      <alignment horizontal="center"/>
      <protection locked="0"/>
    </xf>
    <xf numFmtId="0" fontId="34" fillId="0" borderId="102" xfId="40" applyNumberFormat="1" applyFont="1" applyBorder="1" applyAlignment="1" applyProtection="1">
      <alignment horizontal="center"/>
      <protection locked="0"/>
    </xf>
    <xf numFmtId="0" fontId="34" fillId="0" borderId="150" xfId="40" applyNumberFormat="1" applyFont="1" applyBorder="1" applyAlignment="1" applyProtection="1">
      <alignment horizontal="center"/>
      <protection locked="0"/>
    </xf>
    <xf numFmtId="0" fontId="34" fillId="0" borderId="12" xfId="40" applyNumberFormat="1" applyFont="1" applyBorder="1" applyAlignment="1" applyProtection="1">
      <alignment horizontal="center"/>
      <protection locked="0"/>
    </xf>
    <xf numFmtId="0" fontId="36" fillId="0" borderId="10" xfId="51" applyFont="1" applyBorder="1"/>
    <xf numFmtId="0" fontId="34" fillId="0" borderId="10" xfId="40" applyNumberFormat="1" applyFont="1" applyBorder="1" applyAlignment="1" applyProtection="1">
      <alignment horizontal="center"/>
      <protection locked="0"/>
    </xf>
    <xf numFmtId="0" fontId="34" fillId="0" borderId="78" xfId="41" applyFont="1" applyFill="1" applyBorder="1" applyAlignment="1" applyProtection="1">
      <alignment horizontal="left"/>
      <protection locked="0"/>
    </xf>
    <xf numFmtId="0" fontId="34" fillId="0" borderId="98" xfId="40" applyNumberFormat="1" applyFont="1" applyBorder="1" applyAlignment="1" applyProtection="1">
      <alignment horizontal="center"/>
      <protection locked="0"/>
    </xf>
    <xf numFmtId="0" fontId="34" fillId="26" borderId="101" xfId="41" applyFont="1" applyFill="1" applyBorder="1" applyAlignment="1" applyProtection="1">
      <alignment horizontal="center"/>
    </xf>
    <xf numFmtId="1" fontId="28" fillId="26" borderId="100" xfId="41" applyNumberFormat="1" applyFont="1" applyFill="1" applyBorder="1" applyAlignment="1" applyProtection="1">
      <alignment horizontal="center"/>
    </xf>
    <xf numFmtId="1" fontId="28" fillId="26" borderId="116" xfId="41" applyNumberFormat="1" applyFont="1" applyFill="1" applyBorder="1" applyAlignment="1" applyProtection="1">
      <alignment horizontal="center"/>
    </xf>
    <xf numFmtId="0" fontId="28" fillId="0" borderId="100" xfId="40" applyNumberFormat="1" applyFont="1" applyBorder="1" applyAlignment="1" applyProtection="1">
      <alignment horizontal="center"/>
      <protection locked="0"/>
    </xf>
    <xf numFmtId="0" fontId="28" fillId="0" borderId="172" xfId="40" applyNumberFormat="1" applyFont="1" applyBorder="1" applyAlignment="1" applyProtection="1">
      <alignment horizontal="center"/>
      <protection locked="0"/>
    </xf>
    <xf numFmtId="0" fontId="37" fillId="0" borderId="42" xfId="41" applyFont="1" applyFill="1" applyBorder="1" applyAlignment="1" applyProtection="1">
      <alignment horizontal="center" vertical="center"/>
      <protection locked="0"/>
    </xf>
    <xf numFmtId="0" fontId="34" fillId="0" borderId="10" xfId="51" applyFont="1" applyBorder="1"/>
    <xf numFmtId="0" fontId="34" fillId="0" borderId="79" xfId="41" applyFont="1" applyFill="1" applyBorder="1" applyAlignment="1" applyProtection="1">
      <alignment horizontal="left"/>
      <protection locked="0"/>
    </xf>
    <xf numFmtId="0" fontId="34" fillId="0" borderId="10" xfId="41" applyFont="1" applyFill="1" applyBorder="1" applyAlignment="1" applyProtection="1">
      <alignment horizontal="center" vertical="center"/>
      <protection locked="0"/>
    </xf>
    <xf numFmtId="1" fontId="34" fillId="0" borderId="10" xfId="42" applyNumberFormat="1" applyFont="1" applyFill="1" applyBorder="1" applyAlignment="1" applyProtection="1">
      <alignment horizontal="center"/>
    </xf>
    <xf numFmtId="1" fontId="34" fillId="0" borderId="24" xfId="42" applyNumberFormat="1" applyFont="1" applyFill="1" applyBorder="1" applyAlignment="1" applyProtection="1">
      <alignment horizontal="center"/>
    </xf>
    <xf numFmtId="0" fontId="38" fillId="0" borderId="24" xfId="42" applyFont="1" applyFill="1" applyBorder="1" applyAlignment="1" applyProtection="1">
      <alignment horizontal="center"/>
      <protection locked="0"/>
    </xf>
    <xf numFmtId="0" fontId="29" fillId="0" borderId="12" xfId="42" applyFont="1" applyFill="1" applyBorder="1" applyAlignment="1" applyProtection="1">
      <alignment horizontal="center"/>
      <protection locked="0"/>
    </xf>
    <xf numFmtId="1" fontId="34" fillId="0" borderId="23" xfId="42" applyNumberFormat="1" applyFont="1" applyFill="1" applyBorder="1" applyAlignment="1" applyProtection="1">
      <alignment horizontal="center"/>
    </xf>
    <xf numFmtId="0" fontId="42" fillId="0" borderId="24" xfId="42" applyFont="1" applyFill="1" applyBorder="1" applyAlignment="1" applyProtection="1">
      <alignment horizontal="center"/>
      <protection locked="0"/>
    </xf>
    <xf numFmtId="0" fontId="42" fillId="0" borderId="12" xfId="42" applyFont="1" applyFill="1" applyBorder="1" applyAlignment="1" applyProtection="1">
      <alignment horizontal="center"/>
      <protection locked="0"/>
    </xf>
    <xf numFmtId="0" fontId="38" fillId="0" borderId="10" xfId="42" applyFont="1" applyFill="1" applyBorder="1" applyAlignment="1" applyProtection="1">
      <alignment horizontal="center"/>
      <protection locked="0"/>
    </xf>
    <xf numFmtId="0" fontId="38" fillId="0" borderId="12" xfId="42" applyFont="1" applyFill="1" applyBorder="1" applyAlignment="1" applyProtection="1">
      <alignment horizontal="center"/>
      <protection locked="0"/>
    </xf>
    <xf numFmtId="1" fontId="34" fillId="0" borderId="23" xfId="41" applyNumberFormat="1" applyFont="1" applyFill="1" applyBorder="1" applyAlignment="1" applyProtection="1">
      <alignment horizontal="center"/>
    </xf>
    <xf numFmtId="1" fontId="34" fillId="0" borderId="10" xfId="41" applyNumberFormat="1" applyFont="1" applyFill="1" applyBorder="1" applyAlignment="1" applyProtection="1">
      <alignment horizontal="center"/>
    </xf>
    <xf numFmtId="1" fontId="34" fillId="0" borderId="10" xfId="42" applyNumberFormat="1" applyFont="1" applyFill="1" applyBorder="1" applyAlignment="1" applyProtection="1">
      <alignment horizontal="left"/>
      <protection locked="0"/>
    </xf>
    <xf numFmtId="1" fontId="34" fillId="0" borderId="10" xfId="41" applyNumberFormat="1" applyFont="1" applyFill="1" applyBorder="1" applyAlignment="1" applyProtection="1">
      <alignment horizontal="left"/>
    </xf>
    <xf numFmtId="1" fontId="32" fillId="24" borderId="49" xfId="42" applyNumberFormat="1" applyFont="1" applyFill="1" applyBorder="1" applyAlignment="1" applyProtection="1">
      <alignment horizontal="center"/>
    </xf>
    <xf numFmtId="1" fontId="32" fillId="34" borderId="61" xfId="42" applyNumberFormat="1" applyFont="1" applyFill="1" applyBorder="1" applyAlignment="1" applyProtection="1">
      <alignment horizontal="center"/>
    </xf>
    <xf numFmtId="0" fontId="34" fillId="0" borderId="10" xfId="42" applyFont="1" applyFill="1" applyBorder="1"/>
    <xf numFmtId="0" fontId="34" fillId="26" borderId="173" xfId="41" applyFont="1" applyFill="1" applyBorder="1" applyAlignment="1" applyProtection="1">
      <alignment horizontal="center"/>
    </xf>
    <xf numFmtId="1" fontId="34" fillId="0" borderId="258" xfId="41" applyNumberFormat="1" applyFont="1" applyFill="1" applyBorder="1" applyAlignment="1" applyProtection="1">
      <alignment horizontal="center"/>
      <protection locked="0"/>
    </xf>
    <xf numFmtId="1" fontId="29" fillId="24" borderId="56" xfId="42" applyNumberFormat="1" applyFont="1" applyFill="1" applyBorder="1" applyAlignment="1" applyProtection="1">
      <alignment horizontal="center"/>
    </xf>
    <xf numFmtId="1" fontId="34" fillId="24" borderId="257" xfId="42" applyNumberFormat="1" applyFont="1" applyFill="1" applyBorder="1" applyAlignment="1" applyProtection="1">
      <alignment horizontal="center"/>
    </xf>
    <xf numFmtId="1" fontId="34" fillId="24" borderId="25" xfId="42" applyNumberFormat="1" applyFont="1" applyFill="1" applyBorder="1" applyAlignment="1" applyProtection="1">
      <alignment horizontal="center"/>
    </xf>
    <xf numFmtId="1" fontId="38" fillId="24" borderId="136" xfId="42" applyNumberFormat="1" applyFont="1" applyFill="1" applyBorder="1" applyAlignment="1" applyProtection="1">
      <alignment horizontal="center"/>
    </xf>
    <xf numFmtId="0" fontId="34" fillId="24" borderId="254" xfId="42" applyFont="1" applyFill="1" applyBorder="1" applyAlignment="1" applyProtection="1">
      <alignment horizontal="center"/>
    </xf>
    <xf numFmtId="0" fontId="34" fillId="0" borderId="35" xfId="41" applyFont="1" applyFill="1" applyBorder="1" applyAlignment="1" applyProtection="1">
      <alignment horizontal="center"/>
      <protection locked="0"/>
    </xf>
    <xf numFmtId="0" fontId="14" fillId="24" borderId="10" xfId="42" applyFont="1" applyFill="1" applyBorder="1" applyProtection="1"/>
    <xf numFmtId="0" fontId="14" fillId="24" borderId="29" xfId="42" applyFont="1" applyFill="1" applyBorder="1" applyProtection="1"/>
    <xf numFmtId="0" fontId="34" fillId="0" borderId="44" xfId="41" applyFont="1" applyFill="1" applyBorder="1" applyAlignment="1" applyProtection="1">
      <alignment horizontal="center"/>
      <protection locked="0"/>
    </xf>
    <xf numFmtId="0" fontId="32" fillId="24" borderId="40" xfId="42" applyFont="1" applyFill="1" applyBorder="1" applyAlignment="1" applyProtection="1">
      <alignment horizontal="center"/>
    </xf>
    <xf numFmtId="0" fontId="44" fillId="0" borderId="81" xfId="41" applyFont="1" applyBorder="1"/>
    <xf numFmtId="0" fontId="35" fillId="0" borderId="172" xfId="40" applyNumberFormat="1" applyFont="1" applyBorder="1" applyAlignment="1" applyProtection="1">
      <alignment horizontal="center"/>
      <protection locked="0"/>
    </xf>
    <xf numFmtId="0" fontId="35" fillId="0" borderId="118" xfId="40" applyNumberFormat="1" applyFont="1" applyBorder="1" applyAlignment="1" applyProtection="1">
      <alignment horizontal="center"/>
      <protection locked="0"/>
    </xf>
    <xf numFmtId="0" fontId="34" fillId="24" borderId="24" xfId="41" applyFont="1" applyFill="1" applyBorder="1" applyAlignment="1" applyProtection="1">
      <alignment horizontal="center"/>
    </xf>
    <xf numFmtId="0" fontId="34" fillId="0" borderId="13" xfId="41" applyFont="1" applyFill="1" applyBorder="1" applyAlignment="1" applyProtection="1">
      <alignment horizontal="left"/>
      <protection locked="0"/>
    </xf>
    <xf numFmtId="1" fontId="34" fillId="26" borderId="260" xfId="41" applyNumberFormat="1" applyFont="1" applyFill="1" applyBorder="1" applyAlignment="1" applyProtection="1">
      <alignment horizontal="center"/>
    </xf>
    <xf numFmtId="1" fontId="34" fillId="26" borderId="259" xfId="41" applyNumberFormat="1" applyFont="1" applyFill="1" applyBorder="1" applyAlignment="1" applyProtection="1">
      <alignment horizontal="center"/>
    </xf>
    <xf numFmtId="0" fontId="34" fillId="0" borderId="260" xfId="40" applyNumberFormat="1" applyFont="1" applyBorder="1" applyAlignment="1" applyProtection="1">
      <alignment horizontal="center"/>
      <protection locked="0"/>
    </xf>
    <xf numFmtId="0" fontId="34" fillId="0" borderId="261" xfId="40" applyNumberFormat="1" applyFont="1" applyBorder="1" applyAlignment="1" applyProtection="1">
      <alignment horizontal="center"/>
      <protection locked="0"/>
    </xf>
    <xf numFmtId="0" fontId="35" fillId="0" borderId="10" xfId="40" applyNumberFormat="1" applyFont="1" applyBorder="1" applyAlignment="1" applyProtection="1">
      <alignment horizontal="center"/>
      <protection locked="0"/>
    </xf>
    <xf numFmtId="0" fontId="32" fillId="26" borderId="81" xfId="41" applyFont="1" applyFill="1" applyBorder="1" applyAlignment="1" applyProtection="1">
      <alignment horizontal="center"/>
    </xf>
    <xf numFmtId="1" fontId="32" fillId="24" borderId="263" xfId="42" applyNumberFormat="1" applyFont="1" applyFill="1" applyBorder="1" applyAlignment="1" applyProtection="1">
      <alignment horizontal="center"/>
    </xf>
    <xf numFmtId="1" fontId="32" fillId="24" borderId="262" xfId="42" applyNumberFormat="1" applyFont="1" applyFill="1" applyBorder="1" applyAlignment="1" applyProtection="1">
      <alignment horizontal="center"/>
    </xf>
    <xf numFmtId="0" fontId="32" fillId="24" borderId="70" xfId="42" applyFont="1" applyFill="1" applyBorder="1" applyAlignment="1" applyProtection="1">
      <alignment horizontal="center"/>
    </xf>
    <xf numFmtId="1" fontId="32" fillId="24" borderId="26" xfId="42" applyNumberFormat="1" applyFont="1" applyFill="1" applyBorder="1" applyAlignment="1" applyProtection="1">
      <alignment horizontal="center"/>
    </xf>
    <xf numFmtId="0" fontId="14" fillId="0" borderId="0" xfId="47" applyFont="1"/>
    <xf numFmtId="0" fontId="14" fillId="35" borderId="0" xfId="50" applyFont="1" applyFill="1" applyAlignment="1">
      <alignment wrapText="1"/>
    </xf>
    <xf numFmtId="0" fontId="31" fillId="0" borderId="56" xfId="47" applyFont="1" applyFill="1" applyBorder="1" applyAlignment="1">
      <alignment horizontal="center"/>
    </xf>
    <xf numFmtId="0" fontId="14" fillId="35" borderId="169" xfId="50" applyFont="1" applyFill="1" applyBorder="1" applyAlignment="1">
      <alignment vertical="center" wrapText="1"/>
    </xf>
    <xf numFmtId="0" fontId="14" fillId="35" borderId="294" xfId="50" applyFont="1" applyFill="1" applyBorder="1" applyAlignment="1">
      <alignment vertical="center" wrapText="1"/>
    </xf>
    <xf numFmtId="0" fontId="14" fillId="35" borderId="296" xfId="50" applyFont="1" applyFill="1" applyBorder="1" applyAlignment="1">
      <alignment vertical="center" wrapText="1"/>
    </xf>
    <xf numFmtId="0" fontId="14" fillId="35" borderId="65" xfId="50" applyFont="1" applyFill="1" applyBorder="1" applyAlignment="1">
      <alignment vertical="center" wrapText="1"/>
    </xf>
    <xf numFmtId="0" fontId="14" fillId="35" borderId="73" xfId="50" applyFont="1" applyFill="1" applyBorder="1" applyAlignment="1">
      <alignment vertical="center" wrapText="1"/>
    </xf>
    <xf numFmtId="0" fontId="14" fillId="35" borderId="81" xfId="50" applyFont="1" applyFill="1" applyBorder="1" applyAlignment="1">
      <alignment vertical="center" wrapText="1"/>
    </xf>
    <xf numFmtId="0" fontId="14" fillId="35" borderId="72" xfId="50" applyFont="1" applyFill="1" applyBorder="1" applyAlignment="1">
      <alignment vertical="center" wrapText="1"/>
    </xf>
    <xf numFmtId="0" fontId="14" fillId="35" borderId="32" xfId="50" applyFont="1" applyFill="1" applyBorder="1" applyAlignment="1">
      <alignment vertical="center" wrapText="1"/>
    </xf>
    <xf numFmtId="0" fontId="14" fillId="35" borderId="65" xfId="50" applyFont="1" applyFill="1" applyBorder="1" applyAlignment="1">
      <alignment horizontal="justify" vertical="center" wrapText="1"/>
    </xf>
    <xf numFmtId="0" fontId="14" fillId="35" borderId="0" xfId="50" applyFont="1" applyFill="1" applyAlignment="1">
      <alignment horizontal="center" vertical="center" wrapText="1"/>
    </xf>
    <xf numFmtId="1" fontId="28" fillId="26" borderId="119" xfId="41" applyNumberFormat="1" applyFont="1" applyFill="1" applyBorder="1" applyProtection="1"/>
    <xf numFmtId="1" fontId="28" fillId="26" borderId="255" xfId="41" applyNumberFormat="1" applyFont="1" applyFill="1" applyBorder="1" applyProtection="1"/>
    <xf numFmtId="0" fontId="31" fillId="0" borderId="0" xfId="0" applyFont="1"/>
    <xf numFmtId="1" fontId="28" fillId="26" borderId="40" xfId="41" applyNumberFormat="1" applyFont="1" applyFill="1" applyBorder="1" applyAlignment="1" applyProtection="1">
      <alignment horizontal="center"/>
    </xf>
    <xf numFmtId="1" fontId="28" fillId="26" borderId="12" xfId="41" applyNumberFormat="1" applyFont="1" applyFill="1" applyBorder="1" applyAlignment="1" applyProtection="1">
      <alignment horizontal="center"/>
    </xf>
    <xf numFmtId="0" fontId="28" fillId="26" borderId="12" xfId="41" applyFont="1" applyFill="1" applyBorder="1" applyAlignment="1" applyProtection="1">
      <alignment horizontal="center"/>
    </xf>
    <xf numFmtId="1" fontId="28" fillId="26" borderId="165" xfId="41" applyNumberFormat="1" applyFont="1" applyFill="1" applyBorder="1" applyAlignment="1" applyProtection="1">
      <alignment horizontal="center"/>
    </xf>
    <xf numFmtId="0" fontId="14" fillId="38" borderId="10" xfId="42" applyFont="1" applyFill="1" applyBorder="1"/>
    <xf numFmtId="0" fontId="14" fillId="0" borderId="10" xfId="42" applyFont="1" applyBorder="1"/>
    <xf numFmtId="0" fontId="14" fillId="0" borderId="0" xfId="41" applyFont="1" applyFill="1" applyBorder="1" applyAlignment="1" applyProtection="1">
      <alignment horizontal="center"/>
      <protection locked="0"/>
    </xf>
    <xf numFmtId="0" fontId="14" fillId="0" borderId="0" xfId="41" applyFont="1" applyFill="1" applyBorder="1" applyAlignment="1" applyProtection="1">
      <alignment horizontal="center" vertical="center"/>
    </xf>
    <xf numFmtId="0" fontId="14" fillId="0" borderId="0" xfId="41" applyFont="1" applyFill="1" applyBorder="1" applyAlignment="1" applyProtection="1">
      <alignment horizontal="center"/>
    </xf>
    <xf numFmtId="1" fontId="28" fillId="26" borderId="237" xfId="41" applyNumberFormat="1" applyFont="1" applyFill="1" applyBorder="1" applyProtection="1"/>
    <xf numFmtId="1" fontId="34" fillId="26" borderId="101" xfId="41" applyNumberFormat="1" applyFont="1" applyFill="1" applyBorder="1" applyAlignment="1" applyProtection="1">
      <alignment horizontal="center" vertical="center" shrinkToFit="1"/>
    </xf>
    <xf numFmtId="0" fontId="14" fillId="0" borderId="10" xfId="42" applyFont="1" applyFill="1" applyBorder="1"/>
    <xf numFmtId="0" fontId="31" fillId="37" borderId="23" xfId="41" applyFont="1" applyFill="1" applyBorder="1" applyAlignment="1">
      <alignment horizontal="center" vertical="center" wrapText="1"/>
    </xf>
    <xf numFmtId="0" fontId="31" fillId="37" borderId="23" xfId="0" applyFont="1" applyFill="1" applyBorder="1" applyAlignment="1">
      <alignment vertical="center"/>
    </xf>
    <xf numFmtId="0" fontId="31" fillId="37" borderId="10" xfId="41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27" fillId="0" borderId="0" xfId="41" applyFont="1" applyFill="1" applyBorder="1" applyAlignment="1" applyProtection="1">
      <alignment horizontal="center" vertical="center"/>
    </xf>
    <xf numFmtId="0" fontId="27" fillId="0" borderId="0" xfId="41" applyFont="1" applyFill="1" applyBorder="1" applyAlignment="1" applyProtection="1">
      <alignment horizontal="center" vertical="center"/>
      <protection locked="0"/>
    </xf>
    <xf numFmtId="0" fontId="27" fillId="0" borderId="89" xfId="41" applyFont="1" applyFill="1" applyBorder="1" applyAlignment="1" applyProtection="1">
      <alignment horizontal="center" vertical="center"/>
    </xf>
    <xf numFmtId="0" fontId="31" fillId="26" borderId="90" xfId="41" applyFont="1" applyFill="1" applyBorder="1" applyAlignment="1" applyProtection="1">
      <alignment horizontal="center" vertical="center" textRotation="90"/>
    </xf>
    <xf numFmtId="0" fontId="31" fillId="26" borderId="94" xfId="41" applyFont="1" applyFill="1" applyBorder="1" applyAlignment="1" applyProtection="1">
      <alignment horizontal="center" vertical="center" textRotation="90"/>
    </xf>
    <xf numFmtId="0" fontId="31" fillId="26" borderId="105" xfId="41" applyFont="1" applyFill="1" applyBorder="1" applyAlignment="1" applyProtection="1">
      <alignment horizontal="center" vertical="center" textRotation="90"/>
    </xf>
    <xf numFmtId="0" fontId="31" fillId="26" borderId="91" xfId="41" applyFont="1" applyFill="1" applyBorder="1" applyAlignment="1" applyProtection="1">
      <alignment horizontal="center" vertical="center" textRotation="90"/>
    </xf>
    <xf numFmtId="0" fontId="31" fillId="26" borderId="95" xfId="41" applyFont="1" applyFill="1" applyBorder="1" applyAlignment="1" applyProtection="1">
      <alignment horizontal="center" vertical="center" textRotation="90"/>
    </xf>
    <xf numFmtId="0" fontId="31" fillId="26" borderId="106" xfId="41" applyFont="1" applyFill="1" applyBorder="1" applyAlignment="1" applyProtection="1">
      <alignment horizontal="center" vertical="center" textRotation="90"/>
    </xf>
    <xf numFmtId="0" fontId="31" fillId="26" borderId="285" xfId="41" applyFont="1" applyFill="1" applyBorder="1" applyAlignment="1" applyProtection="1">
      <alignment horizontal="center" vertical="center"/>
    </xf>
    <xf numFmtId="0" fontId="31" fillId="26" borderId="286" xfId="41" applyFont="1" applyFill="1" applyBorder="1" applyAlignment="1" applyProtection="1">
      <alignment horizontal="center" vertical="center"/>
    </xf>
    <xf numFmtId="0" fontId="31" fillId="26" borderId="287" xfId="41" applyFont="1" applyFill="1" applyBorder="1" applyAlignment="1" applyProtection="1">
      <alignment horizontal="center" vertical="center"/>
    </xf>
    <xf numFmtId="0" fontId="31" fillId="26" borderId="46" xfId="41" applyFont="1" applyFill="1" applyBorder="1" applyAlignment="1" applyProtection="1">
      <alignment horizontal="center" vertical="center" wrapText="1"/>
    </xf>
    <xf numFmtId="0" fontId="31" fillId="26" borderId="64" xfId="41" applyFont="1" applyFill="1" applyBorder="1" applyAlignment="1" applyProtection="1">
      <alignment horizontal="center" vertical="center" wrapText="1"/>
    </xf>
    <xf numFmtId="0" fontId="31" fillId="26" borderId="92" xfId="41" applyFont="1" applyFill="1" applyBorder="1" applyAlignment="1" applyProtection="1">
      <alignment horizontal="center" vertical="center"/>
    </xf>
    <xf numFmtId="0" fontId="31" fillId="26" borderId="93" xfId="41" applyFont="1" applyFill="1" applyBorder="1" applyAlignment="1" applyProtection="1">
      <alignment horizontal="center" vertical="center"/>
    </xf>
    <xf numFmtId="0" fontId="31" fillId="26" borderId="96" xfId="41" applyFont="1" applyFill="1" applyBorder="1" applyAlignment="1" applyProtection="1">
      <alignment horizontal="center" vertical="center"/>
    </xf>
    <xf numFmtId="0" fontId="31" fillId="26" borderId="99" xfId="41" applyFont="1" applyFill="1" applyBorder="1" applyAlignment="1" applyProtection="1">
      <alignment horizontal="center" vertical="center"/>
    </xf>
    <xf numFmtId="0" fontId="31" fillId="26" borderId="96" xfId="41" applyFont="1" applyFill="1" applyBorder="1" applyAlignment="1" applyProtection="1">
      <alignment horizontal="center"/>
    </xf>
    <xf numFmtId="0" fontId="31" fillId="26" borderId="97" xfId="41" applyFont="1" applyFill="1" applyBorder="1" applyAlignment="1" applyProtection="1">
      <alignment horizontal="center"/>
    </xf>
    <xf numFmtId="0" fontId="31" fillId="26" borderId="102" xfId="41" applyFont="1" applyFill="1" applyBorder="1" applyAlignment="1" applyProtection="1">
      <alignment horizontal="center" textRotation="90"/>
    </xf>
    <xf numFmtId="0" fontId="31" fillId="26" borderId="109" xfId="41" applyFont="1" applyFill="1" applyBorder="1" applyAlignment="1" applyProtection="1">
      <alignment horizontal="center" textRotation="90"/>
    </xf>
    <xf numFmtId="0" fontId="31" fillId="26" borderId="150" xfId="41" applyFont="1" applyFill="1" applyBorder="1" applyAlignment="1" applyProtection="1">
      <alignment horizontal="center" textRotation="90" wrapText="1"/>
    </xf>
    <xf numFmtId="0" fontId="31" fillId="26" borderId="287" xfId="41" applyFont="1" applyFill="1" applyBorder="1" applyAlignment="1" applyProtection="1">
      <alignment horizontal="center" textRotation="90" wrapText="1"/>
    </xf>
    <xf numFmtId="0" fontId="31" fillId="26" borderId="103" xfId="41" applyFont="1" applyFill="1" applyBorder="1" applyAlignment="1" applyProtection="1">
      <alignment horizontal="center" textRotation="90" wrapText="1"/>
    </xf>
    <xf numFmtId="0" fontId="31" fillId="26" borderId="110" xfId="41" applyFont="1" applyFill="1" applyBorder="1" applyAlignment="1" applyProtection="1">
      <alignment horizontal="center" textRotation="90" wrapText="1"/>
    </xf>
    <xf numFmtId="0" fontId="31" fillId="26" borderId="98" xfId="41" applyFont="1" applyFill="1" applyBorder="1" applyAlignment="1" applyProtection="1">
      <alignment horizontal="center"/>
    </xf>
    <xf numFmtId="0" fontId="43" fillId="26" borderId="104" xfId="41" applyFont="1" applyFill="1" applyBorder="1" applyAlignment="1" applyProtection="1">
      <alignment horizontal="center" textRotation="90" wrapText="1"/>
    </xf>
    <xf numFmtId="0" fontId="43" fillId="26" borderId="111" xfId="41" applyFont="1" applyFill="1" applyBorder="1" applyAlignment="1" applyProtection="1">
      <alignment horizontal="center" textRotation="90" wrapText="1"/>
    </xf>
    <xf numFmtId="0" fontId="34" fillId="26" borderId="114" xfId="41" applyFont="1" applyFill="1" applyBorder="1" applyAlignment="1">
      <alignment horizontal="center" vertical="center"/>
    </xf>
    <xf numFmtId="0" fontId="34" fillId="26" borderId="114" xfId="41" applyFont="1" applyFill="1" applyBorder="1" applyAlignment="1" applyProtection="1">
      <alignment horizontal="center"/>
    </xf>
    <xf numFmtId="0" fontId="34" fillId="26" borderId="115" xfId="41" applyFont="1" applyFill="1" applyBorder="1" applyAlignment="1" applyProtection="1">
      <alignment horizontal="center"/>
    </xf>
    <xf numFmtId="0" fontId="34" fillId="26" borderId="132" xfId="41" applyFont="1" applyFill="1" applyBorder="1" applyAlignment="1" applyProtection="1">
      <alignment horizontal="center" vertical="center"/>
    </xf>
    <xf numFmtId="0" fontId="34" fillId="26" borderId="127" xfId="41" applyFont="1" applyFill="1" applyBorder="1" applyAlignment="1" applyProtection="1">
      <alignment horizontal="center" vertical="center"/>
    </xf>
    <xf numFmtId="0" fontId="34" fillId="26" borderId="133" xfId="41" applyFont="1" applyFill="1" applyBorder="1" applyAlignment="1" applyProtection="1">
      <alignment horizontal="center" vertical="center"/>
    </xf>
    <xf numFmtId="0" fontId="34" fillId="26" borderId="127" xfId="41" applyFont="1" applyFill="1" applyBorder="1" applyAlignment="1">
      <alignment horizontal="center" vertical="center"/>
    </xf>
    <xf numFmtId="0" fontId="34" fillId="26" borderId="133" xfId="41" applyFont="1" applyFill="1" applyBorder="1" applyAlignment="1">
      <alignment horizontal="center" vertical="center"/>
    </xf>
    <xf numFmtId="1" fontId="14" fillId="26" borderId="142" xfId="41" applyNumberFormat="1" applyFont="1" applyFill="1" applyBorder="1" applyAlignment="1" applyProtection="1">
      <alignment horizontal="left" vertical="center"/>
    </xf>
    <xf numFmtId="1" fontId="14" fillId="26" borderId="143" xfId="41" applyNumberFormat="1" applyFont="1" applyFill="1" applyBorder="1" applyAlignment="1" applyProtection="1">
      <alignment horizontal="left" vertical="center"/>
    </xf>
    <xf numFmtId="165" fontId="28" fillId="26" borderId="144" xfId="26" applyNumberFormat="1" applyFont="1" applyFill="1" applyBorder="1" applyAlignment="1" applyProtection="1">
      <alignment horizontal="center" vertical="center"/>
    </xf>
    <xf numFmtId="165" fontId="28" fillId="26" borderId="145" xfId="26" applyNumberFormat="1" applyFont="1" applyFill="1" applyBorder="1" applyAlignment="1" applyProtection="1">
      <alignment horizontal="center" vertical="center"/>
    </xf>
    <xf numFmtId="1" fontId="14" fillId="26" borderId="117" xfId="41" applyNumberFormat="1" applyFont="1" applyFill="1" applyBorder="1" applyAlignment="1" applyProtection="1">
      <alignment horizontal="left" vertical="center"/>
    </xf>
    <xf numFmtId="1" fontId="14" fillId="26" borderId="100" xfId="41" applyNumberFormat="1" applyFont="1" applyFill="1" applyBorder="1" applyAlignment="1" applyProtection="1">
      <alignment horizontal="left" vertical="center"/>
    </xf>
    <xf numFmtId="165" fontId="28" fillId="26" borderId="101" xfId="26" applyNumberFormat="1" applyFont="1" applyFill="1" applyBorder="1" applyAlignment="1" applyProtection="1">
      <alignment horizontal="center" vertical="center"/>
    </xf>
    <xf numFmtId="165" fontId="28" fillId="26" borderId="146" xfId="26" applyNumberFormat="1" applyFont="1" applyFill="1" applyBorder="1" applyAlignment="1" applyProtection="1">
      <alignment horizontal="center" vertical="center"/>
    </xf>
    <xf numFmtId="9" fontId="28" fillId="26" borderId="101" xfId="49" applyFont="1" applyFill="1" applyBorder="1" applyAlignment="1" applyProtection="1">
      <alignment horizontal="center" vertical="center"/>
    </xf>
    <xf numFmtId="9" fontId="28" fillId="26" borderId="146" xfId="49" applyFont="1" applyFill="1" applyBorder="1" applyAlignment="1" applyProtection="1">
      <alignment horizontal="center" vertical="center"/>
    </xf>
    <xf numFmtId="1" fontId="14" fillId="26" borderId="117" xfId="41" applyNumberFormat="1" applyFont="1" applyFill="1" applyBorder="1" applyAlignment="1" applyProtection="1">
      <alignment horizontal="left" vertical="center" shrinkToFit="1"/>
    </xf>
    <xf numFmtId="1" fontId="14" fillId="26" borderId="100" xfId="41" applyNumberFormat="1" applyFont="1" applyFill="1" applyBorder="1" applyAlignment="1" applyProtection="1">
      <alignment horizontal="left" vertical="center" shrinkToFit="1"/>
    </xf>
    <xf numFmtId="164" fontId="28" fillId="26" borderId="101" xfId="26" applyFont="1" applyFill="1" applyBorder="1" applyAlignment="1" applyProtection="1">
      <alignment horizontal="center" vertical="center"/>
    </xf>
    <xf numFmtId="164" fontId="28" fillId="26" borderId="146" xfId="26" applyFont="1" applyFill="1" applyBorder="1" applyAlignment="1" applyProtection="1">
      <alignment horizontal="center" vertical="center"/>
    </xf>
    <xf numFmtId="1" fontId="28" fillId="26" borderId="117" xfId="41" applyNumberFormat="1" applyFont="1" applyFill="1" applyBorder="1" applyAlignment="1" applyProtection="1">
      <alignment horizontal="left" vertical="center" shrinkToFit="1"/>
    </xf>
    <xf numFmtId="1" fontId="28" fillId="26" borderId="100" xfId="41" applyNumberFormat="1" applyFont="1" applyFill="1" applyBorder="1" applyAlignment="1" applyProtection="1">
      <alignment horizontal="left" vertical="center" shrinkToFit="1"/>
    </xf>
    <xf numFmtId="1" fontId="28" fillId="26" borderId="117" xfId="41" applyNumberFormat="1" applyFont="1" applyFill="1" applyBorder="1" applyAlignment="1" applyProtection="1">
      <alignment horizontal="center" vertical="center" shrinkToFit="1"/>
    </xf>
    <xf numFmtId="1" fontId="28" fillId="26" borderId="100" xfId="41" applyNumberFormat="1" applyFont="1" applyFill="1" applyBorder="1" applyAlignment="1" applyProtection="1">
      <alignment horizontal="center" vertical="center" shrinkToFit="1"/>
    </xf>
    <xf numFmtId="1" fontId="28" fillId="26" borderId="141" xfId="41" applyNumberFormat="1" applyFont="1" applyFill="1" applyBorder="1" applyAlignment="1" applyProtection="1">
      <alignment horizontal="center" vertical="center"/>
    </xf>
    <xf numFmtId="1" fontId="28" fillId="26" borderId="142" xfId="41" applyNumberFormat="1" applyFont="1" applyFill="1" applyBorder="1" applyAlignment="1" applyProtection="1">
      <alignment horizontal="center" vertical="center"/>
    </xf>
    <xf numFmtId="0" fontId="34" fillId="26" borderId="30" xfId="41" applyFont="1" applyFill="1" applyBorder="1" applyAlignment="1" applyProtection="1">
      <alignment horizontal="left" vertical="center" wrapText="1"/>
    </xf>
    <xf numFmtId="0" fontId="34" fillId="26" borderId="152" xfId="41" applyFont="1" applyFill="1" applyBorder="1" applyAlignment="1" applyProtection="1">
      <alignment horizontal="left" vertical="center" wrapText="1"/>
    </xf>
    <xf numFmtId="0" fontId="34" fillId="26" borderId="153" xfId="41" applyFont="1" applyFill="1" applyBorder="1" applyAlignment="1" applyProtection="1">
      <alignment horizontal="left" vertical="center" wrapText="1"/>
    </xf>
    <xf numFmtId="0" fontId="31" fillId="37" borderId="10" xfId="0" applyFont="1" applyFill="1" applyBorder="1" applyAlignment="1">
      <alignment vertical="center"/>
    </xf>
    <xf numFmtId="1" fontId="34" fillId="26" borderId="17" xfId="41" applyNumberFormat="1" applyFont="1" applyFill="1" applyBorder="1" applyAlignment="1" applyProtection="1">
      <alignment horizontal="center"/>
    </xf>
    <xf numFmtId="1" fontId="34" fillId="26" borderId="18" xfId="41" applyNumberFormat="1" applyFont="1" applyFill="1" applyBorder="1" applyAlignment="1" applyProtection="1">
      <alignment horizontal="center"/>
    </xf>
    <xf numFmtId="0" fontId="28" fillId="24" borderId="66" xfId="41" applyFont="1" applyFill="1" applyBorder="1" applyAlignment="1" applyProtection="1">
      <alignment horizontal="center" vertical="center" wrapText="1"/>
    </xf>
    <xf numFmtId="0" fontId="31" fillId="24" borderId="21" xfId="0" applyFont="1" applyFill="1" applyBorder="1" applyAlignment="1" applyProtection="1">
      <alignment horizontal="center" vertical="center" wrapText="1"/>
    </xf>
    <xf numFmtId="0" fontId="31" fillId="24" borderId="44" xfId="0" applyFont="1" applyFill="1" applyBorder="1" applyAlignment="1" applyProtection="1">
      <alignment horizontal="center" vertical="center" wrapText="1"/>
    </xf>
    <xf numFmtId="0" fontId="34" fillId="0" borderId="16" xfId="4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35" xfId="0" applyFont="1" applyFill="1" applyBorder="1" applyAlignment="1" applyProtection="1">
      <alignment horizontal="left" vertical="center" wrapText="1"/>
      <protection locked="0"/>
    </xf>
    <xf numFmtId="0" fontId="34" fillId="0" borderId="53" xfId="41" applyFont="1" applyFill="1" applyBorder="1" applyAlignment="1" applyProtection="1">
      <alignment horizontal="left" vertical="center" wrapText="1"/>
      <protection locked="0"/>
    </xf>
    <xf numFmtId="0" fontId="14" fillId="0" borderId="14" xfId="0" applyFont="1" applyFill="1" applyBorder="1" applyAlignment="1" applyProtection="1">
      <alignment horizontal="left" vertical="center" wrapText="1"/>
      <protection locked="0"/>
    </xf>
    <xf numFmtId="0" fontId="14" fillId="0" borderId="48" xfId="0" applyFont="1" applyFill="1" applyBorder="1" applyAlignment="1" applyProtection="1">
      <alignment horizontal="left" vertical="center" wrapText="1"/>
      <protection locked="0"/>
    </xf>
    <xf numFmtId="1" fontId="34" fillId="26" borderId="11" xfId="41" applyNumberFormat="1" applyFont="1" applyFill="1" applyBorder="1" applyAlignment="1" applyProtection="1">
      <alignment horizontal="center"/>
    </xf>
    <xf numFmtId="1" fontId="34" fillId="26" borderId="10" xfId="41" applyNumberFormat="1" applyFont="1" applyFill="1" applyBorder="1" applyAlignment="1" applyProtection="1">
      <alignment horizontal="center"/>
    </xf>
    <xf numFmtId="0" fontId="34" fillId="26" borderId="11" xfId="41" applyFont="1" applyFill="1" applyBorder="1" applyAlignment="1" applyProtection="1">
      <alignment horizontal="center"/>
    </xf>
    <xf numFmtId="0" fontId="34" fillId="26" borderId="10" xfId="41" applyFont="1" applyFill="1" applyBorder="1" applyAlignment="1" applyProtection="1">
      <alignment horizontal="center"/>
    </xf>
    <xf numFmtId="1" fontId="34" fillId="26" borderId="39" xfId="41" applyNumberFormat="1" applyFont="1" applyFill="1" applyBorder="1" applyAlignment="1" applyProtection="1">
      <alignment horizontal="center"/>
    </xf>
    <xf numFmtId="1" fontId="34" fillId="26" borderId="19" xfId="41" applyNumberFormat="1" applyFont="1" applyFill="1" applyBorder="1" applyAlignment="1" applyProtection="1">
      <alignment horizontal="center"/>
    </xf>
    <xf numFmtId="1" fontId="34" fillId="26" borderId="87" xfId="41" applyNumberFormat="1" applyFont="1" applyFill="1" applyBorder="1" applyAlignment="1" applyProtection="1">
      <alignment horizontal="center"/>
    </xf>
    <xf numFmtId="1" fontId="34" fillId="26" borderId="21" xfId="41" applyNumberFormat="1" applyFont="1" applyFill="1" applyBorder="1" applyAlignment="1" applyProtection="1">
      <alignment horizontal="center"/>
    </xf>
    <xf numFmtId="1" fontId="28" fillId="24" borderId="57" xfId="42" applyNumberFormat="1" applyFont="1" applyFill="1" applyBorder="1" applyAlignment="1" applyProtection="1">
      <alignment horizontal="center" vertical="center"/>
    </xf>
    <xf numFmtId="1" fontId="28" fillId="24" borderId="46" xfId="42" applyNumberFormat="1" applyFont="1" applyFill="1" applyBorder="1" applyAlignment="1" applyProtection="1">
      <alignment horizontal="center" vertical="center"/>
    </xf>
    <xf numFmtId="0" fontId="38" fillId="24" borderId="20" xfId="42" applyFont="1" applyFill="1" applyBorder="1" applyAlignment="1">
      <alignment horizontal="center" vertical="center"/>
    </xf>
    <xf numFmtId="0" fontId="14" fillId="24" borderId="20" xfId="50" applyFont="1" applyFill="1" applyBorder="1" applyAlignment="1">
      <alignment horizontal="center" vertical="center"/>
    </xf>
    <xf numFmtId="0" fontId="38" fillId="24" borderId="218" xfId="42" applyFont="1" applyFill="1" applyBorder="1" applyAlignment="1">
      <alignment horizontal="center" vertical="center"/>
    </xf>
    <xf numFmtId="0" fontId="34" fillId="0" borderId="50" xfId="41" applyFont="1" applyFill="1" applyBorder="1" applyAlignment="1" applyProtection="1">
      <alignment horizontal="center" vertical="center" wrapText="1"/>
    </xf>
    <xf numFmtId="0" fontId="14" fillId="0" borderId="51" xfId="0" applyFont="1" applyFill="1" applyBorder="1" applyAlignment="1" applyProtection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31" fillId="24" borderId="10" xfId="42" applyFont="1" applyFill="1" applyBorder="1" applyAlignment="1" applyProtection="1">
      <alignment horizontal="center" textRotation="90"/>
    </xf>
    <xf numFmtId="0" fontId="14" fillId="24" borderId="18" xfId="50" applyFont="1" applyFill="1" applyBorder="1" applyAlignment="1" applyProtection="1">
      <alignment horizontal="center"/>
    </xf>
    <xf numFmtId="0" fontId="43" fillId="26" borderId="178" xfId="41" applyFont="1" applyFill="1" applyBorder="1" applyAlignment="1" applyProtection="1">
      <alignment horizontal="center" vertical="center" textRotation="90" wrapText="1"/>
    </xf>
    <xf numFmtId="0" fontId="43" fillId="26" borderId="179" xfId="41" applyFont="1" applyFill="1" applyBorder="1" applyAlignment="1" applyProtection="1">
      <alignment horizontal="center" vertical="center" textRotation="90" wrapText="1"/>
    </xf>
    <xf numFmtId="0" fontId="31" fillId="24" borderId="29" xfId="42" applyFont="1" applyFill="1" applyBorder="1" applyAlignment="1" applyProtection="1">
      <alignment horizontal="center" textRotation="90"/>
    </xf>
    <xf numFmtId="0" fontId="14" fillId="24" borderId="49" xfId="50" applyFont="1" applyFill="1" applyBorder="1" applyAlignment="1" applyProtection="1">
      <alignment horizontal="center"/>
    </xf>
    <xf numFmtId="0" fontId="31" fillId="24" borderId="12" xfId="42" applyFont="1" applyFill="1" applyBorder="1" applyAlignment="1" applyProtection="1">
      <alignment horizontal="center" textRotation="90"/>
    </xf>
    <xf numFmtId="0" fontId="14" fillId="24" borderId="165" xfId="50" applyFont="1" applyFill="1" applyBorder="1" applyAlignment="1" applyProtection="1">
      <alignment horizontal="center"/>
    </xf>
    <xf numFmtId="0" fontId="34" fillId="0" borderId="51" xfId="50" applyFont="1" applyBorder="1" applyAlignment="1">
      <alignment horizontal="center" vertical="center"/>
    </xf>
    <xf numFmtId="0" fontId="34" fillId="0" borderId="52" xfId="50" applyFont="1" applyBorder="1" applyAlignment="1">
      <alignment horizontal="center" vertical="center"/>
    </xf>
    <xf numFmtId="0" fontId="34" fillId="0" borderId="20" xfId="50" applyFont="1" applyBorder="1" applyAlignment="1">
      <alignment horizontal="center" vertical="center"/>
    </xf>
    <xf numFmtId="0" fontId="34" fillId="0" borderId="43" xfId="50" applyFont="1" applyBorder="1" applyAlignment="1">
      <alignment horizontal="center" vertical="center"/>
    </xf>
    <xf numFmtId="0" fontId="31" fillId="24" borderId="19" xfId="42" applyFont="1" applyFill="1" applyBorder="1" applyAlignment="1" applyProtection="1">
      <alignment horizontal="center"/>
    </xf>
    <xf numFmtId="0" fontId="31" fillId="24" borderId="40" xfId="42" applyFont="1" applyFill="1" applyBorder="1" applyAlignment="1" applyProtection="1">
      <alignment horizontal="center"/>
    </xf>
    <xf numFmtId="0" fontId="31" fillId="24" borderId="37" xfId="42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8" fillId="24" borderId="71" xfId="42" applyFont="1" applyFill="1" applyBorder="1" applyAlignment="1" applyProtection="1">
      <alignment horizontal="center" vertical="center" textRotation="90"/>
    </xf>
    <xf numFmtId="0" fontId="28" fillId="24" borderId="72" xfId="42" applyFont="1" applyFill="1" applyBorder="1" applyAlignment="1" applyProtection="1">
      <alignment horizontal="center" vertical="center" textRotation="90"/>
    </xf>
    <xf numFmtId="0" fontId="28" fillId="24" borderId="73" xfId="42" applyFont="1" applyFill="1" applyBorder="1" applyAlignment="1" applyProtection="1">
      <alignment horizontal="center" vertical="center" textRotation="90"/>
    </xf>
    <xf numFmtId="0" fontId="29" fillId="24" borderId="74" xfId="42" applyFont="1" applyFill="1" applyBorder="1" applyAlignment="1" applyProtection="1">
      <alignment horizontal="center" vertical="center" textRotation="90"/>
    </xf>
    <xf numFmtId="0" fontId="29" fillId="24" borderId="75" xfId="42" applyFont="1" applyFill="1" applyBorder="1" applyAlignment="1" applyProtection="1">
      <alignment horizontal="center" vertical="center" textRotation="90"/>
    </xf>
    <xf numFmtId="0" fontId="29" fillId="24" borderId="76" xfId="42" applyFont="1" applyFill="1" applyBorder="1" applyAlignment="1" applyProtection="1">
      <alignment horizontal="center" vertical="center" textRotation="90"/>
    </xf>
    <xf numFmtId="0" fontId="30" fillId="24" borderId="51" xfId="42" applyFont="1" applyFill="1" applyBorder="1" applyAlignment="1" applyProtection="1">
      <alignment horizontal="center" vertical="center"/>
    </xf>
    <xf numFmtId="0" fontId="30" fillId="24" borderId="0" xfId="42" applyFont="1" applyFill="1" applyBorder="1" applyAlignment="1" applyProtection="1">
      <alignment horizontal="center" vertical="center"/>
    </xf>
    <xf numFmtId="0" fontId="14" fillId="24" borderId="69" xfId="50" applyFont="1" applyFill="1" applyBorder="1" applyAlignment="1" applyProtection="1">
      <alignment horizontal="center" vertical="center"/>
    </xf>
    <xf numFmtId="0" fontId="14" fillId="24" borderId="77" xfId="50" applyFont="1" applyFill="1" applyBorder="1" applyAlignment="1" applyProtection="1">
      <alignment horizontal="center" vertical="center" wrapText="1"/>
    </xf>
    <xf numFmtId="0" fontId="31" fillId="24" borderId="35" xfId="42" applyFont="1" applyFill="1" applyBorder="1" applyAlignment="1" applyProtection="1">
      <alignment horizontal="center" textRotation="90"/>
    </xf>
    <xf numFmtId="0" fontId="14" fillId="24" borderId="55" xfId="50" applyFont="1" applyFill="1" applyBorder="1" applyAlignment="1" applyProtection="1">
      <alignment horizontal="center"/>
    </xf>
    <xf numFmtId="0" fontId="38" fillId="24" borderId="96" xfId="42" applyFont="1" applyFill="1" applyBorder="1" applyAlignment="1">
      <alignment horizontal="center" vertical="center"/>
    </xf>
    <xf numFmtId="0" fontId="38" fillId="24" borderId="235" xfId="42" applyFont="1" applyFill="1" applyBorder="1" applyAlignment="1">
      <alignment horizontal="center" vertical="center"/>
    </xf>
    <xf numFmtId="0" fontId="34" fillId="24" borderId="66" xfId="42" applyFont="1" applyFill="1" applyBorder="1" applyAlignment="1" applyProtection="1">
      <alignment horizontal="left" vertical="center" wrapText="1"/>
    </xf>
    <xf numFmtId="0" fontId="14" fillId="24" borderId="10" xfId="50" applyFont="1" applyFill="1" applyBorder="1" applyAlignment="1" applyProtection="1">
      <alignment horizontal="left" vertical="center" wrapText="1"/>
    </xf>
    <xf numFmtId="1" fontId="28" fillId="24" borderId="42" xfId="42" applyNumberFormat="1" applyFont="1" applyFill="1" applyBorder="1" applyAlignment="1" applyProtection="1">
      <alignment horizontal="center" vertical="center"/>
    </xf>
    <xf numFmtId="1" fontId="28" fillId="24" borderId="36" xfId="42" applyNumberFormat="1" applyFont="1" applyFill="1" applyBorder="1" applyAlignment="1" applyProtection="1">
      <alignment horizontal="center" vertical="center"/>
    </xf>
    <xf numFmtId="0" fontId="38" fillId="24" borderId="230" xfId="42" applyFont="1" applyFill="1" applyBorder="1" applyAlignment="1">
      <alignment horizontal="center" vertical="center"/>
    </xf>
    <xf numFmtId="0" fontId="38" fillId="24" borderId="171" xfId="42" applyFont="1" applyFill="1" applyBorder="1" applyAlignment="1">
      <alignment horizontal="center" vertical="center"/>
    </xf>
    <xf numFmtId="0" fontId="34" fillId="0" borderId="60" xfId="41" applyFont="1" applyFill="1" applyBorder="1" applyAlignment="1" applyProtection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34" fillId="25" borderId="68" xfId="41" applyFont="1" applyFill="1" applyBorder="1" applyAlignment="1" applyProtection="1">
      <alignment horizontal="center" vertical="center" wrapText="1"/>
    </xf>
    <xf numFmtId="0" fontId="14" fillId="25" borderId="68" xfId="0" applyFont="1" applyFill="1" applyBorder="1" applyAlignment="1" applyProtection="1">
      <alignment horizontal="center" vertical="center" wrapText="1"/>
    </xf>
    <xf numFmtId="0" fontId="14" fillId="25" borderId="51" xfId="0" applyFont="1" applyFill="1" applyBorder="1" applyAlignment="1" applyProtection="1">
      <alignment horizontal="center" vertical="center" wrapText="1"/>
    </xf>
    <xf numFmtId="0" fontId="14" fillId="25" borderId="51" xfId="0" applyFont="1" applyFill="1" applyBorder="1" applyAlignment="1">
      <alignment horizontal="center" vertical="center" wrapText="1"/>
    </xf>
    <xf numFmtId="0" fontId="14" fillId="25" borderId="5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38" fillId="24" borderId="20" xfId="41" applyFont="1" applyFill="1" applyBorder="1" applyAlignment="1">
      <alignment horizontal="center" vertical="center"/>
    </xf>
    <xf numFmtId="0" fontId="38" fillId="24" borderId="67" xfId="41" applyFont="1" applyFill="1" applyBorder="1" applyAlignment="1">
      <alignment horizontal="center" vertical="center"/>
    </xf>
    <xf numFmtId="0" fontId="38" fillId="24" borderId="34" xfId="41" applyFont="1" applyFill="1" applyBorder="1" applyAlignment="1">
      <alignment horizontal="center" vertical="center"/>
    </xf>
    <xf numFmtId="0" fontId="38" fillId="24" borderId="240" xfId="42" applyFont="1" applyFill="1" applyBorder="1" applyAlignment="1">
      <alignment horizontal="center" vertical="center"/>
    </xf>
    <xf numFmtId="0" fontId="38" fillId="24" borderId="243" xfId="42" applyFont="1" applyFill="1" applyBorder="1" applyAlignment="1">
      <alignment horizontal="center" vertical="center"/>
    </xf>
    <xf numFmtId="0" fontId="38" fillId="24" borderId="10" xfId="42" applyFont="1" applyFill="1" applyBorder="1" applyAlignment="1">
      <alignment horizontal="center" vertical="center"/>
    </xf>
    <xf numFmtId="0" fontId="38" fillId="24" borderId="29" xfId="42" applyFont="1" applyFill="1" applyBorder="1" applyAlignment="1">
      <alignment horizontal="center" vertical="center"/>
    </xf>
    <xf numFmtId="0" fontId="14" fillId="24" borderId="230" xfId="50" applyFont="1" applyFill="1" applyBorder="1" applyAlignment="1">
      <alignment horizontal="center" vertical="center"/>
    </xf>
    <xf numFmtId="0" fontId="14" fillId="24" borderId="96" xfId="50" applyFont="1" applyFill="1" applyBorder="1" applyAlignment="1">
      <alignment horizontal="center" vertical="center"/>
    </xf>
    <xf numFmtId="0" fontId="14" fillId="24" borderId="171" xfId="50" applyFont="1" applyFill="1" applyBorder="1" applyAlignment="1">
      <alignment horizontal="center" vertical="center"/>
    </xf>
    <xf numFmtId="0" fontId="14" fillId="35" borderId="292" xfId="50" applyFont="1" applyFill="1" applyBorder="1" applyAlignment="1">
      <alignment vertical="center" wrapText="1"/>
    </xf>
    <xf numFmtId="0" fontId="14" fillId="35" borderId="72" xfId="50" applyFont="1" applyFill="1" applyBorder="1" applyAlignment="1">
      <alignment vertical="center" wrapText="1"/>
    </xf>
    <xf numFmtId="0" fontId="14" fillId="35" borderId="73" xfId="50" applyFont="1" applyFill="1" applyBorder="1" applyAlignment="1">
      <alignment vertical="center" wrapText="1"/>
    </xf>
    <xf numFmtId="0" fontId="14" fillId="35" borderId="293" xfId="50" applyFont="1" applyFill="1" applyBorder="1" applyAlignment="1">
      <alignment vertical="center" wrapText="1"/>
    </xf>
    <xf numFmtId="0" fontId="14" fillId="35" borderId="299" xfId="50" applyFont="1" applyFill="1" applyBorder="1" applyAlignment="1">
      <alignment vertical="center" wrapText="1"/>
    </xf>
    <xf numFmtId="0" fontId="14" fillId="35" borderId="295" xfId="50" applyFont="1" applyFill="1" applyBorder="1" applyAlignment="1">
      <alignment vertical="center" wrapText="1"/>
    </xf>
    <xf numFmtId="0" fontId="31" fillId="0" borderId="56" xfId="47" applyFont="1" applyFill="1" applyBorder="1" applyAlignment="1" applyProtection="1">
      <alignment horizontal="center" vertical="center"/>
      <protection locked="0"/>
    </xf>
    <xf numFmtId="0" fontId="31" fillId="0" borderId="56" xfId="47" applyFont="1" applyFill="1" applyBorder="1" applyAlignment="1" applyProtection="1">
      <alignment horizontal="center" vertical="center"/>
    </xf>
    <xf numFmtId="0" fontId="31" fillId="0" borderId="56" xfId="47" applyFont="1" applyFill="1" applyBorder="1" applyAlignment="1">
      <alignment horizontal="center" vertical="center"/>
    </xf>
    <xf numFmtId="0" fontId="14" fillId="35" borderId="297" xfId="50" applyFont="1" applyFill="1" applyBorder="1" applyAlignment="1">
      <alignment vertical="center" wrapText="1"/>
    </xf>
    <xf numFmtId="0" fontId="14" fillId="35" borderId="298" xfId="50" applyFont="1" applyFill="1" applyBorder="1" applyAlignment="1">
      <alignment vertical="center" wrapText="1"/>
    </xf>
    <xf numFmtId="0" fontId="14" fillId="35" borderId="300" xfId="50" applyFont="1" applyFill="1" applyBorder="1" applyAlignment="1">
      <alignment vertical="center" wrapText="1"/>
    </xf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8"/>
    <cellStyle name="Normál 3" xfId="50"/>
    <cellStyle name="Normál 4" xfId="51"/>
    <cellStyle name="Normál_bsc_kep_terv_onkorm_szakir" xfId="40"/>
    <cellStyle name="Normál_H_B séma 0323" xfId="41"/>
    <cellStyle name="Normál_H_B séma 0323 2" xfId="42"/>
    <cellStyle name="Normál_Hír 2" xfId="47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TK\Oktat&#225;si\m&#243;dos&#237;t&#225;s%20Rend&#233;szeti%20Igazgat&#225;s%20TANTERVIH&#193;L&#211;%20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K"/>
      <sheetName val="Biztonsági"/>
      <sheetName val="BV"/>
      <sheetName val="Határ"/>
      <sheetName val="Igrend"/>
      <sheetName val="Közlekedés"/>
      <sheetName val="Közrendvédelmi "/>
      <sheetName val="Migráció"/>
      <sheetName val="Vám"/>
    </sheetNames>
    <sheetDataSet>
      <sheetData sheetId="0">
        <row r="57">
          <cell r="H57">
            <v>12</v>
          </cell>
          <cell r="N57">
            <v>12</v>
          </cell>
          <cell r="Z57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214"/>
  <sheetViews>
    <sheetView tabSelected="1" zoomScale="77" zoomScaleNormal="77" workbookViewId="0">
      <selection sqref="A1:AE1"/>
    </sheetView>
  </sheetViews>
  <sheetFormatPr defaultRowHeight="12.75" x14ac:dyDescent="0.2"/>
  <cols>
    <col min="1" max="1" width="14.1640625" style="1" customWidth="1"/>
    <col min="2" max="2" width="9.33203125" style="1"/>
    <col min="3" max="3" width="98.6640625" style="1" bestFit="1" customWidth="1"/>
    <col min="4" max="31" width="9.33203125" style="1"/>
    <col min="32" max="32" width="60.6640625" style="1" bestFit="1" customWidth="1"/>
    <col min="33" max="33" width="36" style="1" bestFit="1" customWidth="1"/>
    <col min="34" max="16384" width="9.33203125" style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1184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4" thickBot="1" x14ac:dyDescent="0.25">
      <c r="A4" s="812" t="s">
        <v>339</v>
      </c>
      <c r="B4" s="812"/>
      <c r="C4" s="812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0"/>
      <c r="AA4" s="810"/>
      <c r="AB4" s="812"/>
      <c r="AC4" s="812"/>
      <c r="AD4" s="812"/>
      <c r="AE4" s="812"/>
    </row>
    <row r="5" spans="1:33" ht="17.25" customHeight="1" thickTop="1" thickBot="1" x14ac:dyDescent="0.25">
      <c r="A5" s="813" t="s">
        <v>10</v>
      </c>
      <c r="B5" s="816" t="s">
        <v>11</v>
      </c>
      <c r="C5" s="819" t="s">
        <v>12</v>
      </c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3"/>
      <c r="AB5" s="824"/>
      <c r="AC5" s="824"/>
      <c r="AD5" s="824"/>
      <c r="AE5" s="825"/>
      <c r="AF5" s="806" t="s">
        <v>723</v>
      </c>
      <c r="AG5" s="808" t="s">
        <v>724</v>
      </c>
    </row>
    <row r="6" spans="1:33" x14ac:dyDescent="0.2">
      <c r="A6" s="814"/>
      <c r="B6" s="817"/>
      <c r="C6" s="820"/>
      <c r="D6" s="828"/>
      <c r="E6" s="828"/>
      <c r="F6" s="828"/>
      <c r="G6" s="829"/>
      <c r="H6" s="828"/>
      <c r="I6" s="828"/>
      <c r="J6" s="828"/>
      <c r="K6" s="836"/>
      <c r="L6" s="828"/>
      <c r="M6" s="828"/>
      <c r="N6" s="828"/>
      <c r="O6" s="829"/>
      <c r="P6" s="828"/>
      <c r="Q6" s="828"/>
      <c r="R6" s="828"/>
      <c r="S6" s="829"/>
      <c r="T6" s="828"/>
      <c r="U6" s="828"/>
      <c r="V6" s="828"/>
      <c r="W6" s="829"/>
      <c r="X6" s="828"/>
      <c r="Y6" s="828"/>
      <c r="Z6" s="828"/>
      <c r="AA6" s="829"/>
      <c r="AB6" s="826"/>
      <c r="AC6" s="826"/>
      <c r="AD6" s="826"/>
      <c r="AE6" s="827"/>
      <c r="AF6" s="807"/>
      <c r="AG6" s="809"/>
    </row>
    <row r="7" spans="1:33" x14ac:dyDescent="0.2">
      <c r="A7" s="814"/>
      <c r="B7" s="817"/>
      <c r="C7" s="820"/>
      <c r="D7" s="180"/>
      <c r="E7" s="180"/>
      <c r="F7" s="830" t="s">
        <v>9</v>
      </c>
      <c r="G7" s="832" t="s">
        <v>218</v>
      </c>
      <c r="H7" s="180"/>
      <c r="I7" s="180"/>
      <c r="J7" s="830" t="s">
        <v>9</v>
      </c>
      <c r="K7" s="834" t="s">
        <v>219</v>
      </c>
      <c r="L7" s="180"/>
      <c r="M7" s="180"/>
      <c r="N7" s="830" t="s">
        <v>9</v>
      </c>
      <c r="O7" s="834" t="s">
        <v>219</v>
      </c>
      <c r="P7" s="180"/>
      <c r="Q7" s="180"/>
      <c r="R7" s="830" t="s">
        <v>9</v>
      </c>
      <c r="S7" s="834" t="s">
        <v>219</v>
      </c>
      <c r="T7" s="180"/>
      <c r="U7" s="180"/>
      <c r="V7" s="830" t="s">
        <v>9</v>
      </c>
      <c r="W7" s="834" t="s">
        <v>219</v>
      </c>
      <c r="X7" s="180"/>
      <c r="Y7" s="180"/>
      <c r="Z7" s="830" t="s">
        <v>9</v>
      </c>
      <c r="AA7" s="834" t="s">
        <v>219</v>
      </c>
      <c r="AB7" s="180"/>
      <c r="AC7" s="180"/>
      <c r="AD7" s="830" t="s">
        <v>9</v>
      </c>
      <c r="AE7" s="837" t="s">
        <v>220</v>
      </c>
      <c r="AF7" s="807"/>
      <c r="AG7" s="809"/>
    </row>
    <row r="8" spans="1:33" ht="67.5" thickBot="1" x14ac:dyDescent="0.25">
      <c r="A8" s="815"/>
      <c r="B8" s="818"/>
      <c r="C8" s="821"/>
      <c r="D8" s="181" t="s">
        <v>27</v>
      </c>
      <c r="E8" s="182" t="s">
        <v>27</v>
      </c>
      <c r="F8" s="831"/>
      <c r="G8" s="833"/>
      <c r="H8" s="181" t="s">
        <v>27</v>
      </c>
      <c r="I8" s="182" t="s">
        <v>27</v>
      </c>
      <c r="J8" s="831"/>
      <c r="K8" s="835"/>
      <c r="L8" s="182" t="s">
        <v>27</v>
      </c>
      <c r="M8" s="182" t="s">
        <v>27</v>
      </c>
      <c r="N8" s="831"/>
      <c r="O8" s="835"/>
      <c r="P8" s="182" t="s">
        <v>27</v>
      </c>
      <c r="Q8" s="182" t="s">
        <v>27</v>
      </c>
      <c r="R8" s="831"/>
      <c r="S8" s="835"/>
      <c r="T8" s="182" t="s">
        <v>27</v>
      </c>
      <c r="U8" s="182" t="s">
        <v>27</v>
      </c>
      <c r="V8" s="831"/>
      <c r="W8" s="835"/>
      <c r="X8" s="182" t="s">
        <v>27</v>
      </c>
      <c r="Y8" s="182" t="s">
        <v>27</v>
      </c>
      <c r="Z8" s="831"/>
      <c r="AA8" s="835"/>
      <c r="AB8" s="182" t="s">
        <v>27</v>
      </c>
      <c r="AC8" s="182" t="s">
        <v>27</v>
      </c>
      <c r="AD8" s="831"/>
      <c r="AE8" s="838"/>
      <c r="AF8" s="807"/>
      <c r="AG8" s="809"/>
    </row>
    <row r="9" spans="1:33" ht="16.5" x14ac:dyDescent="0.25">
      <c r="A9" s="2"/>
      <c r="B9" s="3"/>
      <c r="C9" s="4" t="s">
        <v>221</v>
      </c>
      <c r="D9" s="5"/>
      <c r="E9" s="5"/>
      <c r="F9" s="5"/>
      <c r="G9" s="6"/>
      <c r="H9" s="5"/>
      <c r="I9" s="5"/>
      <c r="J9" s="5"/>
      <c r="K9" s="5"/>
      <c r="L9" s="839"/>
      <c r="M9" s="839"/>
      <c r="N9" s="839"/>
      <c r="O9" s="839"/>
      <c r="P9" s="839"/>
      <c r="Q9" s="839"/>
      <c r="R9" s="839"/>
      <c r="S9" s="839"/>
      <c r="T9" s="839"/>
      <c r="U9" s="839"/>
      <c r="V9" s="839"/>
      <c r="W9" s="839"/>
      <c r="X9" s="839"/>
      <c r="Y9" s="839"/>
      <c r="Z9" s="839"/>
      <c r="AA9" s="839"/>
      <c r="AB9" s="840"/>
      <c r="AC9" s="840"/>
      <c r="AD9" s="840"/>
      <c r="AE9" s="841"/>
      <c r="AF9" s="7"/>
      <c r="AG9" s="8"/>
    </row>
    <row r="10" spans="1:33" x14ac:dyDescent="0.2">
      <c r="A10" s="183" t="s">
        <v>116</v>
      </c>
      <c r="B10" s="184" t="s">
        <v>1</v>
      </c>
      <c r="C10" s="185" t="s">
        <v>117</v>
      </c>
      <c r="D10" s="186">
        <v>12</v>
      </c>
      <c r="E10" s="187">
        <v>4</v>
      </c>
      <c r="F10" s="188">
        <v>2</v>
      </c>
      <c r="G10" s="189" t="s">
        <v>1</v>
      </c>
      <c r="H10" s="186" t="s">
        <v>222</v>
      </c>
      <c r="I10" s="187" t="s">
        <v>222</v>
      </c>
      <c r="J10" s="190"/>
      <c r="K10" s="191"/>
      <c r="L10" s="187"/>
      <c r="M10" s="187"/>
      <c r="N10" s="190"/>
      <c r="O10" s="192"/>
      <c r="P10" s="186" t="s">
        <v>222</v>
      </c>
      <c r="Q10" s="187" t="s">
        <v>222</v>
      </c>
      <c r="R10" s="190"/>
      <c r="S10" s="191"/>
      <c r="T10" s="187" t="s">
        <v>222</v>
      </c>
      <c r="U10" s="187" t="s">
        <v>222</v>
      </c>
      <c r="V10" s="190"/>
      <c r="W10" s="192"/>
      <c r="X10" s="186" t="s">
        <v>222</v>
      </c>
      <c r="Y10" s="187" t="s">
        <v>222</v>
      </c>
      <c r="Z10" s="190"/>
      <c r="AA10" s="192"/>
      <c r="AB10" s="186">
        <f>SUM(D10,H10,L10,P10,T10,X10)</f>
        <v>12</v>
      </c>
      <c r="AC10" s="187">
        <f>SUM(E10,I10,M10,Q10,U10,Y10)</f>
        <v>4</v>
      </c>
      <c r="AD10" s="186">
        <f>IF(J10+F10+N10+R10+V10+Z10=0,"",J10+F10+N10+R10+V10+Z10)</f>
        <v>2</v>
      </c>
      <c r="AE10" s="193">
        <f>SUM(AB10,AC10)</f>
        <v>16</v>
      </c>
      <c r="AF10" s="134" t="s">
        <v>1170</v>
      </c>
      <c r="AG10" s="135" t="s">
        <v>838</v>
      </c>
    </row>
    <row r="11" spans="1:33" x14ac:dyDescent="0.2">
      <c r="A11" s="183" t="s">
        <v>981</v>
      </c>
      <c r="B11" s="184" t="s">
        <v>1</v>
      </c>
      <c r="C11" s="185" t="s">
        <v>982</v>
      </c>
      <c r="D11" s="186"/>
      <c r="E11" s="187">
        <v>24</v>
      </c>
      <c r="F11" s="188">
        <v>4</v>
      </c>
      <c r="G11" s="189" t="s">
        <v>223</v>
      </c>
      <c r="H11" s="186" t="s">
        <v>222</v>
      </c>
      <c r="I11" s="187" t="s">
        <v>222</v>
      </c>
      <c r="J11" s="190"/>
      <c r="K11" s="191"/>
      <c r="L11" s="187"/>
      <c r="M11" s="187"/>
      <c r="N11" s="190"/>
      <c r="O11" s="192"/>
      <c r="P11" s="186" t="s">
        <v>222</v>
      </c>
      <c r="Q11" s="187" t="s">
        <v>222</v>
      </c>
      <c r="R11" s="190"/>
      <c r="S11" s="191"/>
      <c r="T11" s="187" t="s">
        <v>222</v>
      </c>
      <c r="U11" s="187" t="s">
        <v>222</v>
      </c>
      <c r="V11" s="190"/>
      <c r="W11" s="192"/>
      <c r="X11" s="186" t="s">
        <v>222</v>
      </c>
      <c r="Y11" s="187" t="s">
        <v>222</v>
      </c>
      <c r="Z11" s="190"/>
      <c r="AA11" s="192"/>
      <c r="AB11" s="186">
        <f t="shared" ref="AB11:AB44" si="0">SUM(D11,H11,L11,P11,T11,X11)</f>
        <v>0</v>
      </c>
      <c r="AC11" s="187">
        <f t="shared" ref="AC11:AC44" si="1">SUM(E11,I11,M11,Q11,U11,Y11)</f>
        <v>24</v>
      </c>
      <c r="AD11" s="186">
        <f t="shared" ref="AD11:AD44" si="2">IF(J11+F11+N11+R11+V11+Z11=0,"",J11+F11+N11+R11+V11+Z11)</f>
        <v>4</v>
      </c>
      <c r="AE11" s="193">
        <f t="shared" ref="AE11:AE44" si="3">SUM(AB11,AC11)</f>
        <v>24</v>
      </c>
      <c r="AF11" s="134" t="s">
        <v>725</v>
      </c>
      <c r="AG11" s="135" t="s">
        <v>726</v>
      </c>
    </row>
    <row r="12" spans="1:33" x14ac:dyDescent="0.2">
      <c r="A12" s="183" t="s">
        <v>224</v>
      </c>
      <c r="B12" s="184" t="s">
        <v>1</v>
      </c>
      <c r="C12" s="185" t="s">
        <v>93</v>
      </c>
      <c r="D12" s="186" t="s">
        <v>222</v>
      </c>
      <c r="E12" s="187">
        <v>14</v>
      </c>
      <c r="F12" s="188">
        <v>2</v>
      </c>
      <c r="G12" s="189" t="s">
        <v>225</v>
      </c>
      <c r="H12" s="186" t="s">
        <v>222</v>
      </c>
      <c r="I12" s="187" t="s">
        <v>222</v>
      </c>
      <c r="J12" s="190"/>
      <c r="K12" s="191"/>
      <c r="L12" s="187"/>
      <c r="M12" s="187"/>
      <c r="N12" s="190"/>
      <c r="O12" s="192"/>
      <c r="P12" s="186" t="s">
        <v>222</v>
      </c>
      <c r="Q12" s="187" t="s">
        <v>222</v>
      </c>
      <c r="R12" s="190"/>
      <c r="S12" s="191"/>
      <c r="T12" s="187" t="s">
        <v>222</v>
      </c>
      <c r="U12" s="187" t="s">
        <v>222</v>
      </c>
      <c r="V12" s="190"/>
      <c r="W12" s="192"/>
      <c r="X12" s="186" t="s">
        <v>222</v>
      </c>
      <c r="Y12" s="187" t="s">
        <v>222</v>
      </c>
      <c r="Z12" s="190"/>
      <c r="AA12" s="192"/>
      <c r="AB12" s="186">
        <f t="shared" si="0"/>
        <v>0</v>
      </c>
      <c r="AC12" s="187">
        <f t="shared" si="1"/>
        <v>14</v>
      </c>
      <c r="AD12" s="186">
        <f t="shared" si="2"/>
        <v>2</v>
      </c>
      <c r="AE12" s="193">
        <f t="shared" si="3"/>
        <v>14</v>
      </c>
      <c r="AF12" s="134" t="s">
        <v>727</v>
      </c>
      <c r="AG12" s="135" t="s">
        <v>728</v>
      </c>
    </row>
    <row r="13" spans="1:33" x14ac:dyDescent="0.2">
      <c r="A13" s="183" t="s">
        <v>226</v>
      </c>
      <c r="B13" s="184" t="s">
        <v>1</v>
      </c>
      <c r="C13" s="194" t="s">
        <v>227</v>
      </c>
      <c r="D13" s="186">
        <v>4</v>
      </c>
      <c r="E13" s="187" t="s">
        <v>222</v>
      </c>
      <c r="F13" s="195">
        <v>2</v>
      </c>
      <c r="G13" s="196" t="s">
        <v>156</v>
      </c>
      <c r="H13" s="186" t="s">
        <v>222</v>
      </c>
      <c r="I13" s="187" t="s">
        <v>222</v>
      </c>
      <c r="J13" s="197"/>
      <c r="K13" s="198"/>
      <c r="L13" s="187" t="s">
        <v>222</v>
      </c>
      <c r="M13" s="187" t="s">
        <v>222</v>
      </c>
      <c r="N13" s="195"/>
      <c r="O13" s="196"/>
      <c r="P13" s="186" t="s">
        <v>222</v>
      </c>
      <c r="Q13" s="187" t="s">
        <v>222</v>
      </c>
      <c r="R13" s="195"/>
      <c r="S13" s="198"/>
      <c r="T13" s="187" t="s">
        <v>222</v>
      </c>
      <c r="U13" s="187" t="s">
        <v>222</v>
      </c>
      <c r="V13" s="195"/>
      <c r="W13" s="196"/>
      <c r="X13" s="186" t="s">
        <v>222</v>
      </c>
      <c r="Y13" s="187" t="s">
        <v>222</v>
      </c>
      <c r="Z13" s="195"/>
      <c r="AA13" s="199"/>
      <c r="AB13" s="186">
        <f t="shared" si="0"/>
        <v>4</v>
      </c>
      <c r="AC13" s="187">
        <f t="shared" si="1"/>
        <v>0</v>
      </c>
      <c r="AD13" s="186">
        <f t="shared" si="2"/>
        <v>2</v>
      </c>
      <c r="AE13" s="193">
        <f t="shared" si="3"/>
        <v>4</v>
      </c>
      <c r="AF13" s="134" t="s">
        <v>729</v>
      </c>
      <c r="AG13" s="135" t="s">
        <v>730</v>
      </c>
    </row>
    <row r="14" spans="1:33" x14ac:dyDescent="0.2">
      <c r="A14" s="200" t="s">
        <v>78</v>
      </c>
      <c r="B14" s="201" t="s">
        <v>1</v>
      </c>
      <c r="C14" s="185" t="s">
        <v>79</v>
      </c>
      <c r="D14" s="186" t="s">
        <v>222</v>
      </c>
      <c r="E14" s="187">
        <v>12</v>
      </c>
      <c r="F14" s="190">
        <v>2</v>
      </c>
      <c r="G14" s="192" t="s">
        <v>225</v>
      </c>
      <c r="H14" s="186" t="s">
        <v>222</v>
      </c>
      <c r="I14" s="187" t="s">
        <v>222</v>
      </c>
      <c r="J14" s="190"/>
      <c r="K14" s="191"/>
      <c r="L14" s="187" t="s">
        <v>222</v>
      </c>
      <c r="M14" s="187" t="s">
        <v>222</v>
      </c>
      <c r="N14" s="190"/>
      <c r="O14" s="192"/>
      <c r="P14" s="186" t="s">
        <v>222</v>
      </c>
      <c r="Q14" s="187" t="s">
        <v>222</v>
      </c>
      <c r="R14" s="190"/>
      <c r="S14" s="191"/>
      <c r="T14" s="187" t="s">
        <v>222</v>
      </c>
      <c r="U14" s="187" t="s">
        <v>222</v>
      </c>
      <c r="V14" s="202"/>
      <c r="W14" s="203"/>
      <c r="X14" s="186" t="s">
        <v>222</v>
      </c>
      <c r="Y14" s="187" t="s">
        <v>222</v>
      </c>
      <c r="Z14" s="190"/>
      <c r="AA14" s="192"/>
      <c r="AB14" s="186">
        <f t="shared" si="0"/>
        <v>0</v>
      </c>
      <c r="AC14" s="187">
        <f t="shared" si="1"/>
        <v>12</v>
      </c>
      <c r="AD14" s="186">
        <f t="shared" si="2"/>
        <v>2</v>
      </c>
      <c r="AE14" s="193">
        <f t="shared" si="3"/>
        <v>12</v>
      </c>
      <c r="AF14" s="134" t="s">
        <v>731</v>
      </c>
      <c r="AG14" s="135" t="s">
        <v>732</v>
      </c>
    </row>
    <row r="15" spans="1:33" x14ac:dyDescent="0.2">
      <c r="A15" s="204" t="s">
        <v>952</v>
      </c>
      <c r="B15" s="184" t="s">
        <v>1</v>
      </c>
      <c r="C15" s="205" t="s">
        <v>228</v>
      </c>
      <c r="D15" s="206"/>
      <c r="E15" s="207"/>
      <c r="F15" s="208"/>
      <c r="G15" s="209"/>
      <c r="H15" s="206">
        <v>8</v>
      </c>
      <c r="I15" s="207"/>
      <c r="J15" s="208">
        <v>2</v>
      </c>
      <c r="K15" s="210" t="s">
        <v>225</v>
      </c>
      <c r="L15" s="207"/>
      <c r="M15" s="207"/>
      <c r="N15" s="208"/>
      <c r="O15" s="209"/>
      <c r="P15" s="206"/>
      <c r="Q15" s="207"/>
      <c r="R15" s="208"/>
      <c r="S15" s="210"/>
      <c r="T15" s="207"/>
      <c r="U15" s="207"/>
      <c r="V15" s="208"/>
      <c r="W15" s="209"/>
      <c r="X15" s="206"/>
      <c r="Y15" s="207"/>
      <c r="Z15" s="208"/>
      <c r="AA15" s="211"/>
      <c r="AB15" s="186">
        <f t="shared" si="0"/>
        <v>8</v>
      </c>
      <c r="AC15" s="187">
        <f t="shared" si="1"/>
        <v>0</v>
      </c>
      <c r="AD15" s="186">
        <f t="shared" si="2"/>
        <v>2</v>
      </c>
      <c r="AE15" s="193">
        <f t="shared" si="3"/>
        <v>8</v>
      </c>
      <c r="AF15" s="212" t="s">
        <v>733</v>
      </c>
      <c r="AG15" s="213" t="s">
        <v>953</v>
      </c>
    </row>
    <row r="16" spans="1:33" x14ac:dyDescent="0.2">
      <c r="A16" s="204" t="s">
        <v>954</v>
      </c>
      <c r="B16" s="201" t="s">
        <v>1</v>
      </c>
      <c r="C16" s="214" t="s">
        <v>229</v>
      </c>
      <c r="D16" s="206"/>
      <c r="E16" s="207"/>
      <c r="F16" s="215"/>
      <c r="G16" s="209"/>
      <c r="H16" s="206"/>
      <c r="I16" s="207"/>
      <c r="J16" s="215"/>
      <c r="K16" s="210"/>
      <c r="L16" s="207"/>
      <c r="M16" s="207"/>
      <c r="N16" s="215"/>
      <c r="O16" s="209"/>
      <c r="P16" s="206">
        <v>8</v>
      </c>
      <c r="Q16" s="207"/>
      <c r="R16" s="215">
        <v>2</v>
      </c>
      <c r="S16" s="210" t="s">
        <v>225</v>
      </c>
      <c r="T16" s="207"/>
      <c r="U16" s="207"/>
      <c r="V16" s="215"/>
      <c r="W16" s="209"/>
      <c r="X16" s="206"/>
      <c r="Y16" s="207"/>
      <c r="Z16" s="215"/>
      <c r="AA16" s="211"/>
      <c r="AB16" s="186">
        <f t="shared" si="0"/>
        <v>8</v>
      </c>
      <c r="AC16" s="187">
        <f t="shared" si="1"/>
        <v>0</v>
      </c>
      <c r="AD16" s="186">
        <f t="shared" si="2"/>
        <v>2</v>
      </c>
      <c r="AE16" s="193">
        <f t="shared" si="3"/>
        <v>8</v>
      </c>
      <c r="AF16" s="212" t="s">
        <v>734</v>
      </c>
      <c r="AG16" s="216" t="s">
        <v>1175</v>
      </c>
    </row>
    <row r="17" spans="1:33" x14ac:dyDescent="0.2">
      <c r="A17" s="204" t="s">
        <v>1144</v>
      </c>
      <c r="B17" s="184" t="s">
        <v>1</v>
      </c>
      <c r="C17" s="214" t="s">
        <v>230</v>
      </c>
      <c r="D17" s="206"/>
      <c r="E17" s="207"/>
      <c r="F17" s="208"/>
      <c r="G17" s="209"/>
      <c r="H17" s="206"/>
      <c r="I17" s="207"/>
      <c r="J17" s="208"/>
      <c r="K17" s="210"/>
      <c r="L17" s="207"/>
      <c r="M17" s="207"/>
      <c r="N17" s="208"/>
      <c r="O17" s="209"/>
      <c r="P17" s="206">
        <v>8</v>
      </c>
      <c r="Q17" s="207"/>
      <c r="R17" s="208">
        <v>2</v>
      </c>
      <c r="S17" s="210" t="s">
        <v>225</v>
      </c>
      <c r="T17" s="207"/>
      <c r="U17" s="207"/>
      <c r="V17" s="208"/>
      <c r="W17" s="209"/>
      <c r="X17" s="206"/>
      <c r="Y17" s="207"/>
      <c r="Z17" s="208"/>
      <c r="AA17" s="211"/>
      <c r="AB17" s="186">
        <f t="shared" si="0"/>
        <v>8</v>
      </c>
      <c r="AC17" s="187">
        <f t="shared" si="1"/>
        <v>0</v>
      </c>
      <c r="AD17" s="186">
        <f t="shared" si="2"/>
        <v>2</v>
      </c>
      <c r="AE17" s="193">
        <f t="shared" si="3"/>
        <v>8</v>
      </c>
      <c r="AF17" s="212" t="s">
        <v>735</v>
      </c>
      <c r="AG17" s="216" t="s">
        <v>736</v>
      </c>
    </row>
    <row r="18" spans="1:33" x14ac:dyDescent="0.2">
      <c r="A18" s="204" t="s">
        <v>955</v>
      </c>
      <c r="B18" s="201" t="s">
        <v>1</v>
      </c>
      <c r="C18" s="217" t="s">
        <v>231</v>
      </c>
      <c r="D18" s="206"/>
      <c r="E18" s="207"/>
      <c r="F18" s="215"/>
      <c r="G18" s="209"/>
      <c r="H18" s="206">
        <v>8</v>
      </c>
      <c r="I18" s="207"/>
      <c r="J18" s="215">
        <v>2</v>
      </c>
      <c r="K18" s="210" t="s">
        <v>1</v>
      </c>
      <c r="L18" s="207"/>
      <c r="M18" s="207"/>
      <c r="N18" s="215"/>
      <c r="O18" s="209"/>
      <c r="P18" s="206"/>
      <c r="Q18" s="207"/>
      <c r="R18" s="215"/>
      <c r="S18" s="210"/>
      <c r="T18" s="207"/>
      <c r="U18" s="207"/>
      <c r="V18" s="215"/>
      <c r="W18" s="209"/>
      <c r="X18" s="206"/>
      <c r="Y18" s="207"/>
      <c r="Z18" s="215"/>
      <c r="AA18" s="211"/>
      <c r="AB18" s="186">
        <f t="shared" si="0"/>
        <v>8</v>
      </c>
      <c r="AC18" s="187">
        <f t="shared" si="1"/>
        <v>0</v>
      </c>
      <c r="AD18" s="186">
        <f t="shared" si="2"/>
        <v>2</v>
      </c>
      <c r="AE18" s="193">
        <f t="shared" si="3"/>
        <v>8</v>
      </c>
      <c r="AF18" s="212" t="s">
        <v>962</v>
      </c>
      <c r="AG18" s="216" t="s">
        <v>737</v>
      </c>
    </row>
    <row r="19" spans="1:33" x14ac:dyDescent="0.2">
      <c r="A19" s="204" t="s">
        <v>956</v>
      </c>
      <c r="B19" s="184" t="s">
        <v>1</v>
      </c>
      <c r="C19" s="217" t="s">
        <v>232</v>
      </c>
      <c r="D19" s="206"/>
      <c r="E19" s="207"/>
      <c r="F19" s="208"/>
      <c r="G19" s="209"/>
      <c r="H19" s="206"/>
      <c r="I19" s="207"/>
      <c r="J19" s="208"/>
      <c r="K19" s="210"/>
      <c r="L19" s="207"/>
      <c r="M19" s="207"/>
      <c r="N19" s="208"/>
      <c r="O19" s="209"/>
      <c r="P19" s="206"/>
      <c r="Q19" s="207"/>
      <c r="R19" s="208"/>
      <c r="S19" s="210"/>
      <c r="T19" s="207">
        <v>8</v>
      </c>
      <c r="U19" s="207"/>
      <c r="V19" s="208">
        <v>2</v>
      </c>
      <c r="W19" s="209" t="s">
        <v>225</v>
      </c>
      <c r="X19" s="206"/>
      <c r="Y19" s="207"/>
      <c r="Z19" s="208"/>
      <c r="AA19" s="211"/>
      <c r="AB19" s="186">
        <f t="shared" si="0"/>
        <v>8</v>
      </c>
      <c r="AC19" s="187">
        <f t="shared" si="1"/>
        <v>0</v>
      </c>
      <c r="AD19" s="186">
        <f t="shared" si="2"/>
        <v>2</v>
      </c>
      <c r="AE19" s="193">
        <f t="shared" si="3"/>
        <v>8</v>
      </c>
      <c r="AF19" s="212" t="s">
        <v>963</v>
      </c>
      <c r="AG19" s="216" t="s">
        <v>1176</v>
      </c>
    </row>
    <row r="20" spans="1:33" x14ac:dyDescent="0.2">
      <c r="A20" s="204" t="s">
        <v>957</v>
      </c>
      <c r="B20" s="201" t="s">
        <v>1</v>
      </c>
      <c r="C20" s="217" t="s">
        <v>233</v>
      </c>
      <c r="D20" s="206"/>
      <c r="E20" s="207"/>
      <c r="F20" s="215"/>
      <c r="G20" s="209"/>
      <c r="H20" s="206"/>
      <c r="I20" s="207"/>
      <c r="J20" s="215"/>
      <c r="K20" s="210"/>
      <c r="L20" s="207"/>
      <c r="M20" s="207"/>
      <c r="N20" s="215"/>
      <c r="O20" s="209"/>
      <c r="P20" s="206"/>
      <c r="Q20" s="207"/>
      <c r="R20" s="215"/>
      <c r="S20" s="210"/>
      <c r="T20" s="207">
        <v>8</v>
      </c>
      <c r="U20" s="207"/>
      <c r="V20" s="215">
        <v>2</v>
      </c>
      <c r="W20" s="209" t="s">
        <v>1</v>
      </c>
      <c r="X20" s="206"/>
      <c r="Y20" s="207"/>
      <c r="Z20" s="215"/>
      <c r="AA20" s="211"/>
      <c r="AB20" s="186">
        <f t="shared" si="0"/>
        <v>8</v>
      </c>
      <c r="AC20" s="187">
        <f t="shared" si="1"/>
        <v>0</v>
      </c>
      <c r="AD20" s="186">
        <f t="shared" si="2"/>
        <v>2</v>
      </c>
      <c r="AE20" s="193">
        <f t="shared" si="3"/>
        <v>8</v>
      </c>
      <c r="AF20" s="212" t="s">
        <v>964</v>
      </c>
      <c r="AG20" s="216" t="s">
        <v>738</v>
      </c>
    </row>
    <row r="21" spans="1:33" x14ac:dyDescent="0.2">
      <c r="A21" s="204" t="s">
        <v>1145</v>
      </c>
      <c r="B21" s="184" t="s">
        <v>1</v>
      </c>
      <c r="C21" s="217" t="s">
        <v>234</v>
      </c>
      <c r="D21" s="206"/>
      <c r="E21" s="207"/>
      <c r="F21" s="208"/>
      <c r="G21" s="209"/>
      <c r="H21" s="206"/>
      <c r="I21" s="207"/>
      <c r="J21" s="208"/>
      <c r="K21" s="210"/>
      <c r="L21" s="207">
        <v>8</v>
      </c>
      <c r="M21" s="207"/>
      <c r="N21" s="208">
        <v>2</v>
      </c>
      <c r="O21" s="209" t="s">
        <v>1</v>
      </c>
      <c r="P21" s="206"/>
      <c r="Q21" s="207"/>
      <c r="R21" s="208"/>
      <c r="S21" s="210"/>
      <c r="T21" s="207"/>
      <c r="U21" s="207"/>
      <c r="V21" s="208"/>
      <c r="W21" s="209"/>
      <c r="X21" s="206"/>
      <c r="Y21" s="207"/>
      <c r="Z21" s="208"/>
      <c r="AA21" s="211"/>
      <c r="AB21" s="186">
        <f t="shared" si="0"/>
        <v>8</v>
      </c>
      <c r="AC21" s="187">
        <f t="shared" si="1"/>
        <v>0</v>
      </c>
      <c r="AD21" s="186">
        <f t="shared" si="2"/>
        <v>2</v>
      </c>
      <c r="AE21" s="193">
        <f t="shared" si="3"/>
        <v>8</v>
      </c>
      <c r="AF21" s="212" t="s">
        <v>965</v>
      </c>
      <c r="AG21" s="216" t="s">
        <v>958</v>
      </c>
    </row>
    <row r="22" spans="1:33" x14ac:dyDescent="0.2">
      <c r="A22" s="204" t="s">
        <v>959</v>
      </c>
      <c r="B22" s="201" t="s">
        <v>1</v>
      </c>
      <c r="C22" s="217" t="s">
        <v>235</v>
      </c>
      <c r="D22" s="206"/>
      <c r="E22" s="207"/>
      <c r="F22" s="215"/>
      <c r="G22" s="209"/>
      <c r="H22" s="206"/>
      <c r="I22" s="207"/>
      <c r="J22" s="215"/>
      <c r="K22" s="210"/>
      <c r="L22" s="207"/>
      <c r="M22" s="207"/>
      <c r="N22" s="215"/>
      <c r="O22" s="209"/>
      <c r="P22" s="206"/>
      <c r="Q22" s="207"/>
      <c r="R22" s="215"/>
      <c r="S22" s="210"/>
      <c r="T22" s="207">
        <v>8</v>
      </c>
      <c r="U22" s="207"/>
      <c r="V22" s="215">
        <v>2</v>
      </c>
      <c r="W22" s="209" t="s">
        <v>1</v>
      </c>
      <c r="X22" s="206"/>
      <c r="Y22" s="207"/>
      <c r="Z22" s="215"/>
      <c r="AA22" s="211"/>
      <c r="AB22" s="186">
        <f t="shared" si="0"/>
        <v>8</v>
      </c>
      <c r="AC22" s="187">
        <f t="shared" si="1"/>
        <v>0</v>
      </c>
      <c r="AD22" s="186">
        <f t="shared" si="2"/>
        <v>2</v>
      </c>
      <c r="AE22" s="193">
        <f t="shared" si="3"/>
        <v>8</v>
      </c>
      <c r="AF22" s="212" t="s">
        <v>966</v>
      </c>
      <c r="AG22" s="216" t="s">
        <v>739</v>
      </c>
    </row>
    <row r="23" spans="1:33" x14ac:dyDescent="0.2">
      <c r="A23" s="204" t="s">
        <v>960</v>
      </c>
      <c r="B23" s="184" t="s">
        <v>1</v>
      </c>
      <c r="C23" s="217" t="s">
        <v>236</v>
      </c>
      <c r="D23" s="206"/>
      <c r="E23" s="207"/>
      <c r="F23" s="208"/>
      <c r="G23" s="209"/>
      <c r="H23" s="206">
        <v>8</v>
      </c>
      <c r="I23" s="207"/>
      <c r="J23" s="208">
        <v>2</v>
      </c>
      <c r="K23" s="210" t="s">
        <v>1</v>
      </c>
      <c r="L23" s="207"/>
      <c r="M23" s="207"/>
      <c r="N23" s="208"/>
      <c r="O23" s="209"/>
      <c r="P23" s="206"/>
      <c r="Q23" s="207"/>
      <c r="R23" s="208"/>
      <c r="S23" s="210"/>
      <c r="T23" s="207"/>
      <c r="U23" s="207"/>
      <c r="V23" s="208"/>
      <c r="W23" s="209"/>
      <c r="X23" s="206"/>
      <c r="Y23" s="207"/>
      <c r="Z23" s="208"/>
      <c r="AA23" s="211"/>
      <c r="AB23" s="186">
        <f t="shared" si="0"/>
        <v>8</v>
      </c>
      <c r="AC23" s="187">
        <f t="shared" si="1"/>
        <v>0</v>
      </c>
      <c r="AD23" s="186">
        <f t="shared" si="2"/>
        <v>2</v>
      </c>
      <c r="AE23" s="193">
        <f t="shared" si="3"/>
        <v>8</v>
      </c>
      <c r="AF23" s="212" t="s">
        <v>967</v>
      </c>
      <c r="AG23" s="216" t="s">
        <v>740</v>
      </c>
    </row>
    <row r="24" spans="1:33" x14ac:dyDescent="0.2">
      <c r="A24" s="204" t="s">
        <v>961</v>
      </c>
      <c r="B24" s="201" t="s">
        <v>1</v>
      </c>
      <c r="C24" s="217" t="s">
        <v>237</v>
      </c>
      <c r="D24" s="206"/>
      <c r="E24" s="207"/>
      <c r="F24" s="215"/>
      <c r="G24" s="209"/>
      <c r="H24" s="206"/>
      <c r="I24" s="207"/>
      <c r="J24" s="215"/>
      <c r="K24" s="210"/>
      <c r="L24" s="207"/>
      <c r="M24" s="207"/>
      <c r="N24" s="215"/>
      <c r="O24" s="209"/>
      <c r="P24" s="206"/>
      <c r="Q24" s="207"/>
      <c r="R24" s="215"/>
      <c r="S24" s="210"/>
      <c r="T24" s="207"/>
      <c r="U24" s="207"/>
      <c r="V24" s="215"/>
      <c r="W24" s="209"/>
      <c r="X24" s="206">
        <v>6</v>
      </c>
      <c r="Y24" s="207">
        <v>2</v>
      </c>
      <c r="Z24" s="215">
        <v>2</v>
      </c>
      <c r="AA24" s="211" t="s">
        <v>225</v>
      </c>
      <c r="AB24" s="186">
        <f t="shared" si="0"/>
        <v>6</v>
      </c>
      <c r="AC24" s="187">
        <f t="shared" si="1"/>
        <v>2</v>
      </c>
      <c r="AD24" s="186">
        <f t="shared" si="2"/>
        <v>2</v>
      </c>
      <c r="AE24" s="193">
        <f t="shared" si="3"/>
        <v>8</v>
      </c>
      <c r="AF24" s="212" t="s">
        <v>741</v>
      </c>
      <c r="AG24" s="216" t="s">
        <v>742</v>
      </c>
    </row>
    <row r="25" spans="1:33" x14ac:dyDescent="0.2">
      <c r="A25" s="218" t="s">
        <v>883</v>
      </c>
      <c r="B25" s="184" t="s">
        <v>1</v>
      </c>
      <c r="C25" s="219" t="s">
        <v>239</v>
      </c>
      <c r="D25" s="220"/>
      <c r="E25" s="221"/>
      <c r="F25" s="222"/>
      <c r="G25" s="223"/>
      <c r="H25" s="220">
        <v>8</v>
      </c>
      <c r="I25" s="221"/>
      <c r="J25" s="222">
        <v>2</v>
      </c>
      <c r="K25" s="224" t="s">
        <v>1</v>
      </c>
      <c r="L25" s="221"/>
      <c r="M25" s="221"/>
      <c r="N25" s="222"/>
      <c r="O25" s="223"/>
      <c r="P25" s="220"/>
      <c r="Q25" s="221"/>
      <c r="R25" s="222"/>
      <c r="S25" s="224"/>
      <c r="T25" s="221"/>
      <c r="U25" s="221"/>
      <c r="V25" s="222"/>
      <c r="W25" s="223"/>
      <c r="X25" s="220"/>
      <c r="Y25" s="221"/>
      <c r="Z25" s="222"/>
      <c r="AA25" s="223"/>
      <c r="AB25" s="186">
        <f t="shared" si="0"/>
        <v>8</v>
      </c>
      <c r="AC25" s="187">
        <f t="shared" si="1"/>
        <v>0</v>
      </c>
      <c r="AD25" s="186">
        <f t="shared" si="2"/>
        <v>2</v>
      </c>
      <c r="AE25" s="193">
        <f t="shared" si="3"/>
        <v>8</v>
      </c>
      <c r="AF25" s="212" t="s">
        <v>1170</v>
      </c>
      <c r="AG25" s="216" t="s">
        <v>744</v>
      </c>
    </row>
    <row r="26" spans="1:33" x14ac:dyDescent="0.2">
      <c r="A26" s="218" t="s">
        <v>970</v>
      </c>
      <c r="B26" s="201" t="s">
        <v>1</v>
      </c>
      <c r="C26" s="219" t="s">
        <v>240</v>
      </c>
      <c r="D26" s="220"/>
      <c r="E26" s="221"/>
      <c r="F26" s="222"/>
      <c r="G26" s="223"/>
      <c r="H26" s="220"/>
      <c r="I26" s="221"/>
      <c r="J26" s="222"/>
      <c r="K26" s="224"/>
      <c r="L26" s="225"/>
      <c r="M26" s="225"/>
      <c r="N26" s="226"/>
      <c r="O26" s="227"/>
      <c r="P26" s="220"/>
      <c r="Q26" s="221"/>
      <c r="R26" s="222"/>
      <c r="S26" s="224"/>
      <c r="T26" s="221"/>
      <c r="U26" s="221"/>
      <c r="V26" s="222"/>
      <c r="W26" s="223"/>
      <c r="X26" s="220">
        <v>4</v>
      </c>
      <c r="Y26" s="221"/>
      <c r="Z26" s="222">
        <v>1</v>
      </c>
      <c r="AA26" s="223" t="s">
        <v>1</v>
      </c>
      <c r="AB26" s="186">
        <f t="shared" si="0"/>
        <v>4</v>
      </c>
      <c r="AC26" s="187">
        <f t="shared" si="1"/>
        <v>0</v>
      </c>
      <c r="AD26" s="186">
        <f t="shared" si="2"/>
        <v>1</v>
      </c>
      <c r="AE26" s="193">
        <f t="shared" si="3"/>
        <v>4</v>
      </c>
      <c r="AF26" s="212" t="s">
        <v>968</v>
      </c>
      <c r="AG26" s="216" t="s">
        <v>873</v>
      </c>
    </row>
    <row r="27" spans="1:33" x14ac:dyDescent="0.2">
      <c r="A27" s="218" t="s">
        <v>969</v>
      </c>
      <c r="B27" s="184" t="s">
        <v>1</v>
      </c>
      <c r="C27" s="219" t="s">
        <v>241</v>
      </c>
      <c r="D27" s="220"/>
      <c r="E27" s="221"/>
      <c r="F27" s="222"/>
      <c r="G27" s="223"/>
      <c r="H27" s="220"/>
      <c r="I27" s="221"/>
      <c r="J27" s="222"/>
      <c r="K27" s="224"/>
      <c r="L27" s="228"/>
      <c r="M27" s="228"/>
      <c r="N27" s="229"/>
      <c r="O27" s="223"/>
      <c r="P27" s="220"/>
      <c r="Q27" s="221"/>
      <c r="R27" s="222"/>
      <c r="S27" s="224"/>
      <c r="T27" s="221"/>
      <c r="U27" s="221"/>
      <c r="V27" s="222"/>
      <c r="W27" s="223"/>
      <c r="X27" s="220">
        <v>4</v>
      </c>
      <c r="Y27" s="221"/>
      <c r="Z27" s="222">
        <v>1</v>
      </c>
      <c r="AA27" s="223" t="s">
        <v>156</v>
      </c>
      <c r="AB27" s="186">
        <f t="shared" si="0"/>
        <v>4</v>
      </c>
      <c r="AC27" s="187">
        <f t="shared" si="1"/>
        <v>0</v>
      </c>
      <c r="AD27" s="186">
        <f t="shared" si="2"/>
        <v>1</v>
      </c>
      <c r="AE27" s="193">
        <f t="shared" si="3"/>
        <v>4</v>
      </c>
      <c r="AF27" s="212" t="s">
        <v>847</v>
      </c>
      <c r="AG27" s="216" t="s">
        <v>874</v>
      </c>
    </row>
    <row r="28" spans="1:33" x14ac:dyDescent="0.2">
      <c r="A28" s="218" t="s">
        <v>971</v>
      </c>
      <c r="B28" s="201" t="s">
        <v>1</v>
      </c>
      <c r="C28" s="219" t="s">
        <v>242</v>
      </c>
      <c r="D28" s="220"/>
      <c r="E28" s="221"/>
      <c r="F28" s="222"/>
      <c r="G28" s="223"/>
      <c r="H28" s="220">
        <v>8</v>
      </c>
      <c r="I28" s="221"/>
      <c r="J28" s="222">
        <v>2</v>
      </c>
      <c r="K28" s="224" t="s">
        <v>1</v>
      </c>
      <c r="L28" s="225"/>
      <c r="M28" s="225"/>
      <c r="N28" s="226"/>
      <c r="O28" s="227"/>
      <c r="P28" s="220"/>
      <c r="Q28" s="221"/>
      <c r="R28" s="222"/>
      <c r="S28" s="224"/>
      <c r="T28" s="221"/>
      <c r="U28" s="221"/>
      <c r="V28" s="222"/>
      <c r="W28" s="223"/>
      <c r="X28" s="220"/>
      <c r="Y28" s="221"/>
      <c r="Z28" s="222"/>
      <c r="AA28" s="223"/>
      <c r="AB28" s="186">
        <f t="shared" si="0"/>
        <v>8</v>
      </c>
      <c r="AC28" s="187">
        <f t="shared" si="1"/>
        <v>0</v>
      </c>
      <c r="AD28" s="186">
        <f t="shared" si="2"/>
        <v>2</v>
      </c>
      <c r="AE28" s="193">
        <f t="shared" si="3"/>
        <v>8</v>
      </c>
      <c r="AF28" s="212" t="s">
        <v>729</v>
      </c>
      <c r="AG28" s="216" t="s">
        <v>730</v>
      </c>
    </row>
    <row r="29" spans="1:33" x14ac:dyDescent="0.2">
      <c r="A29" s="218" t="s">
        <v>884</v>
      </c>
      <c r="B29" s="184" t="s">
        <v>1</v>
      </c>
      <c r="C29" s="219" t="s">
        <v>243</v>
      </c>
      <c r="D29" s="220"/>
      <c r="E29" s="221"/>
      <c r="F29" s="222"/>
      <c r="G29" s="223"/>
      <c r="H29" s="220"/>
      <c r="I29" s="221"/>
      <c r="J29" s="222"/>
      <c r="K29" s="224"/>
      <c r="L29" s="228">
        <v>8</v>
      </c>
      <c r="M29" s="228"/>
      <c r="N29" s="229">
        <v>2</v>
      </c>
      <c r="O29" s="223" t="s">
        <v>1</v>
      </c>
      <c r="P29" s="220"/>
      <c r="Q29" s="221"/>
      <c r="R29" s="222"/>
      <c r="S29" s="224"/>
      <c r="T29" s="221"/>
      <c r="U29" s="221"/>
      <c r="V29" s="222"/>
      <c r="W29" s="223"/>
      <c r="X29" s="220"/>
      <c r="Y29" s="221"/>
      <c r="Z29" s="222"/>
      <c r="AA29" s="223"/>
      <c r="AB29" s="186">
        <f t="shared" si="0"/>
        <v>8</v>
      </c>
      <c r="AC29" s="187">
        <f t="shared" si="1"/>
        <v>0</v>
      </c>
      <c r="AD29" s="186">
        <f t="shared" si="2"/>
        <v>2</v>
      </c>
      <c r="AE29" s="193">
        <f t="shared" si="3"/>
        <v>8</v>
      </c>
      <c r="AF29" s="212" t="s">
        <v>875</v>
      </c>
      <c r="AG29" s="216" t="s">
        <v>876</v>
      </c>
    </row>
    <row r="30" spans="1:33" x14ac:dyDescent="0.2">
      <c r="A30" s="218" t="s">
        <v>885</v>
      </c>
      <c r="B30" s="201" t="s">
        <v>1</v>
      </c>
      <c r="C30" s="219" t="s">
        <v>244</v>
      </c>
      <c r="D30" s="220"/>
      <c r="E30" s="221"/>
      <c r="F30" s="222"/>
      <c r="G30" s="223"/>
      <c r="H30" s="220"/>
      <c r="I30" s="221"/>
      <c r="J30" s="222"/>
      <c r="K30" s="224"/>
      <c r="L30" s="221">
        <v>8</v>
      </c>
      <c r="M30" s="221"/>
      <c r="N30" s="222">
        <v>2</v>
      </c>
      <c r="O30" s="223" t="s">
        <v>1</v>
      </c>
      <c r="P30" s="220"/>
      <c r="Q30" s="221"/>
      <c r="R30" s="222"/>
      <c r="S30" s="224"/>
      <c r="T30" s="221"/>
      <c r="U30" s="221"/>
      <c r="V30" s="222"/>
      <c r="W30" s="223"/>
      <c r="X30" s="220"/>
      <c r="Y30" s="221"/>
      <c r="Z30" s="222"/>
      <c r="AA30" s="223"/>
      <c r="AB30" s="186">
        <f t="shared" si="0"/>
        <v>8</v>
      </c>
      <c r="AC30" s="187">
        <f t="shared" si="1"/>
        <v>0</v>
      </c>
      <c r="AD30" s="186">
        <f t="shared" si="2"/>
        <v>2</v>
      </c>
      <c r="AE30" s="193">
        <f t="shared" si="3"/>
        <v>8</v>
      </c>
      <c r="AF30" s="212"/>
      <c r="AG30" s="216" t="s">
        <v>745</v>
      </c>
    </row>
    <row r="31" spans="1:33" x14ac:dyDescent="0.2">
      <c r="A31" s="183" t="s">
        <v>44</v>
      </c>
      <c r="B31" s="201" t="s">
        <v>1</v>
      </c>
      <c r="C31" s="230" t="s">
        <v>45</v>
      </c>
      <c r="D31" s="186"/>
      <c r="E31" s="187"/>
      <c r="F31" s="190"/>
      <c r="G31" s="192"/>
      <c r="H31" s="186"/>
      <c r="I31" s="187"/>
      <c r="J31" s="190"/>
      <c r="K31" s="191"/>
      <c r="L31" s="187"/>
      <c r="M31" s="187"/>
      <c r="N31" s="190"/>
      <c r="O31" s="192"/>
      <c r="P31" s="186"/>
      <c r="Q31" s="187"/>
      <c r="R31" s="190"/>
      <c r="S31" s="191"/>
      <c r="T31" s="187">
        <v>4</v>
      </c>
      <c r="U31" s="187"/>
      <c r="V31" s="202">
        <v>1</v>
      </c>
      <c r="W31" s="203" t="s">
        <v>1</v>
      </c>
      <c r="X31" s="186"/>
      <c r="Y31" s="187"/>
      <c r="Z31" s="190"/>
      <c r="AA31" s="192"/>
      <c r="AB31" s="186">
        <f t="shared" si="0"/>
        <v>4</v>
      </c>
      <c r="AC31" s="187">
        <f t="shared" si="1"/>
        <v>0</v>
      </c>
      <c r="AD31" s="186">
        <f t="shared" si="2"/>
        <v>1</v>
      </c>
      <c r="AE31" s="193">
        <f t="shared" si="3"/>
        <v>4</v>
      </c>
      <c r="AF31" s="134" t="s">
        <v>746</v>
      </c>
      <c r="AG31" s="135" t="s">
        <v>747</v>
      </c>
    </row>
    <row r="32" spans="1:33" x14ac:dyDescent="0.2">
      <c r="A32" s="183" t="s">
        <v>42</v>
      </c>
      <c r="B32" s="201" t="s">
        <v>1</v>
      </c>
      <c r="C32" s="230" t="s">
        <v>43</v>
      </c>
      <c r="D32" s="186"/>
      <c r="E32" s="187"/>
      <c r="F32" s="190"/>
      <c r="G32" s="192"/>
      <c r="H32" s="186"/>
      <c r="I32" s="187"/>
      <c r="J32" s="190"/>
      <c r="K32" s="191"/>
      <c r="L32" s="187"/>
      <c r="M32" s="187"/>
      <c r="N32" s="190"/>
      <c r="O32" s="192"/>
      <c r="P32" s="186"/>
      <c r="Q32" s="187"/>
      <c r="R32" s="190"/>
      <c r="S32" s="191"/>
      <c r="T32" s="187"/>
      <c r="U32" s="187"/>
      <c r="V32" s="202"/>
      <c r="W32" s="203"/>
      <c r="X32" s="186">
        <v>8</v>
      </c>
      <c r="Y32" s="187"/>
      <c r="Z32" s="190">
        <v>1</v>
      </c>
      <c r="AA32" s="192" t="s">
        <v>1</v>
      </c>
      <c r="AB32" s="186">
        <f t="shared" si="0"/>
        <v>8</v>
      </c>
      <c r="AC32" s="187">
        <f t="shared" si="1"/>
        <v>0</v>
      </c>
      <c r="AD32" s="186">
        <f t="shared" si="2"/>
        <v>1</v>
      </c>
      <c r="AE32" s="193">
        <f t="shared" si="3"/>
        <v>8</v>
      </c>
      <c r="AF32" s="134" t="s">
        <v>746</v>
      </c>
      <c r="AG32" s="135" t="s">
        <v>747</v>
      </c>
    </row>
    <row r="33" spans="1:33" ht="16.5" customHeight="1" x14ac:dyDescent="0.2">
      <c r="A33" s="183" t="s">
        <v>62</v>
      </c>
      <c r="B33" s="201" t="s">
        <v>1</v>
      </c>
      <c r="C33" s="231" t="s">
        <v>63</v>
      </c>
      <c r="D33" s="186"/>
      <c r="E33" s="187"/>
      <c r="F33" s="190"/>
      <c r="G33" s="192"/>
      <c r="H33" s="186"/>
      <c r="I33" s="187"/>
      <c r="J33" s="190"/>
      <c r="K33" s="191"/>
      <c r="L33" s="187"/>
      <c r="M33" s="187"/>
      <c r="N33" s="190"/>
      <c r="O33" s="192"/>
      <c r="P33" s="186">
        <v>4</v>
      </c>
      <c r="Q33" s="187"/>
      <c r="R33" s="190">
        <v>2</v>
      </c>
      <c r="S33" s="191" t="s">
        <v>1</v>
      </c>
      <c r="T33" s="187"/>
      <c r="U33" s="187"/>
      <c r="V33" s="202"/>
      <c r="W33" s="203"/>
      <c r="X33" s="186"/>
      <c r="Y33" s="187"/>
      <c r="Z33" s="190"/>
      <c r="AA33" s="192"/>
      <c r="AB33" s="186">
        <f t="shared" si="0"/>
        <v>4</v>
      </c>
      <c r="AC33" s="187">
        <f t="shared" si="1"/>
        <v>0</v>
      </c>
      <c r="AD33" s="186">
        <f t="shared" si="2"/>
        <v>2</v>
      </c>
      <c r="AE33" s="193">
        <f t="shared" si="3"/>
        <v>4</v>
      </c>
      <c r="AF33" s="134" t="s">
        <v>1170</v>
      </c>
      <c r="AG33" s="135" t="s">
        <v>748</v>
      </c>
    </row>
    <row r="34" spans="1:33" x14ac:dyDescent="0.2">
      <c r="A34" s="183" t="s">
        <v>177</v>
      </c>
      <c r="B34" s="201" t="s">
        <v>1</v>
      </c>
      <c r="C34" s="230" t="s">
        <v>178</v>
      </c>
      <c r="D34" s="186"/>
      <c r="E34" s="187"/>
      <c r="F34" s="190"/>
      <c r="G34" s="192"/>
      <c r="H34" s="186"/>
      <c r="I34" s="187"/>
      <c r="J34" s="190"/>
      <c r="K34" s="191"/>
      <c r="L34" s="187"/>
      <c r="M34" s="187"/>
      <c r="N34" s="190"/>
      <c r="O34" s="192"/>
      <c r="P34" s="186"/>
      <c r="Q34" s="187"/>
      <c r="R34" s="190"/>
      <c r="S34" s="191"/>
      <c r="T34" s="187">
        <v>8</v>
      </c>
      <c r="U34" s="187"/>
      <c r="V34" s="202">
        <v>2</v>
      </c>
      <c r="W34" s="203" t="s">
        <v>1</v>
      </c>
      <c r="X34" s="186"/>
      <c r="Y34" s="187"/>
      <c r="Z34" s="190"/>
      <c r="AA34" s="192"/>
      <c r="AB34" s="186">
        <f t="shared" si="0"/>
        <v>8</v>
      </c>
      <c r="AC34" s="187">
        <f t="shared" si="1"/>
        <v>0</v>
      </c>
      <c r="AD34" s="186">
        <f t="shared" si="2"/>
        <v>2</v>
      </c>
      <c r="AE34" s="193">
        <f t="shared" si="3"/>
        <v>8</v>
      </c>
      <c r="AF34" s="134" t="s">
        <v>749</v>
      </c>
      <c r="AG34" s="135" t="s">
        <v>750</v>
      </c>
    </row>
    <row r="35" spans="1:33" x14ac:dyDescent="0.2">
      <c r="A35" s="183" t="s">
        <v>69</v>
      </c>
      <c r="B35" s="201" t="s">
        <v>1</v>
      </c>
      <c r="C35" s="230" t="s">
        <v>245</v>
      </c>
      <c r="D35" s="186"/>
      <c r="E35" s="187"/>
      <c r="F35" s="190"/>
      <c r="G35" s="192"/>
      <c r="H35" s="186"/>
      <c r="I35" s="187"/>
      <c r="J35" s="190"/>
      <c r="K35" s="191"/>
      <c r="L35" s="187"/>
      <c r="M35" s="187"/>
      <c r="N35" s="190"/>
      <c r="O35" s="192"/>
      <c r="P35" s="186"/>
      <c r="Q35" s="187">
        <v>8</v>
      </c>
      <c r="R35" s="190">
        <v>2</v>
      </c>
      <c r="S35" s="191" t="s">
        <v>1</v>
      </c>
      <c r="T35" s="187"/>
      <c r="U35" s="187"/>
      <c r="V35" s="202"/>
      <c r="W35" s="192"/>
      <c r="X35" s="186"/>
      <c r="Y35" s="187"/>
      <c r="Z35" s="190"/>
      <c r="AA35" s="192"/>
      <c r="AB35" s="186">
        <f t="shared" si="0"/>
        <v>0</v>
      </c>
      <c r="AC35" s="187">
        <f t="shared" si="1"/>
        <v>8</v>
      </c>
      <c r="AD35" s="186">
        <f t="shared" si="2"/>
        <v>2</v>
      </c>
      <c r="AE35" s="193">
        <f t="shared" si="3"/>
        <v>8</v>
      </c>
      <c r="AF35" s="134" t="s">
        <v>751</v>
      </c>
      <c r="AG35" s="135" t="s">
        <v>742</v>
      </c>
    </row>
    <row r="36" spans="1:33" x14ac:dyDescent="0.2">
      <c r="A36" s="183" t="s">
        <v>880</v>
      </c>
      <c r="B36" s="201" t="s">
        <v>1</v>
      </c>
      <c r="C36" s="230" t="s">
        <v>246</v>
      </c>
      <c r="D36" s="186"/>
      <c r="E36" s="187"/>
      <c r="F36" s="190"/>
      <c r="G36" s="192"/>
      <c r="H36" s="186"/>
      <c r="I36" s="187"/>
      <c r="J36" s="190"/>
      <c r="K36" s="191"/>
      <c r="L36" s="187"/>
      <c r="M36" s="187"/>
      <c r="N36" s="190"/>
      <c r="O36" s="192"/>
      <c r="P36" s="186"/>
      <c r="Q36" s="187">
        <v>4</v>
      </c>
      <c r="R36" s="190">
        <v>1</v>
      </c>
      <c r="S36" s="191" t="s">
        <v>225</v>
      </c>
      <c r="T36" s="187"/>
      <c r="U36" s="187"/>
      <c r="V36" s="202"/>
      <c r="W36" s="192"/>
      <c r="X36" s="186"/>
      <c r="Y36" s="187"/>
      <c r="Z36" s="202"/>
      <c r="AA36" s="192"/>
      <c r="AB36" s="186">
        <f t="shared" si="0"/>
        <v>0</v>
      </c>
      <c r="AC36" s="187">
        <f t="shared" si="1"/>
        <v>4</v>
      </c>
      <c r="AD36" s="186">
        <f t="shared" si="2"/>
        <v>1</v>
      </c>
      <c r="AE36" s="193">
        <f t="shared" si="3"/>
        <v>4</v>
      </c>
      <c r="AF36" s="134" t="s">
        <v>725</v>
      </c>
      <c r="AG36" s="135" t="s">
        <v>752</v>
      </c>
    </row>
    <row r="37" spans="1:33" x14ac:dyDescent="0.2">
      <c r="A37" s="183" t="s">
        <v>881</v>
      </c>
      <c r="B37" s="232" t="s">
        <v>1</v>
      </c>
      <c r="C37" s="233" t="s">
        <v>247</v>
      </c>
      <c r="D37" s="234"/>
      <c r="E37" s="235"/>
      <c r="F37" s="236"/>
      <c r="G37" s="237"/>
      <c r="H37" s="234"/>
      <c r="I37" s="235"/>
      <c r="J37" s="236"/>
      <c r="K37" s="238"/>
      <c r="L37" s="235"/>
      <c r="M37" s="235"/>
      <c r="N37" s="236"/>
      <c r="O37" s="237"/>
      <c r="P37" s="234"/>
      <c r="Q37" s="235"/>
      <c r="R37" s="236"/>
      <c r="S37" s="238"/>
      <c r="T37" s="239"/>
      <c r="U37" s="235"/>
      <c r="V37" s="240"/>
      <c r="W37" s="192"/>
      <c r="X37" s="241"/>
      <c r="Y37" s="235">
        <v>8</v>
      </c>
      <c r="Z37" s="240">
        <v>1</v>
      </c>
      <c r="AA37" s="192" t="s">
        <v>225</v>
      </c>
      <c r="AB37" s="186">
        <f t="shared" si="0"/>
        <v>0</v>
      </c>
      <c r="AC37" s="187">
        <f t="shared" si="1"/>
        <v>8</v>
      </c>
      <c r="AD37" s="186">
        <f t="shared" si="2"/>
        <v>1</v>
      </c>
      <c r="AE37" s="193">
        <f t="shared" si="3"/>
        <v>8</v>
      </c>
      <c r="AF37" s="134" t="s">
        <v>725</v>
      </c>
      <c r="AG37" s="135" t="s">
        <v>726</v>
      </c>
    </row>
    <row r="38" spans="1:33" x14ac:dyDescent="0.2">
      <c r="A38" s="183" t="s">
        <v>882</v>
      </c>
      <c r="B38" s="232" t="s">
        <v>1</v>
      </c>
      <c r="C38" s="233" t="s">
        <v>972</v>
      </c>
      <c r="D38" s="234"/>
      <c r="E38" s="235"/>
      <c r="F38" s="236"/>
      <c r="G38" s="237"/>
      <c r="H38" s="234"/>
      <c r="I38" s="235"/>
      <c r="J38" s="236"/>
      <c r="K38" s="238"/>
      <c r="L38" s="242"/>
      <c r="M38" s="242"/>
      <c r="N38" s="243"/>
      <c r="O38" s="244"/>
      <c r="P38" s="234"/>
      <c r="Q38" s="235"/>
      <c r="R38" s="236"/>
      <c r="S38" s="238"/>
      <c r="T38" s="239"/>
      <c r="U38" s="239"/>
      <c r="V38" s="245"/>
      <c r="W38" s="246"/>
      <c r="X38" s="241"/>
      <c r="Y38" s="235">
        <v>10</v>
      </c>
      <c r="Z38" s="236">
        <v>1</v>
      </c>
      <c r="AA38" s="192" t="s">
        <v>225</v>
      </c>
      <c r="AB38" s="186">
        <f t="shared" si="0"/>
        <v>0</v>
      </c>
      <c r="AC38" s="187">
        <f t="shared" si="1"/>
        <v>10</v>
      </c>
      <c r="AD38" s="186">
        <f t="shared" si="2"/>
        <v>1</v>
      </c>
      <c r="AE38" s="193">
        <f t="shared" si="3"/>
        <v>10</v>
      </c>
      <c r="AF38" s="134" t="s">
        <v>725</v>
      </c>
      <c r="AG38" s="135" t="s">
        <v>877</v>
      </c>
    </row>
    <row r="39" spans="1:33" x14ac:dyDescent="0.2">
      <c r="A39" s="183" t="s">
        <v>64</v>
      </c>
      <c r="B39" s="232" t="s">
        <v>1</v>
      </c>
      <c r="C39" s="247" t="s">
        <v>65</v>
      </c>
      <c r="D39" s="186"/>
      <c r="E39" s="187"/>
      <c r="F39" s="190"/>
      <c r="G39" s="192"/>
      <c r="H39" s="186">
        <v>8</v>
      </c>
      <c r="I39" s="187"/>
      <c r="J39" s="190">
        <v>2</v>
      </c>
      <c r="K39" s="191" t="s">
        <v>1</v>
      </c>
      <c r="L39" s="187"/>
      <c r="M39" s="187"/>
      <c r="N39" s="190"/>
      <c r="O39" s="192"/>
      <c r="P39" s="186"/>
      <c r="Q39" s="187"/>
      <c r="R39" s="190"/>
      <c r="S39" s="191"/>
      <c r="T39" s="187"/>
      <c r="U39" s="187"/>
      <c r="V39" s="202"/>
      <c r="W39" s="203"/>
      <c r="X39" s="186"/>
      <c r="Y39" s="187"/>
      <c r="Z39" s="190"/>
      <c r="AA39" s="192"/>
      <c r="AB39" s="186">
        <f t="shared" si="0"/>
        <v>8</v>
      </c>
      <c r="AC39" s="187">
        <f t="shared" si="1"/>
        <v>0</v>
      </c>
      <c r="AD39" s="186">
        <f t="shared" si="2"/>
        <v>2</v>
      </c>
      <c r="AE39" s="193">
        <f t="shared" si="3"/>
        <v>8</v>
      </c>
      <c r="AF39" s="134" t="s">
        <v>753</v>
      </c>
      <c r="AG39" s="135" t="s">
        <v>878</v>
      </c>
    </row>
    <row r="40" spans="1:33" x14ac:dyDescent="0.2">
      <c r="A40" s="183" t="s">
        <v>67</v>
      </c>
      <c r="B40" s="232" t="s">
        <v>1</v>
      </c>
      <c r="C40" s="248" t="s">
        <v>68</v>
      </c>
      <c r="D40" s="186"/>
      <c r="E40" s="187"/>
      <c r="F40" s="190"/>
      <c r="G40" s="192"/>
      <c r="H40" s="186"/>
      <c r="I40" s="187"/>
      <c r="J40" s="190"/>
      <c r="K40" s="191"/>
      <c r="L40" s="187">
        <v>8</v>
      </c>
      <c r="M40" s="187"/>
      <c r="N40" s="190">
        <v>2</v>
      </c>
      <c r="O40" s="192" t="s">
        <v>1</v>
      </c>
      <c r="P40" s="186"/>
      <c r="Q40" s="187"/>
      <c r="R40" s="190"/>
      <c r="S40" s="191"/>
      <c r="T40" s="187"/>
      <c r="U40" s="187"/>
      <c r="V40" s="202"/>
      <c r="W40" s="203"/>
      <c r="X40" s="186"/>
      <c r="Y40" s="187"/>
      <c r="Z40" s="190"/>
      <c r="AA40" s="192"/>
      <c r="AB40" s="186">
        <f t="shared" si="0"/>
        <v>8</v>
      </c>
      <c r="AC40" s="187">
        <f t="shared" si="1"/>
        <v>0</v>
      </c>
      <c r="AD40" s="186">
        <f t="shared" si="2"/>
        <v>2</v>
      </c>
      <c r="AE40" s="193">
        <f t="shared" si="3"/>
        <v>8</v>
      </c>
      <c r="AF40" s="134" t="s">
        <v>753</v>
      </c>
      <c r="AG40" s="135" t="s">
        <v>879</v>
      </c>
    </row>
    <row r="41" spans="1:33" x14ac:dyDescent="0.2">
      <c r="A41" s="183" t="s">
        <v>869</v>
      </c>
      <c r="B41" s="232" t="s">
        <v>1</v>
      </c>
      <c r="C41" s="233" t="s">
        <v>845</v>
      </c>
      <c r="D41" s="234"/>
      <c r="E41" s="235"/>
      <c r="F41" s="236"/>
      <c r="G41" s="237"/>
      <c r="H41" s="234"/>
      <c r="I41" s="235"/>
      <c r="J41" s="236"/>
      <c r="K41" s="238"/>
      <c r="L41" s="235"/>
      <c r="M41" s="235"/>
      <c r="N41" s="236"/>
      <c r="O41" s="237"/>
      <c r="P41" s="234"/>
      <c r="Q41" s="235"/>
      <c r="R41" s="236"/>
      <c r="S41" s="238"/>
      <c r="T41" s="235"/>
      <c r="U41" s="235"/>
      <c r="V41" s="240"/>
      <c r="W41" s="249"/>
      <c r="X41" s="234">
        <v>4</v>
      </c>
      <c r="Y41" s="235"/>
      <c r="Z41" s="236">
        <v>1</v>
      </c>
      <c r="AA41" s="237" t="s">
        <v>225</v>
      </c>
      <c r="AB41" s="234">
        <f t="shared" si="0"/>
        <v>4</v>
      </c>
      <c r="AC41" s="235">
        <f t="shared" si="1"/>
        <v>0</v>
      </c>
      <c r="AD41" s="234">
        <f t="shared" si="2"/>
        <v>1</v>
      </c>
      <c r="AE41" s="250">
        <f t="shared" si="3"/>
        <v>4</v>
      </c>
      <c r="AF41" s="134" t="s">
        <v>1170</v>
      </c>
      <c r="AG41" s="135" t="s">
        <v>744</v>
      </c>
    </row>
    <row r="42" spans="1:33" x14ac:dyDescent="0.2">
      <c r="A42" s="183"/>
      <c r="B42" s="201" t="s">
        <v>137</v>
      </c>
      <c r="C42" s="230" t="s">
        <v>153</v>
      </c>
      <c r="D42" s="186"/>
      <c r="E42" s="187"/>
      <c r="F42" s="188"/>
      <c r="G42" s="189"/>
      <c r="H42" s="186"/>
      <c r="I42" s="187"/>
      <c r="J42" s="190"/>
      <c r="K42" s="191"/>
      <c r="L42" s="187"/>
      <c r="M42" s="187"/>
      <c r="N42" s="190"/>
      <c r="O42" s="192"/>
      <c r="P42" s="186">
        <v>4</v>
      </c>
      <c r="Q42" s="187">
        <v>4</v>
      </c>
      <c r="R42" s="190">
        <v>3</v>
      </c>
      <c r="S42" s="191"/>
      <c r="T42" s="187"/>
      <c r="U42" s="187"/>
      <c r="V42" s="202"/>
      <c r="W42" s="203"/>
      <c r="X42" s="186"/>
      <c r="Y42" s="187"/>
      <c r="Z42" s="190"/>
      <c r="AA42" s="192"/>
      <c r="AB42" s="186">
        <f t="shared" si="0"/>
        <v>4</v>
      </c>
      <c r="AC42" s="187">
        <f t="shared" si="1"/>
        <v>4</v>
      </c>
      <c r="AD42" s="186">
        <f t="shared" si="2"/>
        <v>3</v>
      </c>
      <c r="AE42" s="193">
        <f t="shared" si="3"/>
        <v>8</v>
      </c>
      <c r="AF42" s="134"/>
      <c r="AG42" s="135"/>
    </row>
    <row r="43" spans="1:33" x14ac:dyDescent="0.2">
      <c r="A43" s="183"/>
      <c r="B43" s="201" t="s">
        <v>137</v>
      </c>
      <c r="C43" s="230" t="s">
        <v>154</v>
      </c>
      <c r="D43" s="186"/>
      <c r="E43" s="187"/>
      <c r="F43" s="188"/>
      <c r="G43" s="189"/>
      <c r="H43" s="186"/>
      <c r="I43" s="187"/>
      <c r="J43" s="190"/>
      <c r="K43" s="191"/>
      <c r="L43" s="187"/>
      <c r="M43" s="187"/>
      <c r="N43" s="190"/>
      <c r="O43" s="192"/>
      <c r="P43" s="186"/>
      <c r="Q43" s="187"/>
      <c r="R43" s="190"/>
      <c r="S43" s="191"/>
      <c r="T43" s="187">
        <v>4</v>
      </c>
      <c r="U43" s="187">
        <v>4</v>
      </c>
      <c r="V43" s="202">
        <v>3</v>
      </c>
      <c r="W43" s="203" t="s">
        <v>223</v>
      </c>
      <c r="X43" s="186"/>
      <c r="Y43" s="187"/>
      <c r="Z43" s="190"/>
      <c r="AA43" s="192"/>
      <c r="AB43" s="186">
        <f t="shared" si="0"/>
        <v>4</v>
      </c>
      <c r="AC43" s="187">
        <f t="shared" si="1"/>
        <v>4</v>
      </c>
      <c r="AD43" s="186">
        <f t="shared" si="2"/>
        <v>3</v>
      </c>
      <c r="AE43" s="193">
        <f t="shared" si="3"/>
        <v>8</v>
      </c>
      <c r="AF43" s="134"/>
      <c r="AG43" s="135"/>
    </row>
    <row r="44" spans="1:33" x14ac:dyDescent="0.2">
      <c r="A44" s="183"/>
      <c r="B44" s="201" t="s">
        <v>137</v>
      </c>
      <c r="C44" s="230" t="s">
        <v>155</v>
      </c>
      <c r="D44" s="186"/>
      <c r="E44" s="187"/>
      <c r="F44" s="188"/>
      <c r="G44" s="189"/>
      <c r="H44" s="186"/>
      <c r="I44" s="187"/>
      <c r="J44" s="190"/>
      <c r="K44" s="191"/>
      <c r="L44" s="187"/>
      <c r="M44" s="187"/>
      <c r="N44" s="190"/>
      <c r="O44" s="192"/>
      <c r="P44" s="186"/>
      <c r="Q44" s="187"/>
      <c r="R44" s="190"/>
      <c r="S44" s="191"/>
      <c r="T44" s="187"/>
      <c r="U44" s="187"/>
      <c r="V44" s="202"/>
      <c r="W44" s="203"/>
      <c r="X44" s="186">
        <v>4</v>
      </c>
      <c r="Y44" s="187">
        <v>4</v>
      </c>
      <c r="Z44" s="190">
        <v>3</v>
      </c>
      <c r="AA44" s="192" t="s">
        <v>223</v>
      </c>
      <c r="AB44" s="186">
        <f t="shared" si="0"/>
        <v>4</v>
      </c>
      <c r="AC44" s="187">
        <f t="shared" si="1"/>
        <v>4</v>
      </c>
      <c r="AD44" s="186">
        <f t="shared" si="2"/>
        <v>3</v>
      </c>
      <c r="AE44" s="193">
        <f t="shared" si="3"/>
        <v>8</v>
      </c>
      <c r="AF44" s="134"/>
      <c r="AG44" s="135"/>
    </row>
    <row r="45" spans="1:33" ht="18.75" thickBot="1" x14ac:dyDescent="0.3">
      <c r="A45" s="32"/>
      <c r="B45" s="33"/>
      <c r="C45" s="34" t="s">
        <v>248</v>
      </c>
      <c r="D45" s="35">
        <f>SUM(D10:D44)</f>
        <v>16</v>
      </c>
      <c r="E45" s="36">
        <f>SUM(E10:E44)</f>
        <v>54</v>
      </c>
      <c r="F45" s="36">
        <f>SUM(F10:F44)</f>
        <v>12</v>
      </c>
      <c r="G45" s="37" t="s">
        <v>19</v>
      </c>
      <c r="H45" s="35">
        <f>SUM(H10:H44)</f>
        <v>48</v>
      </c>
      <c r="I45" s="36">
        <f>SUM(I10:I44)</f>
        <v>0</v>
      </c>
      <c r="J45" s="36">
        <f>SUM(J10:J44)</f>
        <v>12</v>
      </c>
      <c r="K45" s="38" t="s">
        <v>19</v>
      </c>
      <c r="L45" s="36">
        <f>SUM(L10:L44)</f>
        <v>32</v>
      </c>
      <c r="M45" s="36">
        <f>SUM(M10:M44)</f>
        <v>0</v>
      </c>
      <c r="N45" s="36">
        <f>SUM(N10:N44)</f>
        <v>8</v>
      </c>
      <c r="O45" s="37" t="s">
        <v>19</v>
      </c>
      <c r="P45" s="35">
        <f>SUM(P10:P44)</f>
        <v>24</v>
      </c>
      <c r="Q45" s="36">
        <f>SUM(Q10:Q44)</f>
        <v>16</v>
      </c>
      <c r="R45" s="36">
        <f>SUM(R10:R44)</f>
        <v>12</v>
      </c>
      <c r="S45" s="38" t="s">
        <v>19</v>
      </c>
      <c r="T45" s="36">
        <f>SUM(T10:T44)</f>
        <v>40</v>
      </c>
      <c r="U45" s="36">
        <f>SUM(U10:U44)</f>
        <v>4</v>
      </c>
      <c r="V45" s="36">
        <f>SUM(V10:V44)</f>
        <v>12</v>
      </c>
      <c r="W45" s="37" t="s">
        <v>19</v>
      </c>
      <c r="X45" s="35">
        <f>SUM(X10:X44)</f>
        <v>30</v>
      </c>
      <c r="Y45" s="36">
        <f>SUM(Y10:Y44)</f>
        <v>24</v>
      </c>
      <c r="Z45" s="36">
        <f>SUM(Z10:Z44)</f>
        <v>11</v>
      </c>
      <c r="AA45" s="37" t="s">
        <v>19</v>
      </c>
      <c r="AB45" s="39">
        <f t="shared" ref="AB45:AE45" si="4">SUM(AB10:AB44)</f>
        <v>190</v>
      </c>
      <c r="AC45" s="40">
        <f t="shared" si="4"/>
        <v>98</v>
      </c>
      <c r="AD45" s="40">
        <f t="shared" si="4"/>
        <v>67</v>
      </c>
      <c r="AE45" s="41">
        <f t="shared" si="4"/>
        <v>288</v>
      </c>
      <c r="AF45" s="42"/>
      <c r="AG45" s="42"/>
    </row>
    <row r="46" spans="1:33" ht="15.75" x14ac:dyDescent="0.25">
      <c r="A46" s="43"/>
      <c r="B46" s="44"/>
      <c r="C46" s="45" t="s">
        <v>5</v>
      </c>
      <c r="D46" s="45"/>
      <c r="E46" s="45"/>
      <c r="F46" s="45"/>
      <c r="G46" s="45"/>
      <c r="H46" s="45"/>
      <c r="I46" s="45"/>
      <c r="J46" s="45"/>
      <c r="K46" s="45"/>
      <c r="L46" s="839"/>
      <c r="M46" s="839"/>
      <c r="N46" s="839"/>
      <c r="O46" s="839"/>
      <c r="P46" s="839"/>
      <c r="Q46" s="839"/>
      <c r="R46" s="839"/>
      <c r="S46" s="839"/>
      <c r="T46" s="839"/>
      <c r="U46" s="839"/>
      <c r="V46" s="839"/>
      <c r="W46" s="839"/>
      <c r="X46" s="839"/>
      <c r="Y46" s="839"/>
      <c r="Z46" s="839"/>
      <c r="AA46" s="839"/>
      <c r="AB46" s="46"/>
      <c r="AC46" s="46"/>
      <c r="AD46" s="46"/>
      <c r="AE46" s="47"/>
      <c r="AF46" s="48"/>
      <c r="AG46" s="48"/>
    </row>
    <row r="47" spans="1:33" x14ac:dyDescent="0.2">
      <c r="A47" s="183" t="s">
        <v>70</v>
      </c>
      <c r="B47" s="201" t="s">
        <v>139</v>
      </c>
      <c r="C47" s="230" t="s">
        <v>71</v>
      </c>
      <c r="D47" s="187"/>
      <c r="E47" s="187"/>
      <c r="F47" s="251" t="s">
        <v>19</v>
      </c>
      <c r="G47" s="252"/>
      <c r="H47" s="186"/>
      <c r="I47" s="187">
        <v>8</v>
      </c>
      <c r="J47" s="251" t="s">
        <v>19</v>
      </c>
      <c r="K47" s="253" t="s">
        <v>157</v>
      </c>
      <c r="L47" s="187"/>
      <c r="M47" s="187"/>
      <c r="N47" s="251" t="s">
        <v>19</v>
      </c>
      <c r="O47" s="252"/>
      <c r="P47" s="186"/>
      <c r="Q47" s="187"/>
      <c r="R47" s="251" t="s">
        <v>19</v>
      </c>
      <c r="S47" s="253"/>
      <c r="T47" s="187"/>
      <c r="U47" s="187"/>
      <c r="V47" s="251" t="s">
        <v>19</v>
      </c>
      <c r="W47" s="252"/>
      <c r="X47" s="186"/>
      <c r="Y47" s="187"/>
      <c r="Z47" s="251" t="s">
        <v>19</v>
      </c>
      <c r="AA47" s="252"/>
      <c r="AB47" s="186">
        <f t="shared" ref="AB47:AB50" si="5">SUM(D47,H47,L47,P47,T47,X47)</f>
        <v>0</v>
      </c>
      <c r="AC47" s="187">
        <f t="shared" ref="AC47:AC50" si="6">SUM(E47,I47,M47,Q47,U47,Y47)</f>
        <v>8</v>
      </c>
      <c r="AD47" s="251" t="s">
        <v>19</v>
      </c>
      <c r="AE47" s="193">
        <f t="shared" ref="AE47:AE50" si="7">SUM(AB47,AC47)</f>
        <v>8</v>
      </c>
      <c r="AF47" s="134" t="s">
        <v>915</v>
      </c>
      <c r="AG47" s="135" t="s">
        <v>916</v>
      </c>
    </row>
    <row r="48" spans="1:33" x14ac:dyDescent="0.2">
      <c r="A48" s="183" t="s">
        <v>74</v>
      </c>
      <c r="B48" s="201" t="s">
        <v>139</v>
      </c>
      <c r="C48" s="230" t="s">
        <v>75</v>
      </c>
      <c r="D48" s="187"/>
      <c r="E48" s="187"/>
      <c r="F48" s="251" t="s">
        <v>19</v>
      </c>
      <c r="G48" s="252"/>
      <c r="H48" s="186"/>
      <c r="I48" s="187"/>
      <c r="J48" s="251" t="s">
        <v>19</v>
      </c>
      <c r="K48" s="253"/>
      <c r="L48" s="187"/>
      <c r="M48" s="187">
        <v>8</v>
      </c>
      <c r="N48" s="251" t="s">
        <v>19</v>
      </c>
      <c r="O48" s="252" t="s">
        <v>157</v>
      </c>
      <c r="P48" s="186"/>
      <c r="Q48" s="187"/>
      <c r="R48" s="251" t="s">
        <v>19</v>
      </c>
      <c r="S48" s="253"/>
      <c r="T48" s="187"/>
      <c r="U48" s="187"/>
      <c r="V48" s="251" t="s">
        <v>19</v>
      </c>
      <c r="W48" s="252"/>
      <c r="X48" s="186"/>
      <c r="Y48" s="187"/>
      <c r="Z48" s="251" t="s">
        <v>19</v>
      </c>
      <c r="AA48" s="252"/>
      <c r="AB48" s="186">
        <f t="shared" si="5"/>
        <v>0</v>
      </c>
      <c r="AC48" s="187">
        <f t="shared" si="6"/>
        <v>8</v>
      </c>
      <c r="AD48" s="251" t="s">
        <v>19</v>
      </c>
      <c r="AE48" s="193">
        <f t="shared" si="7"/>
        <v>8</v>
      </c>
      <c r="AF48" s="134" t="s">
        <v>915</v>
      </c>
      <c r="AG48" s="135" t="s">
        <v>916</v>
      </c>
    </row>
    <row r="49" spans="1:33" x14ac:dyDescent="0.2">
      <c r="A49" s="183" t="s">
        <v>76</v>
      </c>
      <c r="B49" s="201" t="s">
        <v>139</v>
      </c>
      <c r="C49" s="230" t="s">
        <v>77</v>
      </c>
      <c r="D49" s="187"/>
      <c r="E49" s="187"/>
      <c r="F49" s="251" t="s">
        <v>19</v>
      </c>
      <c r="G49" s="252"/>
      <c r="H49" s="186"/>
      <c r="I49" s="187"/>
      <c r="J49" s="251" t="s">
        <v>19</v>
      </c>
      <c r="K49" s="253"/>
      <c r="L49" s="187"/>
      <c r="M49" s="187"/>
      <c r="N49" s="251" t="s">
        <v>19</v>
      </c>
      <c r="O49" s="252"/>
      <c r="P49" s="186"/>
      <c r="Q49" s="187">
        <v>8</v>
      </c>
      <c r="R49" s="251" t="s">
        <v>19</v>
      </c>
      <c r="S49" s="253" t="s">
        <v>157</v>
      </c>
      <c r="T49" s="187"/>
      <c r="U49" s="187"/>
      <c r="V49" s="251" t="s">
        <v>19</v>
      </c>
      <c r="W49" s="252"/>
      <c r="X49" s="186"/>
      <c r="Y49" s="187"/>
      <c r="Z49" s="251" t="s">
        <v>19</v>
      </c>
      <c r="AA49" s="252"/>
      <c r="AB49" s="186">
        <f t="shared" si="5"/>
        <v>0</v>
      </c>
      <c r="AC49" s="187">
        <f t="shared" si="6"/>
        <v>8</v>
      </c>
      <c r="AD49" s="251" t="s">
        <v>19</v>
      </c>
      <c r="AE49" s="193">
        <f t="shared" si="7"/>
        <v>8</v>
      </c>
      <c r="AF49" s="134" t="s">
        <v>915</v>
      </c>
      <c r="AG49" s="135" t="s">
        <v>916</v>
      </c>
    </row>
    <row r="50" spans="1:33" ht="13.5" thickBot="1" x14ac:dyDescent="0.25">
      <c r="A50" s="183" t="s">
        <v>249</v>
      </c>
      <c r="B50" s="201" t="s">
        <v>139</v>
      </c>
      <c r="C50" s="230" t="s">
        <v>250</v>
      </c>
      <c r="D50" s="187"/>
      <c r="E50" s="187"/>
      <c r="F50" s="251" t="s">
        <v>19</v>
      </c>
      <c r="G50" s="189"/>
      <c r="H50" s="186">
        <v>8</v>
      </c>
      <c r="I50" s="187">
        <v>4</v>
      </c>
      <c r="J50" s="251" t="s">
        <v>19</v>
      </c>
      <c r="K50" s="191" t="s">
        <v>157</v>
      </c>
      <c r="L50" s="187"/>
      <c r="M50" s="187"/>
      <c r="N50" s="251" t="s">
        <v>19</v>
      </c>
      <c r="O50" s="254"/>
      <c r="P50" s="186"/>
      <c r="Q50" s="187"/>
      <c r="R50" s="251" t="s">
        <v>19</v>
      </c>
      <c r="S50" s="191"/>
      <c r="T50" s="187"/>
      <c r="U50" s="187"/>
      <c r="V50" s="251" t="s">
        <v>19</v>
      </c>
      <c r="W50" s="192"/>
      <c r="X50" s="186"/>
      <c r="Y50" s="187"/>
      <c r="Z50" s="251" t="s">
        <v>19</v>
      </c>
      <c r="AA50" s="254"/>
      <c r="AB50" s="186">
        <f t="shared" si="5"/>
        <v>8</v>
      </c>
      <c r="AC50" s="187">
        <f t="shared" si="6"/>
        <v>4</v>
      </c>
      <c r="AD50" s="251" t="s">
        <v>19</v>
      </c>
      <c r="AE50" s="193">
        <f t="shared" si="7"/>
        <v>12</v>
      </c>
      <c r="AF50" s="135" t="s">
        <v>968</v>
      </c>
      <c r="AG50" s="135" t="s">
        <v>1080</v>
      </c>
    </row>
    <row r="51" spans="1:33" ht="16.5" thickBot="1" x14ac:dyDescent="0.3">
      <c r="A51" s="52"/>
      <c r="B51" s="53"/>
      <c r="C51" s="54" t="s">
        <v>15</v>
      </c>
      <c r="D51" s="55">
        <f>SUM(D50:D50)</f>
        <v>0</v>
      </c>
      <c r="E51" s="55">
        <f>SUM(E47:E50)</f>
        <v>0</v>
      </c>
      <c r="F51" s="56" t="s">
        <v>19</v>
      </c>
      <c r="G51" s="57" t="s">
        <v>19</v>
      </c>
      <c r="H51" s="58">
        <f>SUM(H47:H50)</f>
        <v>8</v>
      </c>
      <c r="I51" s="55">
        <f>SUM(I47:I50)</f>
        <v>12</v>
      </c>
      <c r="J51" s="56" t="s">
        <v>19</v>
      </c>
      <c r="K51" s="59" t="s">
        <v>19</v>
      </c>
      <c r="L51" s="55">
        <f>SUM(L50:L50)</f>
        <v>0</v>
      </c>
      <c r="M51" s="55">
        <v>0</v>
      </c>
      <c r="N51" s="56" t="s">
        <v>19</v>
      </c>
      <c r="O51" s="59" t="s">
        <v>19</v>
      </c>
      <c r="P51" s="55">
        <f>SUM(P50:P50)</f>
        <v>0</v>
      </c>
      <c r="Q51" s="55">
        <f>SUM(Q47:Q50)</f>
        <v>8</v>
      </c>
      <c r="R51" s="56" t="s">
        <v>19</v>
      </c>
      <c r="S51" s="59" t="s">
        <v>19</v>
      </c>
      <c r="T51" s="55">
        <f>SUM(T50:T50)</f>
        <v>0</v>
      </c>
      <c r="U51" s="55">
        <f>SUM(U50:U50)</f>
        <v>0</v>
      </c>
      <c r="V51" s="56" t="s">
        <v>19</v>
      </c>
      <c r="W51" s="57" t="s">
        <v>19</v>
      </c>
      <c r="X51" s="58">
        <f>SUM(X50:X50)</f>
        <v>0</v>
      </c>
      <c r="Y51" s="55">
        <f>SUM(Y50:Y50)</f>
        <v>0</v>
      </c>
      <c r="Z51" s="56" t="s">
        <v>19</v>
      </c>
      <c r="AA51" s="59" t="s">
        <v>19</v>
      </c>
      <c r="AB51" s="55">
        <f>SUM(AB50:AB50)</f>
        <v>8</v>
      </c>
      <c r="AC51" s="55">
        <f>SUM(AC47,AC48,AC49,AC50)</f>
        <v>28</v>
      </c>
      <c r="AD51" s="60" t="s">
        <v>19</v>
      </c>
      <c r="AE51" s="61">
        <f>SUM(AE50:AE50)</f>
        <v>12</v>
      </c>
      <c r="AF51" s="48"/>
      <c r="AG51" s="48"/>
    </row>
    <row r="52" spans="1:33" ht="15.75" x14ac:dyDescent="0.25">
      <c r="A52" s="43"/>
      <c r="B52" s="44"/>
      <c r="C52" s="45" t="s">
        <v>251</v>
      </c>
      <c r="D52" s="45"/>
      <c r="E52" s="45"/>
      <c r="F52" s="45"/>
      <c r="G52" s="45"/>
      <c r="H52" s="45"/>
      <c r="I52" s="45"/>
      <c r="J52" s="45"/>
      <c r="K52" s="45"/>
      <c r="L52" s="839"/>
      <c r="M52" s="839"/>
      <c r="N52" s="839"/>
      <c r="O52" s="839"/>
      <c r="P52" s="839"/>
      <c r="Q52" s="839"/>
      <c r="R52" s="839"/>
      <c r="S52" s="839"/>
      <c r="T52" s="839"/>
      <c r="U52" s="839"/>
      <c r="V52" s="839"/>
      <c r="W52" s="839"/>
      <c r="X52" s="839"/>
      <c r="Y52" s="839"/>
      <c r="Z52" s="839"/>
      <c r="AA52" s="839"/>
      <c r="AB52" s="46"/>
      <c r="AC52" s="46"/>
      <c r="AD52" s="46"/>
      <c r="AE52" s="47"/>
      <c r="AF52" s="48"/>
      <c r="AG52" s="48"/>
    </row>
    <row r="53" spans="1:33" x14ac:dyDescent="0.2">
      <c r="A53" s="255" t="s">
        <v>252</v>
      </c>
      <c r="B53" s="201" t="s">
        <v>1</v>
      </c>
      <c r="C53" s="248" t="s">
        <v>253</v>
      </c>
      <c r="D53" s="256" t="s">
        <v>222</v>
      </c>
      <c r="E53" s="256" t="s">
        <v>222</v>
      </c>
      <c r="F53" s="257"/>
      <c r="G53" s="258"/>
      <c r="H53" s="259" t="s">
        <v>222</v>
      </c>
      <c r="I53" s="256" t="s">
        <v>222</v>
      </c>
      <c r="J53" s="257"/>
      <c r="K53" s="258"/>
      <c r="L53" s="259" t="s">
        <v>222</v>
      </c>
      <c r="M53" s="256" t="s">
        <v>222</v>
      </c>
      <c r="N53" s="257"/>
      <c r="O53" s="258"/>
      <c r="P53" s="186"/>
      <c r="Q53" s="187"/>
      <c r="R53" s="190"/>
      <c r="S53" s="260"/>
      <c r="T53" s="235">
        <v>4</v>
      </c>
      <c r="U53" s="235">
        <v>4</v>
      </c>
      <c r="V53" s="240">
        <v>3</v>
      </c>
      <c r="W53" s="249" t="s">
        <v>223</v>
      </c>
      <c r="X53" s="234" t="s">
        <v>222</v>
      </c>
      <c r="Y53" s="235" t="s">
        <v>222</v>
      </c>
      <c r="Z53" s="236"/>
      <c r="AA53" s="236"/>
      <c r="AB53" s="187">
        <f t="shared" ref="AB53:AB54" si="8">SUM(D53,H53,L53,P53,T53,X53)</f>
        <v>4</v>
      </c>
      <c r="AC53" s="187">
        <f t="shared" ref="AC53:AC54" si="9">SUM(E53,I53,M53,Q53,U53,Y53)</f>
        <v>4</v>
      </c>
      <c r="AD53" s="251">
        <f t="shared" ref="AD53:AD54" si="10">IF(J53+F53+N53+R53+V53+Z53=0,"",J53+F53+N53+R53+V53+Z53)</f>
        <v>3</v>
      </c>
      <c r="AE53" s="193">
        <f t="shared" ref="AE53:AE54" si="11">SUM(AB53,AC53)</f>
        <v>8</v>
      </c>
      <c r="AF53" s="135" t="s">
        <v>754</v>
      </c>
      <c r="AG53" s="135" t="s">
        <v>973</v>
      </c>
    </row>
    <row r="54" spans="1:33" ht="15.75" thickBot="1" x14ac:dyDescent="0.25">
      <c r="A54" s="255" t="s">
        <v>254</v>
      </c>
      <c r="B54" s="201" t="s">
        <v>1</v>
      </c>
      <c r="C54" s="248" t="s">
        <v>255</v>
      </c>
      <c r="D54" s="256" t="s">
        <v>222</v>
      </c>
      <c r="E54" s="256" t="s">
        <v>222</v>
      </c>
      <c r="F54" s="257"/>
      <c r="G54" s="258"/>
      <c r="H54" s="259" t="s">
        <v>222</v>
      </c>
      <c r="I54" s="256" t="s">
        <v>222</v>
      </c>
      <c r="J54" s="257"/>
      <c r="K54" s="258"/>
      <c r="L54" s="259" t="s">
        <v>222</v>
      </c>
      <c r="M54" s="256" t="s">
        <v>222</v>
      </c>
      <c r="N54" s="257"/>
      <c r="O54" s="258"/>
      <c r="P54" s="259" t="s">
        <v>222</v>
      </c>
      <c r="Q54" s="256" t="s">
        <v>222</v>
      </c>
      <c r="R54" s="257"/>
      <c r="S54" s="261"/>
      <c r="T54" s="235" t="s">
        <v>222</v>
      </c>
      <c r="U54" s="235" t="s">
        <v>222</v>
      </c>
      <c r="V54" s="240"/>
      <c r="W54" s="249"/>
      <c r="X54" s="234" t="s">
        <v>222</v>
      </c>
      <c r="Y54" s="235">
        <v>12</v>
      </c>
      <c r="Z54" s="236">
        <v>9</v>
      </c>
      <c r="AA54" s="236" t="s">
        <v>225</v>
      </c>
      <c r="AB54" s="262">
        <f t="shared" si="8"/>
        <v>0</v>
      </c>
      <c r="AC54" s="187">
        <f t="shared" si="9"/>
        <v>12</v>
      </c>
      <c r="AD54" s="251">
        <f t="shared" si="10"/>
        <v>9</v>
      </c>
      <c r="AE54" s="193">
        <f t="shared" si="11"/>
        <v>12</v>
      </c>
      <c r="AF54" s="68"/>
      <c r="AG54" s="68"/>
    </row>
    <row r="55" spans="1:33" ht="16.5" thickBot="1" x14ac:dyDescent="0.3">
      <c r="A55" s="52"/>
      <c r="B55" s="53"/>
      <c r="C55" s="54" t="s">
        <v>256</v>
      </c>
      <c r="D55" s="55">
        <f>SUM(D53:D54)</f>
        <v>0</v>
      </c>
      <c r="E55" s="55">
        <f>SUM(E53:E54)</f>
        <v>0</v>
      </c>
      <c r="F55" s="55">
        <f>SUM(F53:F54)</f>
        <v>0</v>
      </c>
      <c r="G55" s="57" t="s">
        <v>19</v>
      </c>
      <c r="H55" s="58">
        <f>SUM(H53:H54)</f>
        <v>0</v>
      </c>
      <c r="I55" s="55">
        <f>SUM(I53:I54)</f>
        <v>0</v>
      </c>
      <c r="J55" s="55">
        <f>SUM(J53:J54)</f>
        <v>0</v>
      </c>
      <c r="K55" s="57" t="s">
        <v>19</v>
      </c>
      <c r="L55" s="58">
        <f>SUM(L53:L54)</f>
        <v>0</v>
      </c>
      <c r="M55" s="55">
        <f>SUM(M53:M54)</f>
        <v>0</v>
      </c>
      <c r="N55" s="55">
        <f>SUM(N53:N54)</f>
        <v>0</v>
      </c>
      <c r="O55" s="57" t="s">
        <v>19</v>
      </c>
      <c r="P55" s="58">
        <f>SUM(P53:P54)</f>
        <v>0</v>
      </c>
      <c r="Q55" s="55">
        <f>SUM(Q53:Q54)</f>
        <v>0</v>
      </c>
      <c r="R55" s="55">
        <f>SUM(R53:R54)</f>
        <v>0</v>
      </c>
      <c r="S55" s="59" t="s">
        <v>19</v>
      </c>
      <c r="T55" s="55">
        <f>SUM(T53:T54)</f>
        <v>4</v>
      </c>
      <c r="U55" s="55">
        <f>SUM(U53:U54)</f>
        <v>4</v>
      </c>
      <c r="V55" s="55">
        <f>SUM(V53:V54)</f>
        <v>3</v>
      </c>
      <c r="W55" s="57" t="s">
        <v>19</v>
      </c>
      <c r="X55" s="58">
        <f>SUM(X53:X54)</f>
        <v>0</v>
      </c>
      <c r="Y55" s="55">
        <f>SUM(Y53:Y54)</f>
        <v>12</v>
      </c>
      <c r="Z55" s="55">
        <f>SUM(Z53:Z54)</f>
        <v>9</v>
      </c>
      <c r="AA55" s="59" t="s">
        <v>19</v>
      </c>
      <c r="AB55" s="55">
        <f t="shared" ref="AB55:AE55" si="12">SUM(AB53:AB54)</f>
        <v>4</v>
      </c>
      <c r="AC55" s="55">
        <f t="shared" si="12"/>
        <v>16</v>
      </c>
      <c r="AD55" s="55">
        <f t="shared" si="12"/>
        <v>12</v>
      </c>
      <c r="AE55" s="61">
        <f t="shared" si="12"/>
        <v>20</v>
      </c>
      <c r="AF55" s="48"/>
      <c r="AG55" s="48"/>
    </row>
    <row r="56" spans="1:33" ht="18.75" thickBot="1" x14ac:dyDescent="0.3">
      <c r="A56" s="69"/>
      <c r="B56" s="70"/>
      <c r="C56" s="71" t="s">
        <v>26</v>
      </c>
      <c r="D56" s="72">
        <f>D45+D51+D55</f>
        <v>16</v>
      </c>
      <c r="E56" s="72">
        <f>E45+E51+E55</f>
        <v>54</v>
      </c>
      <c r="F56" s="72">
        <f>F45+F55</f>
        <v>12</v>
      </c>
      <c r="G56" s="73" t="s">
        <v>19</v>
      </c>
      <c r="H56" s="74">
        <f>H45+H51+H55</f>
        <v>56</v>
      </c>
      <c r="I56" s="72">
        <f>I45+I51+I55</f>
        <v>12</v>
      </c>
      <c r="J56" s="72">
        <f>J45+J55</f>
        <v>12</v>
      </c>
      <c r="K56" s="73" t="s">
        <v>19</v>
      </c>
      <c r="L56" s="74">
        <f>L45+L51+L55</f>
        <v>32</v>
      </c>
      <c r="M56" s="72">
        <f>M45+M51+M55</f>
        <v>0</v>
      </c>
      <c r="N56" s="72">
        <f>N45+N55</f>
        <v>8</v>
      </c>
      <c r="O56" s="73" t="s">
        <v>19</v>
      </c>
      <c r="P56" s="74">
        <f>P45+P51+P55</f>
        <v>24</v>
      </c>
      <c r="Q56" s="72">
        <f>Q45+Q51+Q55</f>
        <v>24</v>
      </c>
      <c r="R56" s="72">
        <f>R45+R55</f>
        <v>12</v>
      </c>
      <c r="S56" s="75" t="s">
        <v>19</v>
      </c>
      <c r="T56" s="72">
        <f>T45+T51+T55</f>
        <v>44</v>
      </c>
      <c r="U56" s="72">
        <f>U45+U51+U55</f>
        <v>8</v>
      </c>
      <c r="V56" s="72">
        <f>V45+V55</f>
        <v>15</v>
      </c>
      <c r="W56" s="73" t="s">
        <v>19</v>
      </c>
      <c r="X56" s="74">
        <f>X45+X51+X55</f>
        <v>30</v>
      </c>
      <c r="Y56" s="72">
        <f>Y45+Y51+Y55</f>
        <v>36</v>
      </c>
      <c r="Z56" s="72">
        <f>Z45+Z55</f>
        <v>20</v>
      </c>
      <c r="AA56" s="75" t="s">
        <v>19</v>
      </c>
      <c r="AB56" s="72">
        <f>AB45+AB51+AB55</f>
        <v>202</v>
      </c>
      <c r="AC56" s="72">
        <f>AC45+AC51+AC55</f>
        <v>142</v>
      </c>
      <c r="AD56" s="72">
        <f>AD45+AD55</f>
        <v>79</v>
      </c>
      <c r="AE56" s="76">
        <f>AE45+AE51+AE55</f>
        <v>320</v>
      </c>
      <c r="AF56" s="48"/>
      <c r="AG56" s="48"/>
    </row>
    <row r="57" spans="1:33" ht="15.75" hidden="1" thickBot="1" x14ac:dyDescent="0.25">
      <c r="A57" s="842"/>
      <c r="B57" s="843"/>
      <c r="C57" s="843"/>
      <c r="D57" s="843"/>
      <c r="E57" s="843"/>
      <c r="F57" s="843"/>
      <c r="G57" s="843"/>
      <c r="H57" s="843"/>
      <c r="I57" s="843"/>
      <c r="J57" s="843"/>
      <c r="K57" s="843"/>
      <c r="L57" s="843"/>
      <c r="M57" s="843"/>
      <c r="N57" s="843"/>
      <c r="O57" s="843"/>
      <c r="P57" s="843"/>
      <c r="Q57" s="843"/>
      <c r="R57" s="843"/>
      <c r="S57" s="843"/>
      <c r="T57" s="843"/>
      <c r="U57" s="843"/>
      <c r="V57" s="843"/>
      <c r="W57" s="843"/>
      <c r="X57" s="843"/>
      <c r="Y57" s="843"/>
      <c r="Z57" s="843"/>
      <c r="AA57" s="843"/>
      <c r="AB57" s="843"/>
      <c r="AC57" s="843"/>
      <c r="AD57" s="843"/>
      <c r="AE57" s="844"/>
      <c r="AF57" s="48"/>
      <c r="AG57" s="48"/>
    </row>
    <row r="58" spans="1:33" ht="16.5" hidden="1" thickBot="1" x14ac:dyDescent="0.3">
      <c r="A58" s="77"/>
      <c r="B58" s="44"/>
      <c r="C58" s="78" t="s">
        <v>257</v>
      </c>
      <c r="D58" s="79"/>
      <c r="E58" s="79"/>
      <c r="F58" s="79"/>
      <c r="G58" s="79"/>
      <c r="H58" s="79"/>
      <c r="I58" s="79"/>
      <c r="J58" s="79"/>
      <c r="K58" s="79"/>
      <c r="L58" s="845"/>
      <c r="M58" s="845"/>
      <c r="N58" s="845"/>
      <c r="O58" s="845"/>
      <c r="P58" s="845"/>
      <c r="Q58" s="845"/>
      <c r="R58" s="845"/>
      <c r="S58" s="845"/>
      <c r="T58" s="845"/>
      <c r="U58" s="845"/>
      <c r="V58" s="845"/>
      <c r="W58" s="845"/>
      <c r="X58" s="845"/>
      <c r="Y58" s="845"/>
      <c r="Z58" s="845"/>
      <c r="AA58" s="846"/>
      <c r="AB58" s="80"/>
      <c r="AC58" s="80"/>
      <c r="AD58" s="80"/>
      <c r="AE58" s="81"/>
      <c r="AF58" s="82"/>
      <c r="AG58" s="83"/>
    </row>
    <row r="59" spans="1:33" ht="17.25" hidden="1" thickTop="1" thickBot="1" x14ac:dyDescent="0.25">
      <c r="A59" s="84" t="s">
        <v>132</v>
      </c>
      <c r="B59" s="85" t="s">
        <v>20</v>
      </c>
      <c r="C59" s="86" t="s">
        <v>133</v>
      </c>
      <c r="D59" s="87"/>
      <c r="E59" s="87"/>
      <c r="F59" s="88"/>
      <c r="G59" s="89"/>
      <c r="H59" s="87"/>
      <c r="I59" s="87"/>
      <c r="J59" s="88"/>
      <c r="K59" s="89"/>
      <c r="L59" s="87"/>
      <c r="M59" s="87"/>
      <c r="N59" s="88"/>
      <c r="O59" s="89"/>
      <c r="P59" s="87">
        <v>4</v>
      </c>
      <c r="Q59" s="87">
        <v>4</v>
      </c>
      <c r="R59" s="88"/>
      <c r="S59" s="89"/>
      <c r="T59" s="87">
        <v>4</v>
      </c>
      <c r="U59" s="87">
        <v>4</v>
      </c>
      <c r="V59" s="88"/>
      <c r="W59" s="89"/>
      <c r="X59" s="90">
        <v>4</v>
      </c>
      <c r="Y59" s="90">
        <v>4</v>
      </c>
      <c r="Z59" s="91"/>
      <c r="AA59" s="92"/>
      <c r="AB59" s="847"/>
      <c r="AC59" s="848"/>
      <c r="AD59" s="849"/>
      <c r="AE59" s="850"/>
      <c r="AF59" s="20" t="s">
        <v>755</v>
      </c>
      <c r="AG59" s="21" t="s">
        <v>756</v>
      </c>
    </row>
    <row r="60" spans="1:33" ht="16.5" hidden="1" thickBot="1" x14ac:dyDescent="0.25">
      <c r="A60" s="93" t="s">
        <v>179</v>
      </c>
      <c r="B60" s="94" t="s">
        <v>20</v>
      </c>
      <c r="C60" s="95" t="s">
        <v>174</v>
      </c>
      <c r="D60" s="90"/>
      <c r="E60" s="90"/>
      <c r="F60" s="91"/>
      <c r="G60" s="92"/>
      <c r="H60" s="90"/>
      <c r="I60" s="90"/>
      <c r="J60" s="91"/>
      <c r="K60" s="92"/>
      <c r="L60" s="90"/>
      <c r="M60" s="90"/>
      <c r="N60" s="91"/>
      <c r="O60" s="92"/>
      <c r="P60" s="87">
        <v>4</v>
      </c>
      <c r="Q60" s="87">
        <v>4</v>
      </c>
      <c r="R60" s="88"/>
      <c r="S60" s="89"/>
      <c r="T60" s="87">
        <v>4</v>
      </c>
      <c r="U60" s="87">
        <v>4</v>
      </c>
      <c r="V60" s="88"/>
      <c r="W60" s="89"/>
      <c r="X60" s="90">
        <v>4</v>
      </c>
      <c r="Y60" s="90">
        <v>4</v>
      </c>
      <c r="Z60" s="91"/>
      <c r="AA60" s="92"/>
      <c r="AB60" s="851"/>
      <c r="AC60" s="852"/>
      <c r="AD60" s="853"/>
      <c r="AE60" s="854"/>
      <c r="AF60" s="20" t="s">
        <v>755</v>
      </c>
      <c r="AG60" s="21" t="s">
        <v>756</v>
      </c>
    </row>
    <row r="61" spans="1:33" ht="16.5" hidden="1" thickBot="1" x14ac:dyDescent="0.25">
      <c r="A61" s="93" t="s">
        <v>134</v>
      </c>
      <c r="B61" s="96" t="s">
        <v>20</v>
      </c>
      <c r="C61" s="95" t="s">
        <v>135</v>
      </c>
      <c r="D61" s="90"/>
      <c r="E61" s="90"/>
      <c r="F61" s="91"/>
      <c r="G61" s="92"/>
      <c r="H61" s="90"/>
      <c r="I61" s="90"/>
      <c r="J61" s="91"/>
      <c r="K61" s="92"/>
      <c r="L61" s="90"/>
      <c r="M61" s="90"/>
      <c r="N61" s="91"/>
      <c r="O61" s="92"/>
      <c r="P61" s="87">
        <v>4</v>
      </c>
      <c r="Q61" s="87">
        <v>4</v>
      </c>
      <c r="R61" s="88"/>
      <c r="S61" s="89"/>
      <c r="T61" s="87">
        <v>4</v>
      </c>
      <c r="U61" s="87">
        <v>4</v>
      </c>
      <c r="V61" s="88"/>
      <c r="W61" s="89"/>
      <c r="X61" s="90">
        <v>4</v>
      </c>
      <c r="Y61" s="90">
        <v>4</v>
      </c>
      <c r="Z61" s="91"/>
      <c r="AA61" s="92"/>
      <c r="AB61" s="851"/>
      <c r="AC61" s="852"/>
      <c r="AD61" s="855"/>
      <c r="AE61" s="856"/>
      <c r="AF61" s="20" t="s">
        <v>755</v>
      </c>
      <c r="AG61" s="21" t="s">
        <v>757</v>
      </c>
    </row>
    <row r="62" spans="1:33" ht="16.5" hidden="1" thickBot="1" x14ac:dyDescent="0.25">
      <c r="A62" s="93" t="s">
        <v>126</v>
      </c>
      <c r="B62" s="94" t="s">
        <v>20</v>
      </c>
      <c r="C62" s="95" t="s">
        <v>127</v>
      </c>
      <c r="D62" s="90"/>
      <c r="E62" s="90"/>
      <c r="F62" s="91"/>
      <c r="G62" s="92"/>
      <c r="H62" s="90"/>
      <c r="I62" s="90"/>
      <c r="J62" s="91"/>
      <c r="K62" s="92"/>
      <c r="L62" s="90"/>
      <c r="M62" s="90"/>
      <c r="N62" s="91"/>
      <c r="O62" s="92"/>
      <c r="P62" s="87">
        <v>4</v>
      </c>
      <c r="Q62" s="87">
        <v>4</v>
      </c>
      <c r="R62" s="88"/>
      <c r="S62" s="89"/>
      <c r="T62" s="87">
        <v>4</v>
      </c>
      <c r="U62" s="87">
        <v>4</v>
      </c>
      <c r="V62" s="88"/>
      <c r="W62" s="89"/>
      <c r="X62" s="90">
        <v>4</v>
      </c>
      <c r="Y62" s="90">
        <v>4</v>
      </c>
      <c r="Z62" s="91"/>
      <c r="AA62" s="92"/>
      <c r="AB62" s="857"/>
      <c r="AC62" s="858"/>
      <c r="AD62" s="859"/>
      <c r="AE62" s="860"/>
      <c r="AF62" s="20" t="s">
        <v>758</v>
      </c>
      <c r="AG62" s="21" t="s">
        <v>759</v>
      </c>
    </row>
    <row r="63" spans="1:33" ht="16.5" hidden="1" thickBot="1" x14ac:dyDescent="0.25">
      <c r="A63" s="93" t="s">
        <v>180</v>
      </c>
      <c r="B63" s="94" t="s">
        <v>20</v>
      </c>
      <c r="C63" s="97" t="s">
        <v>181</v>
      </c>
      <c r="D63" s="90"/>
      <c r="E63" s="90"/>
      <c r="F63" s="91"/>
      <c r="G63" s="98"/>
      <c r="H63" s="90"/>
      <c r="I63" s="90"/>
      <c r="J63" s="91"/>
      <c r="K63" s="98"/>
      <c r="L63" s="90"/>
      <c r="M63" s="90"/>
      <c r="N63" s="91"/>
      <c r="O63" s="98"/>
      <c r="P63" s="87">
        <v>4</v>
      </c>
      <c r="Q63" s="87">
        <v>4</v>
      </c>
      <c r="R63" s="88"/>
      <c r="S63" s="89"/>
      <c r="T63" s="87">
        <v>4</v>
      </c>
      <c r="U63" s="87">
        <v>4</v>
      </c>
      <c r="V63" s="88"/>
      <c r="W63" s="89"/>
      <c r="X63" s="90">
        <v>4</v>
      </c>
      <c r="Y63" s="90">
        <v>4</v>
      </c>
      <c r="Z63" s="91"/>
      <c r="AA63" s="92"/>
      <c r="AB63" s="861"/>
      <c r="AC63" s="862"/>
      <c r="AD63" s="859"/>
      <c r="AE63" s="860"/>
      <c r="AF63" s="20" t="s">
        <v>758</v>
      </c>
      <c r="AG63" s="21" t="s">
        <v>760</v>
      </c>
    </row>
    <row r="64" spans="1:33" ht="16.5" hidden="1" thickBot="1" x14ac:dyDescent="0.25">
      <c r="A64" s="93" t="s">
        <v>184</v>
      </c>
      <c r="B64" s="94" t="s">
        <v>20</v>
      </c>
      <c r="C64" s="97" t="s">
        <v>185</v>
      </c>
      <c r="D64" s="13"/>
      <c r="E64" s="13"/>
      <c r="F64" s="91"/>
      <c r="G64" s="98"/>
      <c r="H64" s="13"/>
      <c r="I64" s="13"/>
      <c r="J64" s="91"/>
      <c r="K64" s="98"/>
      <c r="L64" s="13"/>
      <c r="M64" s="13"/>
      <c r="N64" s="91"/>
      <c r="O64" s="98"/>
      <c r="P64" s="87">
        <v>4</v>
      </c>
      <c r="Q64" s="87">
        <v>4</v>
      </c>
      <c r="R64" s="88"/>
      <c r="S64" s="89"/>
      <c r="T64" s="87">
        <v>4</v>
      </c>
      <c r="U64" s="87">
        <v>4</v>
      </c>
      <c r="V64" s="88"/>
      <c r="W64" s="89"/>
      <c r="X64" s="90">
        <v>4</v>
      </c>
      <c r="Y64" s="90">
        <v>4</v>
      </c>
      <c r="Z64" s="91"/>
      <c r="AA64" s="92"/>
      <c r="AB64" s="861"/>
      <c r="AC64" s="862"/>
      <c r="AD64" s="859"/>
      <c r="AE64" s="860"/>
      <c r="AF64" s="20" t="s">
        <v>758</v>
      </c>
      <c r="AG64" s="21" t="s">
        <v>761</v>
      </c>
    </row>
    <row r="65" spans="1:33" ht="16.5" hidden="1" thickBot="1" x14ac:dyDescent="0.25">
      <c r="A65" s="93" t="s">
        <v>186</v>
      </c>
      <c r="B65" s="94" t="s">
        <v>20</v>
      </c>
      <c r="C65" s="97" t="s">
        <v>258</v>
      </c>
      <c r="D65" s="13"/>
      <c r="E65" s="13"/>
      <c r="F65" s="91"/>
      <c r="G65" s="98"/>
      <c r="H65" s="13"/>
      <c r="I65" s="13"/>
      <c r="J65" s="91"/>
      <c r="K65" s="98"/>
      <c r="L65" s="13"/>
      <c r="M65" s="13"/>
      <c r="N65" s="91"/>
      <c r="O65" s="98"/>
      <c r="P65" s="87">
        <v>4</v>
      </c>
      <c r="Q65" s="87">
        <v>4</v>
      </c>
      <c r="R65" s="88"/>
      <c r="S65" s="89"/>
      <c r="T65" s="87">
        <v>4</v>
      </c>
      <c r="U65" s="87">
        <v>4</v>
      </c>
      <c r="V65" s="88"/>
      <c r="W65" s="89"/>
      <c r="X65" s="90">
        <v>4</v>
      </c>
      <c r="Y65" s="90">
        <v>4</v>
      </c>
      <c r="Z65" s="91"/>
      <c r="AA65" s="92"/>
      <c r="AB65" s="861"/>
      <c r="AC65" s="862"/>
      <c r="AD65" s="859"/>
      <c r="AE65" s="860"/>
      <c r="AF65" s="20" t="s">
        <v>758</v>
      </c>
      <c r="AG65" s="21" t="s">
        <v>761</v>
      </c>
    </row>
    <row r="66" spans="1:33" ht="16.5" hidden="1" thickBot="1" x14ac:dyDescent="0.25">
      <c r="A66" s="93" t="s">
        <v>120</v>
      </c>
      <c r="B66" s="94" t="s">
        <v>20</v>
      </c>
      <c r="C66" s="97" t="s">
        <v>121</v>
      </c>
      <c r="D66" s="13"/>
      <c r="E66" s="13"/>
      <c r="F66" s="91"/>
      <c r="G66" s="98"/>
      <c r="H66" s="13"/>
      <c r="I66" s="13"/>
      <c r="J66" s="91"/>
      <c r="K66" s="98"/>
      <c r="L66" s="13"/>
      <c r="M66" s="13"/>
      <c r="N66" s="91"/>
      <c r="O66" s="98"/>
      <c r="P66" s="87">
        <v>4</v>
      </c>
      <c r="Q66" s="87">
        <v>4</v>
      </c>
      <c r="R66" s="88"/>
      <c r="S66" s="89"/>
      <c r="T66" s="87">
        <v>4</v>
      </c>
      <c r="U66" s="87">
        <v>4</v>
      </c>
      <c r="V66" s="88"/>
      <c r="W66" s="89"/>
      <c r="X66" s="90">
        <v>4</v>
      </c>
      <c r="Y66" s="90">
        <v>4</v>
      </c>
      <c r="Z66" s="91"/>
      <c r="AA66" s="92"/>
      <c r="AB66" s="861"/>
      <c r="AC66" s="862"/>
      <c r="AD66" s="859"/>
      <c r="AE66" s="860"/>
      <c r="AF66" s="20" t="s">
        <v>762</v>
      </c>
      <c r="AG66" s="21" t="s">
        <v>763</v>
      </c>
    </row>
    <row r="67" spans="1:33" ht="16.5" hidden="1" thickBot="1" x14ac:dyDescent="0.25">
      <c r="A67" s="93" t="s">
        <v>259</v>
      </c>
      <c r="B67" s="94" t="s">
        <v>20</v>
      </c>
      <c r="C67" s="97" t="s">
        <v>122</v>
      </c>
      <c r="D67" s="13"/>
      <c r="E67" s="13"/>
      <c r="F67" s="91"/>
      <c r="G67" s="98"/>
      <c r="H67" s="13"/>
      <c r="I67" s="13"/>
      <c r="J67" s="91"/>
      <c r="K67" s="98"/>
      <c r="L67" s="13"/>
      <c r="M67" s="13"/>
      <c r="N67" s="91"/>
      <c r="O67" s="98"/>
      <c r="P67" s="87">
        <v>4</v>
      </c>
      <c r="Q67" s="87">
        <v>4</v>
      </c>
      <c r="R67" s="88"/>
      <c r="S67" s="89"/>
      <c r="T67" s="87">
        <v>4</v>
      </c>
      <c r="U67" s="87">
        <v>4</v>
      </c>
      <c r="V67" s="88"/>
      <c r="W67" s="89"/>
      <c r="X67" s="90">
        <v>4</v>
      </c>
      <c r="Y67" s="90">
        <v>4</v>
      </c>
      <c r="Z67" s="91"/>
      <c r="AA67" s="92"/>
      <c r="AB67" s="861"/>
      <c r="AC67" s="862"/>
      <c r="AD67" s="859"/>
      <c r="AE67" s="860"/>
      <c r="AF67" s="20" t="s">
        <v>762</v>
      </c>
      <c r="AG67" s="21" t="s">
        <v>764</v>
      </c>
    </row>
    <row r="68" spans="1:33" ht="16.5" hidden="1" thickBot="1" x14ac:dyDescent="0.25">
      <c r="A68" s="93" t="s">
        <v>187</v>
      </c>
      <c r="B68" s="94" t="s">
        <v>20</v>
      </c>
      <c r="C68" s="97" t="s">
        <v>188</v>
      </c>
      <c r="D68" s="13"/>
      <c r="E68" s="13"/>
      <c r="F68" s="91"/>
      <c r="G68" s="98"/>
      <c r="H68" s="13"/>
      <c r="I68" s="13"/>
      <c r="J68" s="91"/>
      <c r="K68" s="98"/>
      <c r="L68" s="13"/>
      <c r="M68" s="13"/>
      <c r="N68" s="91"/>
      <c r="O68" s="98"/>
      <c r="P68" s="87">
        <v>4</v>
      </c>
      <c r="Q68" s="87">
        <v>4</v>
      </c>
      <c r="R68" s="88"/>
      <c r="S68" s="89"/>
      <c r="T68" s="87">
        <v>4</v>
      </c>
      <c r="U68" s="87">
        <v>4</v>
      </c>
      <c r="V68" s="88"/>
      <c r="W68" s="89"/>
      <c r="X68" s="90">
        <v>4</v>
      </c>
      <c r="Y68" s="90">
        <v>4</v>
      </c>
      <c r="Z68" s="91"/>
      <c r="AA68" s="92"/>
      <c r="AB68" s="861"/>
      <c r="AC68" s="862"/>
      <c r="AD68" s="859"/>
      <c r="AE68" s="860"/>
      <c r="AF68" s="20" t="s">
        <v>762</v>
      </c>
      <c r="AG68" s="21" t="s">
        <v>764</v>
      </c>
    </row>
    <row r="69" spans="1:33" ht="16.5" hidden="1" thickBot="1" x14ac:dyDescent="0.25">
      <c r="A69" s="93" t="s">
        <v>125</v>
      </c>
      <c r="B69" s="94" t="s">
        <v>20</v>
      </c>
      <c r="C69" s="97" t="s">
        <v>260</v>
      </c>
      <c r="D69" s="13"/>
      <c r="E69" s="13"/>
      <c r="F69" s="91"/>
      <c r="G69" s="98"/>
      <c r="H69" s="13"/>
      <c r="I69" s="13"/>
      <c r="J69" s="91"/>
      <c r="K69" s="98"/>
      <c r="L69" s="13"/>
      <c r="M69" s="13"/>
      <c r="N69" s="91"/>
      <c r="O69" s="98"/>
      <c r="P69" s="87">
        <v>4</v>
      </c>
      <c r="Q69" s="87">
        <v>4</v>
      </c>
      <c r="R69" s="88"/>
      <c r="S69" s="89"/>
      <c r="T69" s="87">
        <v>4</v>
      </c>
      <c r="U69" s="87">
        <v>4</v>
      </c>
      <c r="V69" s="88"/>
      <c r="W69" s="89"/>
      <c r="X69" s="90">
        <v>4</v>
      </c>
      <c r="Y69" s="90">
        <v>4</v>
      </c>
      <c r="Z69" s="91"/>
      <c r="AA69" s="92"/>
      <c r="AB69" s="861"/>
      <c r="AC69" s="862"/>
      <c r="AD69" s="859"/>
      <c r="AE69" s="860"/>
      <c r="AF69" s="20" t="s">
        <v>765</v>
      </c>
      <c r="AG69" s="21" t="s">
        <v>766</v>
      </c>
    </row>
    <row r="70" spans="1:33" ht="16.5" hidden="1" thickBot="1" x14ac:dyDescent="0.25">
      <c r="A70" s="93" t="s">
        <v>123</v>
      </c>
      <c r="B70" s="94" t="s">
        <v>20</v>
      </c>
      <c r="C70" s="97" t="s">
        <v>124</v>
      </c>
      <c r="D70" s="13"/>
      <c r="E70" s="13"/>
      <c r="F70" s="91"/>
      <c r="G70" s="98"/>
      <c r="H70" s="13"/>
      <c r="I70" s="13"/>
      <c r="J70" s="91"/>
      <c r="K70" s="98"/>
      <c r="L70" s="13"/>
      <c r="M70" s="13"/>
      <c r="N70" s="91"/>
      <c r="O70" s="98"/>
      <c r="P70" s="87">
        <v>4</v>
      </c>
      <c r="Q70" s="87">
        <v>4</v>
      </c>
      <c r="R70" s="88"/>
      <c r="S70" s="89"/>
      <c r="T70" s="87">
        <v>4</v>
      </c>
      <c r="U70" s="87">
        <v>4</v>
      </c>
      <c r="V70" s="88"/>
      <c r="W70" s="89"/>
      <c r="X70" s="90">
        <v>4</v>
      </c>
      <c r="Y70" s="90">
        <v>4</v>
      </c>
      <c r="Z70" s="91"/>
      <c r="AA70" s="92"/>
      <c r="AB70" s="861"/>
      <c r="AC70" s="862"/>
      <c r="AD70" s="859"/>
      <c r="AE70" s="860"/>
      <c r="AF70" s="20" t="s">
        <v>765</v>
      </c>
      <c r="AG70" s="21" t="s">
        <v>767</v>
      </c>
    </row>
    <row r="71" spans="1:33" ht="16.5" hidden="1" thickBot="1" x14ac:dyDescent="0.25">
      <c r="A71" s="93" t="s">
        <v>169</v>
      </c>
      <c r="B71" s="94" t="s">
        <v>20</v>
      </c>
      <c r="C71" s="97" t="s">
        <v>171</v>
      </c>
      <c r="D71" s="13"/>
      <c r="E71" s="13"/>
      <c r="F71" s="91"/>
      <c r="G71" s="98"/>
      <c r="H71" s="13"/>
      <c r="I71" s="13"/>
      <c r="J71" s="91"/>
      <c r="K71" s="98"/>
      <c r="L71" s="13"/>
      <c r="M71" s="13"/>
      <c r="N71" s="91"/>
      <c r="O71" s="98"/>
      <c r="P71" s="87">
        <v>4</v>
      </c>
      <c r="Q71" s="87">
        <v>4</v>
      </c>
      <c r="R71" s="88"/>
      <c r="S71" s="89"/>
      <c r="T71" s="87">
        <v>4</v>
      </c>
      <c r="U71" s="87">
        <v>4</v>
      </c>
      <c r="V71" s="88"/>
      <c r="W71" s="89"/>
      <c r="X71" s="90">
        <v>4</v>
      </c>
      <c r="Y71" s="90">
        <v>4</v>
      </c>
      <c r="Z71" s="91"/>
      <c r="AA71" s="92"/>
      <c r="AB71" s="861"/>
      <c r="AC71" s="862"/>
      <c r="AD71" s="859"/>
      <c r="AE71" s="860"/>
      <c r="AF71" s="20" t="s">
        <v>765</v>
      </c>
      <c r="AG71" s="21" t="s">
        <v>768</v>
      </c>
    </row>
    <row r="72" spans="1:33" ht="16.5" hidden="1" thickBot="1" x14ac:dyDescent="0.25">
      <c r="A72" s="93" t="s">
        <v>261</v>
      </c>
      <c r="B72" s="94" t="s">
        <v>20</v>
      </c>
      <c r="C72" s="97" t="s">
        <v>262</v>
      </c>
      <c r="D72" s="13"/>
      <c r="E72" s="13"/>
      <c r="F72" s="91"/>
      <c r="G72" s="98"/>
      <c r="H72" s="13"/>
      <c r="I72" s="13"/>
      <c r="J72" s="91"/>
      <c r="K72" s="98"/>
      <c r="L72" s="13"/>
      <c r="M72" s="13"/>
      <c r="N72" s="91"/>
      <c r="O72" s="98"/>
      <c r="P72" s="87">
        <v>4</v>
      </c>
      <c r="Q72" s="87">
        <v>4</v>
      </c>
      <c r="R72" s="88"/>
      <c r="S72" s="89"/>
      <c r="T72" s="87">
        <v>4</v>
      </c>
      <c r="U72" s="87">
        <v>4</v>
      </c>
      <c r="V72" s="88"/>
      <c r="W72" s="89"/>
      <c r="X72" s="90">
        <v>4</v>
      </c>
      <c r="Y72" s="90">
        <v>4</v>
      </c>
      <c r="Z72" s="91"/>
      <c r="AA72" s="92"/>
      <c r="AB72" s="861"/>
      <c r="AC72" s="862"/>
      <c r="AD72" s="859"/>
      <c r="AE72" s="860"/>
      <c r="AF72" s="20" t="s">
        <v>769</v>
      </c>
      <c r="AG72" s="21" t="s">
        <v>770</v>
      </c>
    </row>
    <row r="73" spans="1:33" ht="16.5" hidden="1" thickBot="1" x14ac:dyDescent="0.25">
      <c r="A73" s="93" t="s">
        <v>175</v>
      </c>
      <c r="B73" s="99" t="s">
        <v>20</v>
      </c>
      <c r="C73" s="97" t="s">
        <v>176</v>
      </c>
      <c r="D73" s="13"/>
      <c r="E73" s="13"/>
      <c r="F73" s="91"/>
      <c r="G73" s="98"/>
      <c r="H73" s="13"/>
      <c r="I73" s="13"/>
      <c r="J73" s="91"/>
      <c r="K73" s="98"/>
      <c r="L73" s="13"/>
      <c r="M73" s="13"/>
      <c r="N73" s="91"/>
      <c r="O73" s="98"/>
      <c r="P73" s="87">
        <v>4</v>
      </c>
      <c r="Q73" s="87">
        <v>4</v>
      </c>
      <c r="R73" s="88"/>
      <c r="S73" s="89"/>
      <c r="T73" s="87">
        <v>4</v>
      </c>
      <c r="U73" s="87">
        <v>4</v>
      </c>
      <c r="V73" s="88"/>
      <c r="W73" s="89"/>
      <c r="X73" s="90">
        <v>4</v>
      </c>
      <c r="Y73" s="90">
        <v>4</v>
      </c>
      <c r="Z73" s="91"/>
      <c r="AA73" s="92"/>
      <c r="AB73" s="861"/>
      <c r="AC73" s="862"/>
      <c r="AD73" s="859"/>
      <c r="AE73" s="860"/>
      <c r="AF73" s="20" t="s">
        <v>754</v>
      </c>
      <c r="AG73" s="21" t="s">
        <v>771</v>
      </c>
    </row>
    <row r="74" spans="1:33" ht="16.5" hidden="1" thickBot="1" x14ac:dyDescent="0.25">
      <c r="A74" s="93" t="s">
        <v>128</v>
      </c>
      <c r="B74" s="94" t="s">
        <v>20</v>
      </c>
      <c r="C74" s="97" t="s">
        <v>172</v>
      </c>
      <c r="D74" s="13"/>
      <c r="E74" s="13"/>
      <c r="F74" s="91"/>
      <c r="G74" s="98"/>
      <c r="H74" s="13"/>
      <c r="I74" s="13"/>
      <c r="J74" s="91"/>
      <c r="K74" s="98"/>
      <c r="L74" s="13"/>
      <c r="M74" s="13"/>
      <c r="N74" s="91"/>
      <c r="O74" s="98"/>
      <c r="P74" s="87">
        <v>4</v>
      </c>
      <c r="Q74" s="87">
        <v>4</v>
      </c>
      <c r="R74" s="88"/>
      <c r="S74" s="89"/>
      <c r="T74" s="87">
        <v>4</v>
      </c>
      <c r="U74" s="87">
        <v>4</v>
      </c>
      <c r="V74" s="88"/>
      <c r="W74" s="89"/>
      <c r="X74" s="90">
        <v>4</v>
      </c>
      <c r="Y74" s="90">
        <v>4</v>
      </c>
      <c r="Z74" s="91"/>
      <c r="AA74" s="92"/>
      <c r="AB74" s="861"/>
      <c r="AC74" s="862"/>
      <c r="AD74" s="859"/>
      <c r="AE74" s="860"/>
      <c r="AF74" s="20" t="s">
        <v>772</v>
      </c>
      <c r="AG74" s="21" t="s">
        <v>773</v>
      </c>
    </row>
    <row r="75" spans="1:33" ht="16.5" hidden="1" thickBot="1" x14ac:dyDescent="0.25">
      <c r="A75" s="93" t="s">
        <v>129</v>
      </c>
      <c r="B75" s="100" t="s">
        <v>20</v>
      </c>
      <c r="C75" s="97" t="s">
        <v>130</v>
      </c>
      <c r="D75" s="13"/>
      <c r="E75" s="13"/>
      <c r="F75" s="101"/>
      <c r="G75" s="50"/>
      <c r="H75" s="13"/>
      <c r="I75" s="13"/>
      <c r="J75" s="101"/>
      <c r="K75" s="50"/>
      <c r="L75" s="13"/>
      <c r="M75" s="13"/>
      <c r="N75" s="101"/>
      <c r="O75" s="50"/>
      <c r="P75" s="87">
        <v>4</v>
      </c>
      <c r="Q75" s="87">
        <v>4</v>
      </c>
      <c r="R75" s="88"/>
      <c r="S75" s="89"/>
      <c r="T75" s="87">
        <v>4</v>
      </c>
      <c r="U75" s="87">
        <v>4</v>
      </c>
      <c r="V75" s="88"/>
      <c r="W75" s="89"/>
      <c r="X75" s="90">
        <v>4</v>
      </c>
      <c r="Y75" s="90">
        <v>4</v>
      </c>
      <c r="Z75" s="91"/>
      <c r="AA75" s="92"/>
      <c r="AB75" s="861"/>
      <c r="AC75" s="862"/>
      <c r="AD75" s="859"/>
      <c r="AE75" s="860"/>
      <c r="AF75" s="20" t="s">
        <v>772</v>
      </c>
      <c r="AG75" s="21" t="s">
        <v>774</v>
      </c>
    </row>
    <row r="76" spans="1:33" ht="16.5" hidden="1" thickBot="1" x14ac:dyDescent="0.25">
      <c r="A76" s="93" t="s">
        <v>131</v>
      </c>
      <c r="B76" s="100" t="s">
        <v>20</v>
      </c>
      <c r="C76" s="97" t="s">
        <v>173</v>
      </c>
      <c r="D76" s="13"/>
      <c r="E76" s="13"/>
      <c r="F76" s="101"/>
      <c r="G76" s="50"/>
      <c r="H76" s="13"/>
      <c r="I76" s="13"/>
      <c r="J76" s="101"/>
      <c r="K76" s="50"/>
      <c r="L76" s="13"/>
      <c r="M76" s="13"/>
      <c r="N76" s="101"/>
      <c r="O76" s="50"/>
      <c r="P76" s="87">
        <v>4</v>
      </c>
      <c r="Q76" s="87">
        <v>4</v>
      </c>
      <c r="R76" s="88"/>
      <c r="S76" s="89"/>
      <c r="T76" s="87">
        <v>4</v>
      </c>
      <c r="U76" s="87">
        <v>4</v>
      </c>
      <c r="V76" s="88"/>
      <c r="W76" s="89"/>
      <c r="X76" s="90">
        <v>4</v>
      </c>
      <c r="Y76" s="90">
        <v>4</v>
      </c>
      <c r="Z76" s="91"/>
      <c r="AA76" s="92"/>
      <c r="AB76" s="863"/>
      <c r="AC76" s="864"/>
      <c r="AD76" s="859"/>
      <c r="AE76" s="860"/>
      <c r="AF76" s="20" t="s">
        <v>772</v>
      </c>
      <c r="AG76" s="21" t="s">
        <v>775</v>
      </c>
    </row>
    <row r="77" spans="1:33" ht="16.5" hidden="1" thickBot="1" x14ac:dyDescent="0.25">
      <c r="A77" s="93" t="s">
        <v>263</v>
      </c>
      <c r="B77" s="100" t="s">
        <v>20</v>
      </c>
      <c r="C77" s="102" t="s">
        <v>264</v>
      </c>
      <c r="D77" s="13"/>
      <c r="E77" s="13"/>
      <c r="F77" s="101"/>
      <c r="G77" s="50"/>
      <c r="H77" s="13"/>
      <c r="I77" s="13"/>
      <c r="J77" s="101"/>
      <c r="K77" s="50"/>
      <c r="L77" s="13"/>
      <c r="M77" s="13"/>
      <c r="N77" s="101"/>
      <c r="O77" s="50"/>
      <c r="P77" s="87">
        <v>4</v>
      </c>
      <c r="Q77" s="87">
        <v>4</v>
      </c>
      <c r="R77" s="88"/>
      <c r="S77" s="89"/>
      <c r="T77" s="87">
        <v>4</v>
      </c>
      <c r="U77" s="87">
        <v>4</v>
      </c>
      <c r="V77" s="88"/>
      <c r="W77" s="89"/>
      <c r="X77" s="90">
        <v>4</v>
      </c>
      <c r="Y77" s="90">
        <v>4</v>
      </c>
      <c r="Z77" s="91"/>
      <c r="AA77" s="92"/>
      <c r="AB77" s="863"/>
      <c r="AC77" s="864"/>
      <c r="AD77" s="859"/>
      <c r="AE77" s="860"/>
      <c r="AF77" s="20" t="s">
        <v>769</v>
      </c>
      <c r="AG77" s="21" t="s">
        <v>770</v>
      </c>
    </row>
    <row r="78" spans="1:33" ht="16.5" hidden="1" thickBot="1" x14ac:dyDescent="0.25">
      <c r="A78" s="93" t="s">
        <v>265</v>
      </c>
      <c r="B78" s="100" t="s">
        <v>20</v>
      </c>
      <c r="C78" s="103" t="s">
        <v>266</v>
      </c>
      <c r="D78" s="13"/>
      <c r="E78" s="13"/>
      <c r="F78" s="101"/>
      <c r="G78" s="50"/>
      <c r="H78" s="13"/>
      <c r="I78" s="13"/>
      <c r="J78" s="101"/>
      <c r="K78" s="50"/>
      <c r="L78" s="13"/>
      <c r="M78" s="13"/>
      <c r="N78" s="101"/>
      <c r="O78" s="50"/>
      <c r="P78" s="87">
        <v>4</v>
      </c>
      <c r="Q78" s="87">
        <v>4</v>
      </c>
      <c r="R78" s="88"/>
      <c r="S78" s="89"/>
      <c r="T78" s="87">
        <v>4</v>
      </c>
      <c r="U78" s="87">
        <v>4</v>
      </c>
      <c r="V78" s="88"/>
      <c r="W78" s="89"/>
      <c r="X78" s="90">
        <v>4</v>
      </c>
      <c r="Y78" s="90">
        <v>4</v>
      </c>
      <c r="Z78" s="91"/>
      <c r="AA78" s="92"/>
      <c r="AB78" s="863"/>
      <c r="AC78" s="864"/>
      <c r="AD78" s="859"/>
      <c r="AE78" s="860"/>
      <c r="AF78" s="20" t="s">
        <v>769</v>
      </c>
      <c r="AG78" s="21" t="s">
        <v>770</v>
      </c>
    </row>
    <row r="79" spans="1:33" ht="16.5" hidden="1" thickBot="1" x14ac:dyDescent="0.25">
      <c r="A79" s="93" t="s">
        <v>267</v>
      </c>
      <c r="B79" s="100" t="s">
        <v>20</v>
      </c>
      <c r="C79" s="103" t="s">
        <v>268</v>
      </c>
      <c r="D79" s="13"/>
      <c r="E79" s="13"/>
      <c r="F79" s="101"/>
      <c r="G79" s="50"/>
      <c r="H79" s="13"/>
      <c r="I79" s="13"/>
      <c r="J79" s="101"/>
      <c r="K79" s="50"/>
      <c r="L79" s="13"/>
      <c r="M79" s="13"/>
      <c r="N79" s="101"/>
      <c r="O79" s="50"/>
      <c r="P79" s="87">
        <v>4</v>
      </c>
      <c r="Q79" s="87">
        <v>4</v>
      </c>
      <c r="R79" s="88"/>
      <c r="S79" s="89"/>
      <c r="T79" s="87">
        <v>4</v>
      </c>
      <c r="U79" s="87">
        <v>4</v>
      </c>
      <c r="V79" s="88"/>
      <c r="W79" s="89"/>
      <c r="X79" s="90">
        <v>4</v>
      </c>
      <c r="Y79" s="90">
        <v>4</v>
      </c>
      <c r="Z79" s="91"/>
      <c r="AA79" s="92"/>
      <c r="AB79" s="104"/>
      <c r="AC79" s="105"/>
      <c r="AD79" s="106"/>
      <c r="AE79" s="107"/>
      <c r="AF79" s="20" t="s">
        <v>769</v>
      </c>
      <c r="AG79" s="21" t="s">
        <v>770</v>
      </c>
    </row>
    <row r="80" spans="1:33" ht="16.5" hidden="1" thickBot="1" x14ac:dyDescent="0.25">
      <c r="A80" s="108" t="s">
        <v>269</v>
      </c>
      <c r="B80" s="109" t="s">
        <v>20</v>
      </c>
      <c r="C80" s="110" t="s">
        <v>270</v>
      </c>
      <c r="D80" s="67"/>
      <c r="E80" s="67"/>
      <c r="F80" s="111"/>
      <c r="G80" s="112"/>
      <c r="H80" s="67"/>
      <c r="I80" s="67"/>
      <c r="J80" s="111"/>
      <c r="K80" s="112"/>
      <c r="L80" s="67"/>
      <c r="M80" s="67"/>
      <c r="N80" s="111"/>
      <c r="O80" s="112"/>
      <c r="P80" s="87">
        <v>4</v>
      </c>
      <c r="Q80" s="87">
        <v>4</v>
      </c>
      <c r="R80" s="88"/>
      <c r="S80" s="89"/>
      <c r="T80" s="87">
        <v>4</v>
      </c>
      <c r="U80" s="87">
        <v>4</v>
      </c>
      <c r="V80" s="88"/>
      <c r="W80" s="89"/>
      <c r="X80" s="90">
        <v>4</v>
      </c>
      <c r="Y80" s="90">
        <v>4</v>
      </c>
      <c r="Z80" s="91"/>
      <c r="AA80" s="92"/>
      <c r="AB80" s="104"/>
      <c r="AC80" s="105"/>
      <c r="AD80" s="106"/>
      <c r="AE80" s="107"/>
      <c r="AF80" s="20" t="s">
        <v>769</v>
      </c>
      <c r="AG80" s="21" t="s">
        <v>770</v>
      </c>
    </row>
    <row r="81" spans="1:33" ht="16.5" hidden="1" thickBot="1" x14ac:dyDescent="0.25">
      <c r="A81" s="93" t="s">
        <v>189</v>
      </c>
      <c r="B81" s="109" t="s">
        <v>20</v>
      </c>
      <c r="C81" s="103" t="s">
        <v>271</v>
      </c>
      <c r="D81" s="113"/>
      <c r="E81" s="113"/>
      <c r="F81" s="114"/>
      <c r="G81" s="115"/>
      <c r="H81" s="113"/>
      <c r="I81" s="113"/>
      <c r="J81" s="114"/>
      <c r="K81" s="115"/>
      <c r="L81" s="113"/>
      <c r="M81" s="113"/>
      <c r="N81" s="114"/>
      <c r="O81" s="115"/>
      <c r="P81" s="87">
        <v>4</v>
      </c>
      <c r="Q81" s="87">
        <v>4</v>
      </c>
      <c r="R81" s="88"/>
      <c r="S81" s="89"/>
      <c r="T81" s="87">
        <v>4</v>
      </c>
      <c r="U81" s="87">
        <v>4</v>
      </c>
      <c r="V81" s="88"/>
      <c r="W81" s="89"/>
      <c r="X81" s="90">
        <v>4</v>
      </c>
      <c r="Y81" s="90">
        <v>4</v>
      </c>
      <c r="Z81" s="91"/>
      <c r="AA81" s="92"/>
      <c r="AB81" s="104"/>
      <c r="AC81" s="105"/>
      <c r="AD81" s="106"/>
      <c r="AE81" s="107"/>
      <c r="AF81" s="20" t="s">
        <v>765</v>
      </c>
      <c r="AG81" s="21" t="s">
        <v>776</v>
      </c>
    </row>
    <row r="82" spans="1:33" ht="16.5" hidden="1" thickBot="1" x14ac:dyDescent="0.25">
      <c r="A82" s="93" t="s">
        <v>190</v>
      </c>
      <c r="B82" s="109" t="s">
        <v>20</v>
      </c>
      <c r="C82" s="103" t="s">
        <v>272</v>
      </c>
      <c r="D82" s="113"/>
      <c r="E82" s="113"/>
      <c r="F82" s="114"/>
      <c r="G82" s="115"/>
      <c r="H82" s="113"/>
      <c r="I82" s="113"/>
      <c r="J82" s="114"/>
      <c r="K82" s="115"/>
      <c r="L82" s="113"/>
      <c r="M82" s="113"/>
      <c r="N82" s="114"/>
      <c r="O82" s="115"/>
      <c r="P82" s="87">
        <v>4</v>
      </c>
      <c r="Q82" s="87">
        <v>4</v>
      </c>
      <c r="R82" s="88"/>
      <c r="S82" s="89"/>
      <c r="T82" s="87">
        <v>4</v>
      </c>
      <c r="U82" s="87">
        <v>4</v>
      </c>
      <c r="V82" s="88"/>
      <c r="W82" s="89"/>
      <c r="X82" s="90">
        <v>4</v>
      </c>
      <c r="Y82" s="90">
        <v>4</v>
      </c>
      <c r="Z82" s="91"/>
      <c r="AA82" s="92"/>
      <c r="AB82" s="104"/>
      <c r="AC82" s="105"/>
      <c r="AD82" s="106"/>
      <c r="AE82" s="107"/>
      <c r="AF82" s="20" t="s">
        <v>765</v>
      </c>
      <c r="AG82" s="21" t="s">
        <v>768</v>
      </c>
    </row>
    <row r="83" spans="1:33" ht="16.5" hidden="1" thickBot="1" x14ac:dyDescent="0.25">
      <c r="A83" s="93" t="s">
        <v>192</v>
      </c>
      <c r="B83" s="109" t="s">
        <v>20</v>
      </c>
      <c r="C83" s="103" t="s">
        <v>193</v>
      </c>
      <c r="D83" s="113"/>
      <c r="E83" s="113"/>
      <c r="F83" s="114"/>
      <c r="G83" s="115"/>
      <c r="H83" s="113"/>
      <c r="I83" s="113"/>
      <c r="J83" s="114"/>
      <c r="K83" s="115"/>
      <c r="L83" s="113"/>
      <c r="M83" s="113"/>
      <c r="N83" s="114"/>
      <c r="O83" s="115"/>
      <c r="P83" s="87">
        <v>4</v>
      </c>
      <c r="Q83" s="87">
        <v>4</v>
      </c>
      <c r="R83" s="88"/>
      <c r="S83" s="89"/>
      <c r="T83" s="87">
        <v>4</v>
      </c>
      <c r="U83" s="87">
        <v>4</v>
      </c>
      <c r="V83" s="88"/>
      <c r="W83" s="89"/>
      <c r="X83" s="90">
        <v>4</v>
      </c>
      <c r="Y83" s="90">
        <v>4</v>
      </c>
      <c r="Z83" s="91"/>
      <c r="AA83" s="92"/>
      <c r="AB83" s="104"/>
      <c r="AC83" s="105"/>
      <c r="AD83" s="106"/>
      <c r="AE83" s="107"/>
      <c r="AF83" s="20" t="s">
        <v>725</v>
      </c>
      <c r="AG83" s="21" t="s">
        <v>777</v>
      </c>
    </row>
    <row r="84" spans="1:33" ht="16.5" hidden="1" thickBot="1" x14ac:dyDescent="0.25">
      <c r="A84" s="93" t="s">
        <v>194</v>
      </c>
      <c r="B84" s="109" t="s">
        <v>20</v>
      </c>
      <c r="C84" s="103" t="s">
        <v>195</v>
      </c>
      <c r="D84" s="113"/>
      <c r="E84" s="113"/>
      <c r="F84" s="114"/>
      <c r="G84" s="115"/>
      <c r="H84" s="113"/>
      <c r="I84" s="113"/>
      <c r="J84" s="114"/>
      <c r="K84" s="115"/>
      <c r="L84" s="113"/>
      <c r="M84" s="113"/>
      <c r="N84" s="114"/>
      <c r="O84" s="115"/>
      <c r="P84" s="87">
        <v>4</v>
      </c>
      <c r="Q84" s="87">
        <v>4</v>
      </c>
      <c r="R84" s="88"/>
      <c r="S84" s="89"/>
      <c r="T84" s="87">
        <v>4</v>
      </c>
      <c r="U84" s="87">
        <v>4</v>
      </c>
      <c r="V84" s="88"/>
      <c r="W84" s="89"/>
      <c r="X84" s="90">
        <v>4</v>
      </c>
      <c r="Y84" s="90">
        <v>4</v>
      </c>
      <c r="Z84" s="91"/>
      <c r="AA84" s="92"/>
      <c r="AB84" s="104"/>
      <c r="AC84" s="105"/>
      <c r="AD84" s="106"/>
      <c r="AE84" s="107"/>
      <c r="AF84" s="116"/>
      <c r="AG84" s="117"/>
    </row>
    <row r="85" spans="1:33" ht="16.5" hidden="1" thickBot="1" x14ac:dyDescent="0.25">
      <c r="A85" s="93" t="s">
        <v>196</v>
      </c>
      <c r="B85" s="109" t="s">
        <v>20</v>
      </c>
      <c r="C85" s="103" t="s">
        <v>273</v>
      </c>
      <c r="D85" s="113"/>
      <c r="E85" s="113"/>
      <c r="F85" s="114"/>
      <c r="G85" s="115"/>
      <c r="H85" s="113"/>
      <c r="I85" s="113"/>
      <c r="J85" s="114"/>
      <c r="K85" s="115"/>
      <c r="L85" s="113"/>
      <c r="M85" s="113"/>
      <c r="N85" s="114"/>
      <c r="O85" s="115"/>
      <c r="P85" s="87">
        <v>4</v>
      </c>
      <c r="Q85" s="87">
        <v>4</v>
      </c>
      <c r="R85" s="88"/>
      <c r="S85" s="89"/>
      <c r="T85" s="87">
        <v>4</v>
      </c>
      <c r="U85" s="87">
        <v>4</v>
      </c>
      <c r="V85" s="88"/>
      <c r="W85" s="89"/>
      <c r="X85" s="90">
        <v>4</v>
      </c>
      <c r="Y85" s="90">
        <v>4</v>
      </c>
      <c r="Z85" s="91"/>
      <c r="AA85" s="92"/>
      <c r="AB85" s="104"/>
      <c r="AC85" s="105"/>
      <c r="AD85" s="106"/>
      <c r="AE85" s="107"/>
      <c r="AF85" s="20" t="s">
        <v>754</v>
      </c>
      <c r="AG85" s="21" t="s">
        <v>778</v>
      </c>
    </row>
    <row r="86" spans="1:33" ht="16.5" hidden="1" thickBot="1" x14ac:dyDescent="0.25">
      <c r="A86" s="93" t="s">
        <v>199</v>
      </c>
      <c r="B86" s="109" t="s">
        <v>20</v>
      </c>
      <c r="C86" s="103" t="s">
        <v>274</v>
      </c>
      <c r="D86" s="113"/>
      <c r="E86" s="113"/>
      <c r="F86" s="114"/>
      <c r="G86" s="115"/>
      <c r="H86" s="113"/>
      <c r="I86" s="113"/>
      <c r="J86" s="114"/>
      <c r="K86" s="115"/>
      <c r="L86" s="113"/>
      <c r="M86" s="113"/>
      <c r="N86" s="114"/>
      <c r="O86" s="115"/>
      <c r="P86" s="87">
        <v>4</v>
      </c>
      <c r="Q86" s="87">
        <v>4</v>
      </c>
      <c r="R86" s="88"/>
      <c r="S86" s="89"/>
      <c r="T86" s="87">
        <v>4</v>
      </c>
      <c r="U86" s="87">
        <v>4</v>
      </c>
      <c r="V86" s="88"/>
      <c r="W86" s="89"/>
      <c r="X86" s="90">
        <v>4</v>
      </c>
      <c r="Y86" s="90">
        <v>4</v>
      </c>
      <c r="Z86" s="91"/>
      <c r="AA86" s="92"/>
      <c r="AB86" s="104"/>
      <c r="AC86" s="105"/>
      <c r="AD86" s="106"/>
      <c r="AE86" s="107"/>
      <c r="AF86" s="20" t="s">
        <v>754</v>
      </c>
      <c r="AG86" s="21" t="s">
        <v>778</v>
      </c>
    </row>
    <row r="87" spans="1:33" ht="16.5" hidden="1" thickBot="1" x14ac:dyDescent="0.25">
      <c r="A87" s="93" t="s">
        <v>197</v>
      </c>
      <c r="B87" s="109" t="s">
        <v>20</v>
      </c>
      <c r="C87" s="103" t="s">
        <v>275</v>
      </c>
      <c r="D87" s="113"/>
      <c r="E87" s="113"/>
      <c r="F87" s="114"/>
      <c r="G87" s="115"/>
      <c r="H87" s="113"/>
      <c r="I87" s="113"/>
      <c r="J87" s="114"/>
      <c r="K87" s="115"/>
      <c r="L87" s="113"/>
      <c r="M87" s="113"/>
      <c r="N87" s="114"/>
      <c r="O87" s="115"/>
      <c r="P87" s="87">
        <v>4</v>
      </c>
      <c r="Q87" s="87">
        <v>4</v>
      </c>
      <c r="R87" s="88"/>
      <c r="S87" s="89"/>
      <c r="T87" s="87">
        <v>4</v>
      </c>
      <c r="U87" s="87">
        <v>4</v>
      </c>
      <c r="V87" s="88"/>
      <c r="W87" s="89"/>
      <c r="X87" s="90">
        <v>4</v>
      </c>
      <c r="Y87" s="90">
        <v>4</v>
      </c>
      <c r="Z87" s="91"/>
      <c r="AA87" s="92"/>
      <c r="AB87" s="104"/>
      <c r="AC87" s="105"/>
      <c r="AD87" s="106"/>
      <c r="AE87" s="107"/>
      <c r="AF87" s="20" t="s">
        <v>754</v>
      </c>
      <c r="AG87" s="21" t="s">
        <v>778</v>
      </c>
    </row>
    <row r="88" spans="1:33" ht="16.5" hidden="1" thickBot="1" x14ac:dyDescent="0.25">
      <c r="A88" s="93" t="s">
        <v>198</v>
      </c>
      <c r="B88" s="109" t="s">
        <v>20</v>
      </c>
      <c r="C88" s="103" t="s">
        <v>276</v>
      </c>
      <c r="D88" s="113"/>
      <c r="E88" s="113"/>
      <c r="F88" s="114"/>
      <c r="G88" s="115"/>
      <c r="H88" s="113"/>
      <c r="I88" s="113"/>
      <c r="J88" s="114"/>
      <c r="K88" s="115"/>
      <c r="L88" s="113"/>
      <c r="M88" s="113"/>
      <c r="N88" s="114"/>
      <c r="O88" s="115"/>
      <c r="P88" s="87">
        <v>4</v>
      </c>
      <c r="Q88" s="87">
        <v>4</v>
      </c>
      <c r="R88" s="88"/>
      <c r="S88" s="89"/>
      <c r="T88" s="87">
        <v>4</v>
      </c>
      <c r="U88" s="87">
        <v>4</v>
      </c>
      <c r="V88" s="88"/>
      <c r="W88" s="89"/>
      <c r="X88" s="90">
        <v>4</v>
      </c>
      <c r="Y88" s="90">
        <v>4</v>
      </c>
      <c r="Z88" s="91"/>
      <c r="AA88" s="92"/>
      <c r="AB88" s="104"/>
      <c r="AC88" s="105"/>
      <c r="AD88" s="106"/>
      <c r="AE88" s="107"/>
      <c r="AF88" s="20" t="s">
        <v>754</v>
      </c>
      <c r="AG88" s="21" t="s">
        <v>779</v>
      </c>
    </row>
    <row r="89" spans="1:33" ht="16.5" hidden="1" thickBot="1" x14ac:dyDescent="0.25">
      <c r="A89" s="93" t="s">
        <v>277</v>
      </c>
      <c r="B89" s="109" t="s">
        <v>20</v>
      </c>
      <c r="C89" s="103" t="s">
        <v>278</v>
      </c>
      <c r="D89" s="113"/>
      <c r="E89" s="113"/>
      <c r="F89" s="114"/>
      <c r="G89" s="115"/>
      <c r="H89" s="113"/>
      <c r="I89" s="113"/>
      <c r="J89" s="114"/>
      <c r="K89" s="115"/>
      <c r="L89" s="113"/>
      <c r="M89" s="113"/>
      <c r="N89" s="114"/>
      <c r="O89" s="115"/>
      <c r="P89" s="87">
        <v>4</v>
      </c>
      <c r="Q89" s="87">
        <v>4</v>
      </c>
      <c r="R89" s="88"/>
      <c r="S89" s="89"/>
      <c r="T89" s="87">
        <v>4</v>
      </c>
      <c r="U89" s="87">
        <v>4</v>
      </c>
      <c r="V89" s="88"/>
      <c r="W89" s="89"/>
      <c r="X89" s="90">
        <v>4</v>
      </c>
      <c r="Y89" s="90">
        <v>4</v>
      </c>
      <c r="Z89" s="91"/>
      <c r="AA89" s="92"/>
      <c r="AB89" s="104"/>
      <c r="AC89" s="105"/>
      <c r="AD89" s="106"/>
      <c r="AE89" s="107"/>
      <c r="AF89" s="20" t="s">
        <v>746</v>
      </c>
      <c r="AG89" s="21" t="s">
        <v>747</v>
      </c>
    </row>
    <row r="90" spans="1:33" ht="16.5" hidden="1" thickBot="1" x14ac:dyDescent="0.25">
      <c r="A90" s="93" t="s">
        <v>279</v>
      </c>
      <c r="B90" s="109" t="s">
        <v>20</v>
      </c>
      <c r="C90" s="103" t="s">
        <v>280</v>
      </c>
      <c r="D90" s="113"/>
      <c r="E90" s="113"/>
      <c r="F90" s="114"/>
      <c r="G90" s="115"/>
      <c r="H90" s="113"/>
      <c r="I90" s="113"/>
      <c r="J90" s="114"/>
      <c r="K90" s="115"/>
      <c r="L90" s="113"/>
      <c r="M90" s="113"/>
      <c r="N90" s="114"/>
      <c r="O90" s="115"/>
      <c r="P90" s="87">
        <v>4</v>
      </c>
      <c r="Q90" s="87">
        <v>4</v>
      </c>
      <c r="R90" s="88"/>
      <c r="S90" s="89"/>
      <c r="T90" s="87">
        <v>4</v>
      </c>
      <c r="U90" s="87">
        <v>4</v>
      </c>
      <c r="V90" s="88"/>
      <c r="W90" s="89"/>
      <c r="X90" s="90">
        <v>4</v>
      </c>
      <c r="Y90" s="90">
        <v>4</v>
      </c>
      <c r="Z90" s="91"/>
      <c r="AA90" s="92"/>
      <c r="AB90" s="104"/>
      <c r="AC90" s="105"/>
      <c r="AD90" s="106"/>
      <c r="AE90" s="107"/>
      <c r="AF90" s="20" t="s">
        <v>746</v>
      </c>
      <c r="AG90" s="21" t="s">
        <v>747</v>
      </c>
    </row>
    <row r="91" spans="1:33" ht="16.5" hidden="1" thickBot="1" x14ac:dyDescent="0.25">
      <c r="A91" s="93" t="s">
        <v>281</v>
      </c>
      <c r="B91" s="109" t="s">
        <v>20</v>
      </c>
      <c r="C91" s="103" t="s">
        <v>282</v>
      </c>
      <c r="D91" s="113"/>
      <c r="E91" s="113"/>
      <c r="F91" s="114"/>
      <c r="G91" s="115"/>
      <c r="H91" s="113"/>
      <c r="I91" s="113"/>
      <c r="J91" s="114"/>
      <c r="K91" s="115"/>
      <c r="L91" s="113"/>
      <c r="M91" s="113"/>
      <c r="N91" s="114"/>
      <c r="O91" s="115"/>
      <c r="P91" s="87">
        <v>4</v>
      </c>
      <c r="Q91" s="87">
        <v>4</v>
      </c>
      <c r="R91" s="88"/>
      <c r="S91" s="89"/>
      <c r="T91" s="87">
        <v>4</v>
      </c>
      <c r="U91" s="87">
        <v>4</v>
      </c>
      <c r="V91" s="88"/>
      <c r="W91" s="89"/>
      <c r="X91" s="90">
        <v>4</v>
      </c>
      <c r="Y91" s="90">
        <v>4</v>
      </c>
      <c r="Z91" s="91"/>
      <c r="AA91" s="92"/>
      <c r="AB91" s="104"/>
      <c r="AC91" s="105"/>
      <c r="AD91" s="106"/>
      <c r="AE91" s="107"/>
      <c r="AF91" s="20" t="s">
        <v>780</v>
      </c>
      <c r="AG91" s="21" t="s">
        <v>781</v>
      </c>
    </row>
    <row r="92" spans="1:33" ht="16.5" hidden="1" thickBot="1" x14ac:dyDescent="0.25">
      <c r="A92" s="118" t="s">
        <v>191</v>
      </c>
      <c r="B92" s="109" t="s">
        <v>20</v>
      </c>
      <c r="C92" s="103" t="s">
        <v>283</v>
      </c>
      <c r="D92" s="113"/>
      <c r="E92" s="113"/>
      <c r="F92" s="114"/>
      <c r="G92" s="115"/>
      <c r="H92" s="113"/>
      <c r="I92" s="113"/>
      <c r="J92" s="114"/>
      <c r="K92" s="115"/>
      <c r="L92" s="113"/>
      <c r="M92" s="113"/>
      <c r="N92" s="114"/>
      <c r="O92" s="115"/>
      <c r="P92" s="87">
        <v>4</v>
      </c>
      <c r="Q92" s="87">
        <v>4</v>
      </c>
      <c r="R92" s="88"/>
      <c r="S92" s="89"/>
      <c r="T92" s="87">
        <v>4</v>
      </c>
      <c r="U92" s="87">
        <v>4</v>
      </c>
      <c r="V92" s="88"/>
      <c r="W92" s="89"/>
      <c r="X92" s="90">
        <v>4</v>
      </c>
      <c r="Y92" s="90">
        <v>4</v>
      </c>
      <c r="Z92" s="91"/>
      <c r="AA92" s="92"/>
      <c r="AB92" s="104"/>
      <c r="AC92" s="105"/>
      <c r="AD92" s="106"/>
      <c r="AE92" s="107"/>
      <c r="AF92" s="116"/>
      <c r="AG92" s="117"/>
    </row>
    <row r="93" spans="1:33" ht="16.5" hidden="1" thickBot="1" x14ac:dyDescent="0.25">
      <c r="A93" s="93" t="s">
        <v>203</v>
      </c>
      <c r="B93" s="109" t="s">
        <v>20</v>
      </c>
      <c r="C93" s="103" t="s">
        <v>284</v>
      </c>
      <c r="D93" s="113"/>
      <c r="E93" s="113"/>
      <c r="F93" s="114"/>
      <c r="G93" s="115"/>
      <c r="H93" s="113"/>
      <c r="I93" s="113"/>
      <c r="J93" s="114"/>
      <c r="K93" s="115"/>
      <c r="L93" s="113"/>
      <c r="M93" s="113"/>
      <c r="N93" s="114"/>
      <c r="O93" s="115"/>
      <c r="P93" s="87">
        <v>4</v>
      </c>
      <c r="Q93" s="87">
        <v>4</v>
      </c>
      <c r="R93" s="88"/>
      <c r="S93" s="89"/>
      <c r="T93" s="87">
        <v>4</v>
      </c>
      <c r="U93" s="87">
        <v>4</v>
      </c>
      <c r="V93" s="88"/>
      <c r="W93" s="89"/>
      <c r="X93" s="90">
        <v>4</v>
      </c>
      <c r="Y93" s="90">
        <v>4</v>
      </c>
      <c r="Z93" s="91"/>
      <c r="AA93" s="92"/>
      <c r="AB93" s="104"/>
      <c r="AC93" s="105"/>
      <c r="AD93" s="106"/>
      <c r="AE93" s="107"/>
      <c r="AF93" s="20" t="s">
        <v>758</v>
      </c>
      <c r="AG93" s="21"/>
    </row>
    <row r="94" spans="1:33" ht="16.5" hidden="1" thickBot="1" x14ac:dyDescent="0.25">
      <c r="A94" s="93" t="s">
        <v>204</v>
      </c>
      <c r="B94" s="109" t="s">
        <v>20</v>
      </c>
      <c r="C94" s="103" t="s">
        <v>285</v>
      </c>
      <c r="D94" s="113"/>
      <c r="E94" s="113"/>
      <c r="F94" s="114"/>
      <c r="G94" s="115"/>
      <c r="H94" s="113"/>
      <c r="I94" s="113"/>
      <c r="J94" s="114"/>
      <c r="K94" s="115"/>
      <c r="L94" s="113"/>
      <c r="M94" s="113"/>
      <c r="N94" s="114"/>
      <c r="O94" s="115"/>
      <c r="P94" s="87">
        <v>4</v>
      </c>
      <c r="Q94" s="87">
        <v>4</v>
      </c>
      <c r="R94" s="88"/>
      <c r="S94" s="89"/>
      <c r="T94" s="87">
        <v>4</v>
      </c>
      <c r="U94" s="87">
        <v>4</v>
      </c>
      <c r="V94" s="88"/>
      <c r="W94" s="89"/>
      <c r="X94" s="90">
        <v>4</v>
      </c>
      <c r="Y94" s="90">
        <v>4</v>
      </c>
      <c r="Z94" s="91"/>
      <c r="AA94" s="92"/>
      <c r="AB94" s="104"/>
      <c r="AC94" s="105"/>
      <c r="AD94" s="106"/>
      <c r="AE94" s="107"/>
      <c r="AF94" s="20" t="s">
        <v>758</v>
      </c>
      <c r="AG94" s="21" t="s">
        <v>782</v>
      </c>
    </row>
    <row r="95" spans="1:33" ht="16.5" hidden="1" thickBot="1" x14ac:dyDescent="0.25">
      <c r="A95" s="93" t="s">
        <v>215</v>
      </c>
      <c r="B95" s="109" t="s">
        <v>20</v>
      </c>
      <c r="C95" s="103" t="s">
        <v>286</v>
      </c>
      <c r="D95" s="113"/>
      <c r="E95" s="113"/>
      <c r="F95" s="114"/>
      <c r="G95" s="115"/>
      <c r="H95" s="113"/>
      <c r="I95" s="113"/>
      <c r="J95" s="114"/>
      <c r="K95" s="115"/>
      <c r="L95" s="113"/>
      <c r="M95" s="113"/>
      <c r="N95" s="114"/>
      <c r="O95" s="115"/>
      <c r="P95" s="87">
        <v>4</v>
      </c>
      <c r="Q95" s="87">
        <v>4</v>
      </c>
      <c r="R95" s="88"/>
      <c r="S95" s="89"/>
      <c r="T95" s="87">
        <v>4</v>
      </c>
      <c r="U95" s="87">
        <v>4</v>
      </c>
      <c r="V95" s="88"/>
      <c r="W95" s="89"/>
      <c r="X95" s="90">
        <v>4</v>
      </c>
      <c r="Y95" s="90">
        <v>4</v>
      </c>
      <c r="Z95" s="91"/>
      <c r="AA95" s="92"/>
      <c r="AB95" s="104"/>
      <c r="AC95" s="105"/>
      <c r="AD95" s="106"/>
      <c r="AE95" s="107"/>
      <c r="AF95" s="20" t="s">
        <v>758</v>
      </c>
      <c r="AG95" s="21" t="s">
        <v>782</v>
      </c>
    </row>
    <row r="96" spans="1:33" ht="16.5" hidden="1" thickBot="1" x14ac:dyDescent="0.25">
      <c r="A96" s="93" t="s">
        <v>205</v>
      </c>
      <c r="B96" s="109" t="s">
        <v>20</v>
      </c>
      <c r="C96" s="103" t="s">
        <v>287</v>
      </c>
      <c r="D96" s="113"/>
      <c r="E96" s="113"/>
      <c r="F96" s="114"/>
      <c r="G96" s="115"/>
      <c r="H96" s="113"/>
      <c r="I96" s="113"/>
      <c r="J96" s="114"/>
      <c r="K96" s="115"/>
      <c r="L96" s="113"/>
      <c r="M96" s="113"/>
      <c r="N96" s="114"/>
      <c r="O96" s="115"/>
      <c r="P96" s="87">
        <v>4</v>
      </c>
      <c r="Q96" s="87">
        <v>4</v>
      </c>
      <c r="R96" s="88"/>
      <c r="S96" s="89"/>
      <c r="T96" s="87">
        <v>4</v>
      </c>
      <c r="U96" s="87">
        <v>4</v>
      </c>
      <c r="V96" s="88"/>
      <c r="W96" s="89"/>
      <c r="X96" s="90">
        <v>4</v>
      </c>
      <c r="Y96" s="90">
        <v>4</v>
      </c>
      <c r="Z96" s="91"/>
      <c r="AA96" s="92"/>
      <c r="AB96" s="104"/>
      <c r="AC96" s="105"/>
      <c r="AD96" s="106"/>
      <c r="AE96" s="107"/>
      <c r="AF96" s="20" t="s">
        <v>758</v>
      </c>
      <c r="AG96" s="21" t="s">
        <v>761</v>
      </c>
    </row>
    <row r="97" spans="1:33" ht="16.5" hidden="1" thickBot="1" x14ac:dyDescent="0.25">
      <c r="A97" s="93" t="s">
        <v>200</v>
      </c>
      <c r="B97" s="109" t="s">
        <v>20</v>
      </c>
      <c r="C97" s="103" t="s">
        <v>288</v>
      </c>
      <c r="D97" s="113"/>
      <c r="E97" s="113"/>
      <c r="F97" s="114"/>
      <c r="G97" s="115"/>
      <c r="H97" s="113"/>
      <c r="I97" s="113"/>
      <c r="J97" s="114"/>
      <c r="K97" s="115"/>
      <c r="L97" s="113"/>
      <c r="M97" s="113"/>
      <c r="N97" s="114"/>
      <c r="O97" s="115"/>
      <c r="P97" s="87">
        <v>4</v>
      </c>
      <c r="Q97" s="87">
        <v>4</v>
      </c>
      <c r="R97" s="88"/>
      <c r="S97" s="89"/>
      <c r="T97" s="87">
        <v>4</v>
      </c>
      <c r="U97" s="87">
        <v>4</v>
      </c>
      <c r="V97" s="88"/>
      <c r="W97" s="89"/>
      <c r="X97" s="90">
        <v>4</v>
      </c>
      <c r="Y97" s="90">
        <v>4</v>
      </c>
      <c r="Z97" s="91"/>
      <c r="AA97" s="92"/>
      <c r="AB97" s="104"/>
      <c r="AC97" s="105"/>
      <c r="AD97" s="106"/>
      <c r="AE97" s="107"/>
      <c r="AF97" s="20" t="s">
        <v>743</v>
      </c>
      <c r="AG97" s="21" t="s">
        <v>783</v>
      </c>
    </row>
    <row r="98" spans="1:33" ht="16.5" hidden="1" thickBot="1" x14ac:dyDescent="0.25">
      <c r="A98" s="93" t="s">
        <v>201</v>
      </c>
      <c r="B98" s="109" t="s">
        <v>20</v>
      </c>
      <c r="C98" s="103" t="s">
        <v>202</v>
      </c>
      <c r="D98" s="113"/>
      <c r="E98" s="113"/>
      <c r="F98" s="114"/>
      <c r="G98" s="115"/>
      <c r="H98" s="113"/>
      <c r="I98" s="113"/>
      <c r="J98" s="114"/>
      <c r="K98" s="115"/>
      <c r="L98" s="113"/>
      <c r="M98" s="113"/>
      <c r="N98" s="114"/>
      <c r="O98" s="115"/>
      <c r="P98" s="87">
        <v>4</v>
      </c>
      <c r="Q98" s="87">
        <v>4</v>
      </c>
      <c r="R98" s="88"/>
      <c r="S98" s="89"/>
      <c r="T98" s="87">
        <v>4</v>
      </c>
      <c r="U98" s="87">
        <v>4</v>
      </c>
      <c r="V98" s="88"/>
      <c r="W98" s="89"/>
      <c r="X98" s="90">
        <v>4</v>
      </c>
      <c r="Y98" s="90">
        <v>4</v>
      </c>
      <c r="Z98" s="91"/>
      <c r="AA98" s="92"/>
      <c r="AB98" s="104"/>
      <c r="AC98" s="105"/>
      <c r="AD98" s="106"/>
      <c r="AE98" s="107"/>
      <c r="AF98" s="20" t="s">
        <v>743</v>
      </c>
      <c r="AG98" s="21" t="s">
        <v>783</v>
      </c>
    </row>
    <row r="99" spans="1:33" ht="16.5" hidden="1" thickBot="1" x14ac:dyDescent="0.25">
      <c r="A99" s="93" t="s">
        <v>206</v>
      </c>
      <c r="B99" s="109" t="s">
        <v>20</v>
      </c>
      <c r="C99" s="103" t="s">
        <v>207</v>
      </c>
      <c r="D99" s="113"/>
      <c r="E99" s="113"/>
      <c r="F99" s="114"/>
      <c r="G99" s="115"/>
      <c r="H99" s="113"/>
      <c r="I99" s="113"/>
      <c r="J99" s="114"/>
      <c r="K99" s="115"/>
      <c r="L99" s="113"/>
      <c r="M99" s="113"/>
      <c r="N99" s="114"/>
      <c r="O99" s="115"/>
      <c r="P99" s="87">
        <v>4</v>
      </c>
      <c r="Q99" s="87">
        <v>4</v>
      </c>
      <c r="R99" s="88"/>
      <c r="S99" s="89"/>
      <c r="T99" s="87">
        <v>4</v>
      </c>
      <c r="U99" s="87">
        <v>4</v>
      </c>
      <c r="V99" s="88"/>
      <c r="W99" s="89"/>
      <c r="X99" s="90">
        <v>4</v>
      </c>
      <c r="Y99" s="90">
        <v>4</v>
      </c>
      <c r="Z99" s="91"/>
      <c r="AA99" s="92"/>
      <c r="AB99" s="104"/>
      <c r="AC99" s="105"/>
      <c r="AD99" s="106"/>
      <c r="AE99" s="107"/>
      <c r="AF99" s="20" t="s">
        <v>784</v>
      </c>
      <c r="AG99" s="21" t="s">
        <v>785</v>
      </c>
    </row>
    <row r="100" spans="1:33" ht="16.5" hidden="1" thickBot="1" x14ac:dyDescent="0.25">
      <c r="A100" s="93" t="s">
        <v>208</v>
      </c>
      <c r="B100" s="109" t="s">
        <v>20</v>
      </c>
      <c r="C100" s="103" t="s">
        <v>289</v>
      </c>
      <c r="D100" s="113"/>
      <c r="E100" s="113"/>
      <c r="F100" s="114"/>
      <c r="G100" s="115"/>
      <c r="H100" s="113"/>
      <c r="I100" s="113"/>
      <c r="J100" s="114"/>
      <c r="K100" s="115"/>
      <c r="L100" s="113"/>
      <c r="M100" s="113"/>
      <c r="N100" s="114"/>
      <c r="O100" s="115"/>
      <c r="P100" s="87">
        <v>4</v>
      </c>
      <c r="Q100" s="87">
        <v>4</v>
      </c>
      <c r="R100" s="88"/>
      <c r="S100" s="89"/>
      <c r="T100" s="87">
        <v>4</v>
      </c>
      <c r="U100" s="87">
        <v>4</v>
      </c>
      <c r="V100" s="88"/>
      <c r="W100" s="89"/>
      <c r="X100" s="90">
        <v>4</v>
      </c>
      <c r="Y100" s="90">
        <v>4</v>
      </c>
      <c r="Z100" s="91"/>
      <c r="AA100" s="92"/>
      <c r="AB100" s="104"/>
      <c r="AC100" s="105"/>
      <c r="AD100" s="106"/>
      <c r="AE100" s="107"/>
      <c r="AF100" s="20" t="s">
        <v>786</v>
      </c>
      <c r="AG100" s="21" t="s">
        <v>787</v>
      </c>
    </row>
    <row r="101" spans="1:33" ht="16.5" hidden="1" thickBot="1" x14ac:dyDescent="0.25">
      <c r="A101" s="93" t="s">
        <v>209</v>
      </c>
      <c r="B101" s="109" t="s">
        <v>20</v>
      </c>
      <c r="C101" s="103" t="s">
        <v>210</v>
      </c>
      <c r="D101" s="113"/>
      <c r="E101" s="113"/>
      <c r="F101" s="114"/>
      <c r="G101" s="115"/>
      <c r="H101" s="113"/>
      <c r="I101" s="113"/>
      <c r="J101" s="114"/>
      <c r="K101" s="115"/>
      <c r="L101" s="113"/>
      <c r="M101" s="113"/>
      <c r="N101" s="114"/>
      <c r="O101" s="115"/>
      <c r="P101" s="87">
        <v>4</v>
      </c>
      <c r="Q101" s="87">
        <v>4</v>
      </c>
      <c r="R101" s="88"/>
      <c r="S101" s="89"/>
      <c r="T101" s="87">
        <v>4</v>
      </c>
      <c r="U101" s="87">
        <v>4</v>
      </c>
      <c r="V101" s="88"/>
      <c r="W101" s="89"/>
      <c r="X101" s="90">
        <v>4</v>
      </c>
      <c r="Y101" s="90">
        <v>4</v>
      </c>
      <c r="Z101" s="91"/>
      <c r="AA101" s="92"/>
      <c r="AB101" s="104"/>
      <c r="AC101" s="105"/>
      <c r="AD101" s="106"/>
      <c r="AE101" s="107"/>
      <c r="AF101" s="20" t="s">
        <v>786</v>
      </c>
      <c r="AG101" s="21" t="s">
        <v>788</v>
      </c>
    </row>
    <row r="102" spans="1:33" ht="16.5" hidden="1" thickBot="1" x14ac:dyDescent="0.25">
      <c r="A102" s="93" t="s">
        <v>211</v>
      </c>
      <c r="B102" s="109" t="s">
        <v>20</v>
      </c>
      <c r="C102" s="103" t="s">
        <v>212</v>
      </c>
      <c r="D102" s="113"/>
      <c r="E102" s="113"/>
      <c r="F102" s="114"/>
      <c r="G102" s="115"/>
      <c r="H102" s="113"/>
      <c r="I102" s="113"/>
      <c r="J102" s="114"/>
      <c r="K102" s="115"/>
      <c r="L102" s="113"/>
      <c r="M102" s="113"/>
      <c r="N102" s="114"/>
      <c r="O102" s="115"/>
      <c r="P102" s="87">
        <v>4</v>
      </c>
      <c r="Q102" s="87">
        <v>4</v>
      </c>
      <c r="R102" s="88"/>
      <c r="S102" s="89"/>
      <c r="T102" s="87">
        <v>4</v>
      </c>
      <c r="U102" s="87">
        <v>4</v>
      </c>
      <c r="V102" s="88"/>
      <c r="W102" s="89"/>
      <c r="X102" s="90">
        <v>4</v>
      </c>
      <c r="Y102" s="90">
        <v>4</v>
      </c>
      <c r="Z102" s="91"/>
      <c r="AA102" s="92"/>
      <c r="AB102" s="104"/>
      <c r="AC102" s="105"/>
      <c r="AD102" s="106"/>
      <c r="AE102" s="107"/>
      <c r="AF102" s="20" t="s">
        <v>786</v>
      </c>
      <c r="AG102" s="21" t="s">
        <v>789</v>
      </c>
    </row>
    <row r="103" spans="1:33" ht="16.5" hidden="1" thickBot="1" x14ac:dyDescent="0.25">
      <c r="A103" s="108" t="s">
        <v>216</v>
      </c>
      <c r="B103" s="109" t="s">
        <v>20</v>
      </c>
      <c r="C103" s="110" t="s">
        <v>217</v>
      </c>
      <c r="D103" s="119"/>
      <c r="E103" s="119"/>
      <c r="F103" s="120"/>
      <c r="G103" s="121"/>
      <c r="H103" s="119"/>
      <c r="I103" s="119"/>
      <c r="J103" s="120"/>
      <c r="K103" s="121"/>
      <c r="L103" s="119"/>
      <c r="M103" s="119"/>
      <c r="N103" s="120"/>
      <c r="O103" s="121"/>
      <c r="P103" s="87">
        <v>4</v>
      </c>
      <c r="Q103" s="87">
        <v>4</v>
      </c>
      <c r="R103" s="88"/>
      <c r="S103" s="89"/>
      <c r="T103" s="87">
        <v>4</v>
      </c>
      <c r="U103" s="87">
        <v>4</v>
      </c>
      <c r="V103" s="88"/>
      <c r="W103" s="89"/>
      <c r="X103" s="90">
        <v>4</v>
      </c>
      <c r="Y103" s="90">
        <v>4</v>
      </c>
      <c r="Z103" s="91"/>
      <c r="AA103" s="92"/>
      <c r="AB103" s="104"/>
      <c r="AC103" s="105"/>
      <c r="AD103" s="106"/>
      <c r="AE103" s="107"/>
      <c r="AF103" s="20"/>
      <c r="AG103" s="21"/>
    </row>
    <row r="104" spans="1:33" ht="30.75" hidden="1" thickBot="1" x14ac:dyDescent="0.25">
      <c r="A104" s="122" t="s">
        <v>213</v>
      </c>
      <c r="B104" s="123" t="s">
        <v>20</v>
      </c>
      <c r="C104" s="124" t="s">
        <v>214</v>
      </c>
      <c r="D104" s="125"/>
      <c r="E104" s="125"/>
      <c r="F104" s="126"/>
      <c r="G104" s="127"/>
      <c r="H104" s="125"/>
      <c r="I104" s="125"/>
      <c r="J104" s="126"/>
      <c r="K104" s="127"/>
      <c r="L104" s="125"/>
      <c r="M104" s="125"/>
      <c r="N104" s="126"/>
      <c r="O104" s="127"/>
      <c r="P104" s="87">
        <v>4</v>
      </c>
      <c r="Q104" s="87">
        <v>4</v>
      </c>
      <c r="R104" s="88"/>
      <c r="S104" s="89"/>
      <c r="T104" s="87">
        <v>4</v>
      </c>
      <c r="U104" s="87">
        <v>4</v>
      </c>
      <c r="V104" s="88"/>
      <c r="W104" s="89"/>
      <c r="X104" s="90">
        <v>4</v>
      </c>
      <c r="Y104" s="90">
        <v>4</v>
      </c>
      <c r="Z104" s="91"/>
      <c r="AA104" s="92"/>
      <c r="AB104" s="104"/>
      <c r="AC104" s="105"/>
      <c r="AD104" s="106"/>
      <c r="AE104" s="107"/>
      <c r="AF104" s="20" t="s">
        <v>786</v>
      </c>
      <c r="AG104" s="21" t="s">
        <v>790</v>
      </c>
    </row>
    <row r="105" spans="1:33" ht="16.5" hidden="1" thickTop="1" x14ac:dyDescent="0.2">
      <c r="A105" s="84" t="s">
        <v>290</v>
      </c>
      <c r="B105" s="85" t="s">
        <v>20</v>
      </c>
      <c r="C105" s="128" t="s">
        <v>291</v>
      </c>
      <c r="D105" s="119"/>
      <c r="E105" s="119"/>
      <c r="F105" s="120"/>
      <c r="G105" s="121"/>
      <c r="H105" s="119"/>
      <c r="I105" s="119"/>
      <c r="J105" s="120"/>
      <c r="K105" s="121"/>
      <c r="L105" s="119"/>
      <c r="M105" s="119"/>
      <c r="N105" s="120"/>
      <c r="O105" s="121"/>
      <c r="P105" s="87"/>
      <c r="Q105" s="87"/>
      <c r="R105" s="88"/>
      <c r="S105" s="89"/>
      <c r="T105" s="87">
        <v>4</v>
      </c>
      <c r="U105" s="87">
        <v>4</v>
      </c>
      <c r="V105" s="88">
        <v>2</v>
      </c>
      <c r="W105" s="89" t="s">
        <v>225</v>
      </c>
      <c r="X105" s="90"/>
      <c r="Y105" s="90"/>
      <c r="Z105" s="91"/>
      <c r="AA105" s="92"/>
      <c r="AB105" s="104"/>
      <c r="AC105" s="105"/>
      <c r="AD105" s="106"/>
      <c r="AE105" s="107"/>
      <c r="AF105" s="20" t="s">
        <v>791</v>
      </c>
      <c r="AG105" s="21" t="s">
        <v>792</v>
      </c>
    </row>
    <row r="106" spans="1:33" ht="15.75" hidden="1" x14ac:dyDescent="0.25">
      <c r="A106" s="129" t="s">
        <v>292</v>
      </c>
      <c r="B106" s="130" t="s">
        <v>20</v>
      </c>
      <c r="C106" s="131" t="s">
        <v>293</v>
      </c>
      <c r="D106" s="119"/>
      <c r="E106" s="119"/>
      <c r="F106" s="120"/>
      <c r="G106" s="121"/>
      <c r="H106" s="119"/>
      <c r="I106" s="119"/>
      <c r="J106" s="120"/>
      <c r="K106" s="121"/>
      <c r="L106" s="119"/>
      <c r="M106" s="119"/>
      <c r="N106" s="120"/>
      <c r="O106" s="121"/>
      <c r="P106" s="90"/>
      <c r="Q106" s="90"/>
      <c r="R106" s="91"/>
      <c r="S106" s="92"/>
      <c r="T106" s="90"/>
      <c r="U106" s="90"/>
      <c r="V106" s="91"/>
      <c r="W106" s="92"/>
      <c r="X106" s="90"/>
      <c r="Y106" s="90"/>
      <c r="Z106" s="91"/>
      <c r="AA106" s="92"/>
      <c r="AB106" s="104"/>
      <c r="AC106" s="105"/>
      <c r="AD106" s="106"/>
      <c r="AE106" s="107"/>
      <c r="AF106" s="20" t="s">
        <v>725</v>
      </c>
      <c r="AG106" s="21" t="s">
        <v>777</v>
      </c>
    </row>
    <row r="107" spans="1:33" ht="15.75" hidden="1" x14ac:dyDescent="0.25">
      <c r="A107" s="129" t="s">
        <v>238</v>
      </c>
      <c r="B107" s="130" t="s">
        <v>20</v>
      </c>
      <c r="C107" s="131" t="s">
        <v>294</v>
      </c>
      <c r="D107" s="119"/>
      <c r="E107" s="119"/>
      <c r="F107" s="120"/>
      <c r="G107" s="121"/>
      <c r="H107" s="119"/>
      <c r="I107" s="119"/>
      <c r="J107" s="120"/>
      <c r="K107" s="121"/>
      <c r="L107" s="119"/>
      <c r="M107" s="119"/>
      <c r="N107" s="120"/>
      <c r="O107" s="121"/>
      <c r="P107" s="90"/>
      <c r="Q107" s="90"/>
      <c r="R107" s="91"/>
      <c r="S107" s="92"/>
      <c r="T107" s="90"/>
      <c r="U107" s="90"/>
      <c r="V107" s="91"/>
      <c r="W107" s="92"/>
      <c r="X107" s="90"/>
      <c r="Y107" s="90"/>
      <c r="Z107" s="91"/>
      <c r="AA107" s="92"/>
      <c r="AB107" s="104"/>
      <c r="AC107" s="105"/>
      <c r="AD107" s="106"/>
      <c r="AE107" s="107"/>
      <c r="AF107" s="20" t="s">
        <v>725</v>
      </c>
      <c r="AG107" s="21"/>
    </row>
    <row r="108" spans="1:33" ht="15.75" hidden="1" x14ac:dyDescent="0.25">
      <c r="A108" s="129" t="s">
        <v>238</v>
      </c>
      <c r="B108" s="130" t="s">
        <v>20</v>
      </c>
      <c r="C108" s="131" t="s">
        <v>295</v>
      </c>
      <c r="D108" s="119"/>
      <c r="E108" s="119"/>
      <c r="F108" s="120"/>
      <c r="G108" s="121"/>
      <c r="H108" s="119"/>
      <c r="I108" s="119"/>
      <c r="J108" s="120"/>
      <c r="K108" s="121"/>
      <c r="L108" s="119"/>
      <c r="M108" s="119"/>
      <c r="N108" s="120"/>
      <c r="O108" s="121"/>
      <c r="P108" s="90"/>
      <c r="Q108" s="90"/>
      <c r="R108" s="91"/>
      <c r="S108" s="92"/>
      <c r="T108" s="90"/>
      <c r="U108" s="90"/>
      <c r="V108" s="91"/>
      <c r="W108" s="92"/>
      <c r="X108" s="90"/>
      <c r="Y108" s="90"/>
      <c r="Z108" s="91"/>
      <c r="AA108" s="92"/>
      <c r="AB108" s="104"/>
      <c r="AC108" s="105"/>
      <c r="AD108" s="106"/>
      <c r="AE108" s="107"/>
      <c r="AF108" s="20" t="s">
        <v>725</v>
      </c>
      <c r="AG108" s="21"/>
    </row>
    <row r="109" spans="1:33" ht="15.75" hidden="1" x14ac:dyDescent="0.25">
      <c r="A109" s="129" t="s">
        <v>238</v>
      </c>
      <c r="B109" s="130" t="s">
        <v>20</v>
      </c>
      <c r="C109" s="131" t="s">
        <v>296</v>
      </c>
      <c r="D109" s="119"/>
      <c r="E109" s="119"/>
      <c r="F109" s="120"/>
      <c r="G109" s="121"/>
      <c r="H109" s="119"/>
      <c r="I109" s="119"/>
      <c r="J109" s="120"/>
      <c r="K109" s="121"/>
      <c r="L109" s="119"/>
      <c r="M109" s="119"/>
      <c r="N109" s="120"/>
      <c r="O109" s="121"/>
      <c r="P109" s="90"/>
      <c r="Q109" s="90"/>
      <c r="R109" s="91"/>
      <c r="S109" s="92"/>
      <c r="T109" s="90"/>
      <c r="U109" s="90"/>
      <c r="V109" s="91"/>
      <c r="W109" s="92"/>
      <c r="X109" s="90"/>
      <c r="Y109" s="90"/>
      <c r="Z109" s="91"/>
      <c r="AA109" s="92"/>
      <c r="AB109" s="104"/>
      <c r="AC109" s="105"/>
      <c r="AD109" s="106"/>
      <c r="AE109" s="107"/>
      <c r="AF109" s="20" t="s">
        <v>793</v>
      </c>
      <c r="AG109" s="21" t="s">
        <v>794</v>
      </c>
    </row>
    <row r="110" spans="1:33" ht="15.75" hidden="1" x14ac:dyDescent="0.25">
      <c r="A110" s="129" t="s">
        <v>297</v>
      </c>
      <c r="B110" s="130" t="s">
        <v>20</v>
      </c>
      <c r="C110" s="131" t="s">
        <v>298</v>
      </c>
      <c r="D110" s="119"/>
      <c r="E110" s="119"/>
      <c r="F110" s="120"/>
      <c r="G110" s="121"/>
      <c r="H110" s="119"/>
      <c r="I110" s="119"/>
      <c r="J110" s="120"/>
      <c r="K110" s="121"/>
      <c r="L110" s="119"/>
      <c r="M110" s="119"/>
      <c r="N110" s="120"/>
      <c r="O110" s="121"/>
      <c r="P110" s="90"/>
      <c r="Q110" s="90"/>
      <c r="R110" s="91"/>
      <c r="S110" s="92"/>
      <c r="T110" s="90"/>
      <c r="U110" s="90"/>
      <c r="V110" s="91"/>
      <c r="W110" s="92"/>
      <c r="X110" s="90"/>
      <c r="Y110" s="90"/>
      <c r="Z110" s="91"/>
      <c r="AA110" s="92"/>
      <c r="AB110" s="104"/>
      <c r="AC110" s="105"/>
      <c r="AD110" s="106"/>
      <c r="AE110" s="107"/>
      <c r="AF110" s="20" t="s">
        <v>795</v>
      </c>
      <c r="AG110" s="21"/>
    </row>
    <row r="111" spans="1:33" ht="15.75" hidden="1" x14ac:dyDescent="0.25">
      <c r="A111" s="129" t="s">
        <v>299</v>
      </c>
      <c r="B111" s="130" t="s">
        <v>20</v>
      </c>
      <c r="C111" s="131" t="s">
        <v>300</v>
      </c>
      <c r="D111" s="119"/>
      <c r="E111" s="119"/>
      <c r="F111" s="120"/>
      <c r="G111" s="121"/>
      <c r="H111" s="119"/>
      <c r="I111" s="119"/>
      <c r="J111" s="120"/>
      <c r="K111" s="121"/>
      <c r="L111" s="119"/>
      <c r="M111" s="119"/>
      <c r="N111" s="120"/>
      <c r="O111" s="121"/>
      <c r="P111" s="90"/>
      <c r="Q111" s="90"/>
      <c r="R111" s="91"/>
      <c r="S111" s="92"/>
      <c r="T111" s="90"/>
      <c r="U111" s="90"/>
      <c r="V111" s="91"/>
      <c r="W111" s="92"/>
      <c r="X111" s="90"/>
      <c r="Y111" s="90"/>
      <c r="Z111" s="91"/>
      <c r="AA111" s="92"/>
      <c r="AB111" s="104"/>
      <c r="AC111" s="105"/>
      <c r="AD111" s="106"/>
      <c r="AE111" s="107"/>
      <c r="AF111" s="20" t="s">
        <v>795</v>
      </c>
      <c r="AG111" s="21"/>
    </row>
    <row r="112" spans="1:33" ht="15.75" hidden="1" x14ac:dyDescent="0.25">
      <c r="A112" s="129" t="s">
        <v>301</v>
      </c>
      <c r="B112" s="130" t="s">
        <v>20</v>
      </c>
      <c r="C112" s="131" t="s">
        <v>302</v>
      </c>
      <c r="D112" s="119"/>
      <c r="E112" s="119"/>
      <c r="F112" s="120"/>
      <c r="G112" s="121"/>
      <c r="H112" s="119"/>
      <c r="I112" s="119"/>
      <c r="J112" s="120"/>
      <c r="K112" s="121"/>
      <c r="L112" s="119"/>
      <c r="M112" s="119"/>
      <c r="N112" s="120"/>
      <c r="O112" s="121"/>
      <c r="P112" s="90"/>
      <c r="Q112" s="90"/>
      <c r="R112" s="91"/>
      <c r="S112" s="92"/>
      <c r="T112" s="90"/>
      <c r="U112" s="90"/>
      <c r="V112" s="91"/>
      <c r="W112" s="92"/>
      <c r="X112" s="90"/>
      <c r="Y112" s="90"/>
      <c r="Z112" s="91"/>
      <c r="AA112" s="92"/>
      <c r="AB112" s="104"/>
      <c r="AC112" s="105"/>
      <c r="AD112" s="106"/>
      <c r="AE112" s="107"/>
      <c r="AF112" s="20" t="s">
        <v>795</v>
      </c>
      <c r="AG112" s="21" t="s">
        <v>796</v>
      </c>
    </row>
    <row r="113" spans="1:33" ht="15.75" hidden="1" x14ac:dyDescent="0.25">
      <c r="A113" s="129" t="s">
        <v>303</v>
      </c>
      <c r="B113" s="130" t="s">
        <v>20</v>
      </c>
      <c r="C113" s="131" t="s">
        <v>304</v>
      </c>
      <c r="D113" s="119"/>
      <c r="E113" s="119"/>
      <c r="F113" s="120"/>
      <c r="G113" s="121"/>
      <c r="H113" s="119"/>
      <c r="I113" s="119"/>
      <c r="J113" s="120"/>
      <c r="K113" s="121"/>
      <c r="L113" s="119"/>
      <c r="M113" s="119"/>
      <c r="N113" s="120"/>
      <c r="O113" s="121"/>
      <c r="P113" s="90"/>
      <c r="Q113" s="90"/>
      <c r="R113" s="91"/>
      <c r="S113" s="92"/>
      <c r="T113" s="90"/>
      <c r="U113" s="90"/>
      <c r="V113" s="91"/>
      <c r="W113" s="92"/>
      <c r="X113" s="90"/>
      <c r="Y113" s="90"/>
      <c r="Z113" s="91"/>
      <c r="AA113" s="92"/>
      <c r="AB113" s="104"/>
      <c r="AC113" s="105"/>
      <c r="AD113" s="106"/>
      <c r="AE113" s="107"/>
      <c r="AF113" s="20" t="s">
        <v>795</v>
      </c>
      <c r="AG113" s="21"/>
    </row>
    <row r="114" spans="1:33" ht="15.75" hidden="1" x14ac:dyDescent="0.25">
      <c r="A114" s="129" t="s">
        <v>305</v>
      </c>
      <c r="B114" s="130" t="s">
        <v>20</v>
      </c>
      <c r="C114" s="131" t="s">
        <v>306</v>
      </c>
      <c r="D114" s="119"/>
      <c r="E114" s="119"/>
      <c r="F114" s="120"/>
      <c r="G114" s="121"/>
      <c r="H114" s="119"/>
      <c r="I114" s="119"/>
      <c r="J114" s="120"/>
      <c r="K114" s="121"/>
      <c r="L114" s="119"/>
      <c r="M114" s="119"/>
      <c r="N114" s="120"/>
      <c r="O114" s="121"/>
      <c r="P114" s="90"/>
      <c r="Q114" s="90"/>
      <c r="R114" s="91"/>
      <c r="S114" s="92"/>
      <c r="T114" s="90"/>
      <c r="U114" s="90"/>
      <c r="V114" s="91"/>
      <c r="W114" s="92"/>
      <c r="X114" s="90"/>
      <c r="Y114" s="90"/>
      <c r="Z114" s="91"/>
      <c r="AA114" s="92"/>
      <c r="AB114" s="104"/>
      <c r="AC114" s="105"/>
      <c r="AD114" s="106"/>
      <c r="AE114" s="107"/>
      <c r="AF114" s="20" t="s">
        <v>795</v>
      </c>
      <c r="AG114" s="21"/>
    </row>
    <row r="115" spans="1:33" ht="15.75" hidden="1" x14ac:dyDescent="0.25">
      <c r="A115" s="129" t="s">
        <v>238</v>
      </c>
      <c r="B115" s="130" t="s">
        <v>20</v>
      </c>
      <c r="C115" s="131" t="s">
        <v>307</v>
      </c>
      <c r="D115" s="119"/>
      <c r="E115" s="119"/>
      <c r="F115" s="120"/>
      <c r="G115" s="121"/>
      <c r="H115" s="119"/>
      <c r="I115" s="119"/>
      <c r="J115" s="120"/>
      <c r="K115" s="121"/>
      <c r="L115" s="119"/>
      <c r="M115" s="119"/>
      <c r="N115" s="120"/>
      <c r="O115" s="121"/>
      <c r="P115" s="90"/>
      <c r="Q115" s="90"/>
      <c r="R115" s="91"/>
      <c r="S115" s="92"/>
      <c r="T115" s="90"/>
      <c r="U115" s="90"/>
      <c r="V115" s="91"/>
      <c r="W115" s="92"/>
      <c r="X115" s="90"/>
      <c r="Y115" s="90"/>
      <c r="Z115" s="91"/>
      <c r="AA115" s="92"/>
      <c r="AB115" s="104"/>
      <c r="AC115" s="105"/>
      <c r="AD115" s="106"/>
      <c r="AE115" s="107"/>
      <c r="AF115" s="20" t="s">
        <v>797</v>
      </c>
      <c r="AG115" s="21" t="s">
        <v>798</v>
      </c>
    </row>
    <row r="116" spans="1:33" ht="15.75" hidden="1" x14ac:dyDescent="0.25">
      <c r="A116" s="129" t="s">
        <v>238</v>
      </c>
      <c r="B116" s="130" t="s">
        <v>20</v>
      </c>
      <c r="C116" s="131" t="s">
        <v>308</v>
      </c>
      <c r="D116" s="119"/>
      <c r="E116" s="119"/>
      <c r="F116" s="120"/>
      <c r="G116" s="121"/>
      <c r="H116" s="119"/>
      <c r="I116" s="119"/>
      <c r="J116" s="120"/>
      <c r="K116" s="121"/>
      <c r="L116" s="119"/>
      <c r="M116" s="119"/>
      <c r="N116" s="120"/>
      <c r="O116" s="121"/>
      <c r="P116" s="90"/>
      <c r="Q116" s="90"/>
      <c r="R116" s="91"/>
      <c r="S116" s="92"/>
      <c r="T116" s="90"/>
      <c r="U116" s="90"/>
      <c r="V116" s="91"/>
      <c r="W116" s="92"/>
      <c r="X116" s="90"/>
      <c r="Y116" s="90"/>
      <c r="Z116" s="91"/>
      <c r="AA116" s="92"/>
      <c r="AB116" s="104"/>
      <c r="AC116" s="105"/>
      <c r="AD116" s="106"/>
      <c r="AE116" s="107"/>
      <c r="AF116" s="20" t="s">
        <v>797</v>
      </c>
      <c r="AG116" s="21" t="s">
        <v>799</v>
      </c>
    </row>
    <row r="117" spans="1:33" ht="15.75" hidden="1" x14ac:dyDescent="0.25">
      <c r="A117" s="129" t="s">
        <v>238</v>
      </c>
      <c r="B117" s="130" t="s">
        <v>20</v>
      </c>
      <c r="C117" s="131" t="s">
        <v>309</v>
      </c>
      <c r="D117" s="119"/>
      <c r="E117" s="119"/>
      <c r="F117" s="120"/>
      <c r="G117" s="121"/>
      <c r="H117" s="119"/>
      <c r="I117" s="119"/>
      <c r="J117" s="120"/>
      <c r="K117" s="121"/>
      <c r="L117" s="119"/>
      <c r="M117" s="119"/>
      <c r="N117" s="120"/>
      <c r="O117" s="121"/>
      <c r="P117" s="90"/>
      <c r="Q117" s="90"/>
      <c r="R117" s="91"/>
      <c r="S117" s="92"/>
      <c r="T117" s="90"/>
      <c r="U117" s="90"/>
      <c r="V117" s="91"/>
      <c r="W117" s="92"/>
      <c r="X117" s="90"/>
      <c r="Y117" s="90"/>
      <c r="Z117" s="91"/>
      <c r="AA117" s="92"/>
      <c r="AB117" s="104"/>
      <c r="AC117" s="105"/>
      <c r="AD117" s="106"/>
      <c r="AE117" s="107"/>
      <c r="AF117" s="20" t="s">
        <v>797</v>
      </c>
      <c r="AG117" s="21" t="s">
        <v>799</v>
      </c>
    </row>
    <row r="118" spans="1:33" ht="15.75" hidden="1" x14ac:dyDescent="0.25">
      <c r="A118" s="129" t="s">
        <v>238</v>
      </c>
      <c r="B118" s="130" t="s">
        <v>20</v>
      </c>
      <c r="C118" s="131" t="s">
        <v>310</v>
      </c>
      <c r="D118" s="119"/>
      <c r="E118" s="119"/>
      <c r="F118" s="120"/>
      <c r="G118" s="121"/>
      <c r="H118" s="119"/>
      <c r="I118" s="119"/>
      <c r="J118" s="120"/>
      <c r="K118" s="121"/>
      <c r="L118" s="119"/>
      <c r="M118" s="119"/>
      <c r="N118" s="120"/>
      <c r="O118" s="121"/>
      <c r="P118" s="90"/>
      <c r="Q118" s="90"/>
      <c r="R118" s="91"/>
      <c r="S118" s="92"/>
      <c r="T118" s="90"/>
      <c r="U118" s="90"/>
      <c r="V118" s="91"/>
      <c r="W118" s="92"/>
      <c r="X118" s="90"/>
      <c r="Y118" s="90"/>
      <c r="Z118" s="91"/>
      <c r="AA118" s="92"/>
      <c r="AB118" s="104"/>
      <c r="AC118" s="105"/>
      <c r="AD118" s="106"/>
      <c r="AE118" s="107"/>
      <c r="AF118" s="20" t="s">
        <v>797</v>
      </c>
      <c r="AG118" s="21" t="s">
        <v>799</v>
      </c>
    </row>
    <row r="119" spans="1:33" ht="15.75" hidden="1" x14ac:dyDescent="0.25">
      <c r="A119" s="129" t="s">
        <v>238</v>
      </c>
      <c r="B119" s="130" t="s">
        <v>20</v>
      </c>
      <c r="C119" s="131" t="s">
        <v>311</v>
      </c>
      <c r="D119" s="119"/>
      <c r="E119" s="119"/>
      <c r="F119" s="120"/>
      <c r="G119" s="121"/>
      <c r="H119" s="119"/>
      <c r="I119" s="119"/>
      <c r="J119" s="120"/>
      <c r="K119" s="121"/>
      <c r="L119" s="119"/>
      <c r="M119" s="119"/>
      <c r="N119" s="120"/>
      <c r="O119" s="121"/>
      <c r="P119" s="90"/>
      <c r="Q119" s="90"/>
      <c r="R119" s="91"/>
      <c r="S119" s="92"/>
      <c r="T119" s="90"/>
      <c r="U119" s="90"/>
      <c r="V119" s="91"/>
      <c r="W119" s="92"/>
      <c r="X119" s="90"/>
      <c r="Y119" s="90"/>
      <c r="Z119" s="91"/>
      <c r="AA119" s="92"/>
      <c r="AB119" s="104"/>
      <c r="AC119" s="105"/>
      <c r="AD119" s="106"/>
      <c r="AE119" s="107"/>
      <c r="AF119" s="20" t="s">
        <v>797</v>
      </c>
      <c r="AG119" s="21" t="s">
        <v>800</v>
      </c>
    </row>
    <row r="120" spans="1:33" ht="15.75" hidden="1" x14ac:dyDescent="0.25">
      <c r="A120" s="129" t="s">
        <v>238</v>
      </c>
      <c r="B120" s="130" t="s">
        <v>20</v>
      </c>
      <c r="C120" s="131" t="s">
        <v>312</v>
      </c>
      <c r="D120" s="119"/>
      <c r="E120" s="119"/>
      <c r="F120" s="120"/>
      <c r="G120" s="121"/>
      <c r="H120" s="119"/>
      <c r="I120" s="119"/>
      <c r="J120" s="120"/>
      <c r="K120" s="121"/>
      <c r="L120" s="119"/>
      <c r="M120" s="119"/>
      <c r="N120" s="120"/>
      <c r="O120" s="121"/>
      <c r="P120" s="90"/>
      <c r="Q120" s="90"/>
      <c r="R120" s="91"/>
      <c r="S120" s="92"/>
      <c r="T120" s="90"/>
      <c r="U120" s="90"/>
      <c r="V120" s="91"/>
      <c r="W120" s="92"/>
      <c r="X120" s="90"/>
      <c r="Y120" s="90"/>
      <c r="Z120" s="91"/>
      <c r="AA120" s="92"/>
      <c r="AB120" s="104"/>
      <c r="AC120" s="105"/>
      <c r="AD120" s="106"/>
      <c r="AE120" s="107"/>
      <c r="AF120" s="20" t="s">
        <v>797</v>
      </c>
      <c r="AG120" s="21" t="s">
        <v>801</v>
      </c>
    </row>
    <row r="121" spans="1:33" ht="15.75" hidden="1" x14ac:dyDescent="0.25">
      <c r="A121" s="129" t="s">
        <v>238</v>
      </c>
      <c r="B121" s="130" t="s">
        <v>20</v>
      </c>
      <c r="C121" s="131" t="s">
        <v>313</v>
      </c>
      <c r="D121" s="119"/>
      <c r="E121" s="119"/>
      <c r="F121" s="120"/>
      <c r="G121" s="121"/>
      <c r="H121" s="119"/>
      <c r="I121" s="119"/>
      <c r="J121" s="120"/>
      <c r="K121" s="121"/>
      <c r="L121" s="119"/>
      <c r="M121" s="119"/>
      <c r="N121" s="120"/>
      <c r="O121" s="121"/>
      <c r="P121" s="90"/>
      <c r="Q121" s="90"/>
      <c r="R121" s="91"/>
      <c r="S121" s="92"/>
      <c r="T121" s="90"/>
      <c r="U121" s="90"/>
      <c r="V121" s="91"/>
      <c r="W121" s="92"/>
      <c r="X121" s="90"/>
      <c r="Y121" s="90"/>
      <c r="Z121" s="91"/>
      <c r="AA121" s="92"/>
      <c r="AB121" s="104"/>
      <c r="AC121" s="105"/>
      <c r="AD121" s="106"/>
      <c r="AE121" s="107"/>
      <c r="AF121" s="20" t="s">
        <v>797</v>
      </c>
      <c r="AG121" s="21" t="s">
        <v>802</v>
      </c>
    </row>
    <row r="122" spans="1:33" ht="15.75" hidden="1" x14ac:dyDescent="0.25">
      <c r="A122" s="129" t="s">
        <v>238</v>
      </c>
      <c r="B122" s="130" t="s">
        <v>20</v>
      </c>
      <c r="C122" s="131" t="s">
        <v>314</v>
      </c>
      <c r="D122" s="119"/>
      <c r="E122" s="119"/>
      <c r="F122" s="120"/>
      <c r="G122" s="121"/>
      <c r="H122" s="119"/>
      <c r="I122" s="119"/>
      <c r="J122" s="120"/>
      <c r="K122" s="121"/>
      <c r="L122" s="119"/>
      <c r="M122" s="119"/>
      <c r="N122" s="120"/>
      <c r="O122" s="121"/>
      <c r="P122" s="90"/>
      <c r="Q122" s="90"/>
      <c r="R122" s="91"/>
      <c r="S122" s="92"/>
      <c r="T122" s="90"/>
      <c r="U122" s="90"/>
      <c r="V122" s="91"/>
      <c r="W122" s="92"/>
      <c r="X122" s="90"/>
      <c r="Y122" s="90"/>
      <c r="Z122" s="91"/>
      <c r="AA122" s="92"/>
      <c r="AB122" s="104"/>
      <c r="AC122" s="105"/>
      <c r="AD122" s="106"/>
      <c r="AE122" s="107"/>
      <c r="AF122" s="20"/>
      <c r="AG122" s="21"/>
    </row>
    <row r="123" spans="1:33" ht="15.75" hidden="1" x14ac:dyDescent="0.25">
      <c r="A123" s="129" t="s">
        <v>238</v>
      </c>
      <c r="B123" s="130" t="s">
        <v>20</v>
      </c>
      <c r="C123" s="131" t="s">
        <v>315</v>
      </c>
      <c r="D123" s="119"/>
      <c r="E123" s="119"/>
      <c r="F123" s="120"/>
      <c r="G123" s="121"/>
      <c r="H123" s="119"/>
      <c r="I123" s="119"/>
      <c r="J123" s="120"/>
      <c r="K123" s="121"/>
      <c r="L123" s="119"/>
      <c r="M123" s="119"/>
      <c r="N123" s="120"/>
      <c r="O123" s="121"/>
      <c r="P123" s="90"/>
      <c r="Q123" s="90"/>
      <c r="R123" s="91"/>
      <c r="S123" s="92"/>
      <c r="T123" s="90"/>
      <c r="U123" s="90"/>
      <c r="V123" s="91"/>
      <c r="W123" s="92"/>
      <c r="X123" s="90"/>
      <c r="Y123" s="90"/>
      <c r="Z123" s="91"/>
      <c r="AA123" s="92"/>
      <c r="AB123" s="104"/>
      <c r="AC123" s="105"/>
      <c r="AD123" s="106"/>
      <c r="AE123" s="107"/>
      <c r="AF123" s="20"/>
      <c r="AG123" s="21"/>
    </row>
    <row r="124" spans="1:33" ht="15.75" hidden="1" x14ac:dyDescent="0.25">
      <c r="A124" s="129" t="s">
        <v>238</v>
      </c>
      <c r="B124" s="130" t="s">
        <v>20</v>
      </c>
      <c r="C124" s="131" t="s">
        <v>316</v>
      </c>
      <c r="D124" s="119"/>
      <c r="E124" s="119"/>
      <c r="F124" s="120"/>
      <c r="G124" s="121"/>
      <c r="H124" s="119"/>
      <c r="I124" s="119"/>
      <c r="J124" s="120"/>
      <c r="K124" s="121"/>
      <c r="L124" s="119"/>
      <c r="M124" s="119"/>
      <c r="N124" s="120"/>
      <c r="O124" s="121"/>
      <c r="P124" s="90"/>
      <c r="Q124" s="90"/>
      <c r="R124" s="91"/>
      <c r="S124" s="92"/>
      <c r="T124" s="90"/>
      <c r="U124" s="90"/>
      <c r="V124" s="91"/>
      <c r="W124" s="92"/>
      <c r="X124" s="90"/>
      <c r="Y124" s="90"/>
      <c r="Z124" s="91"/>
      <c r="AA124" s="92"/>
      <c r="AB124" s="104"/>
      <c r="AC124" s="105"/>
      <c r="AD124" s="106"/>
      <c r="AE124" s="107"/>
      <c r="AF124" s="20"/>
      <c r="AG124" s="21"/>
    </row>
    <row r="125" spans="1:33" ht="15.75" hidden="1" x14ac:dyDescent="0.25">
      <c r="A125" s="129" t="s">
        <v>317</v>
      </c>
      <c r="B125" s="130" t="s">
        <v>20</v>
      </c>
      <c r="C125" s="131" t="s">
        <v>318</v>
      </c>
      <c r="D125" s="119"/>
      <c r="E125" s="119"/>
      <c r="F125" s="120"/>
      <c r="G125" s="121"/>
      <c r="H125" s="119"/>
      <c r="I125" s="119"/>
      <c r="J125" s="120"/>
      <c r="K125" s="121"/>
      <c r="L125" s="119"/>
      <c r="M125" s="119"/>
      <c r="N125" s="120"/>
      <c r="O125" s="121"/>
      <c r="P125" s="90"/>
      <c r="Q125" s="90"/>
      <c r="R125" s="91"/>
      <c r="S125" s="92"/>
      <c r="T125" s="90"/>
      <c r="U125" s="90"/>
      <c r="V125" s="91"/>
      <c r="W125" s="92"/>
      <c r="X125" s="90"/>
      <c r="Y125" s="90"/>
      <c r="Z125" s="91"/>
      <c r="AA125" s="92"/>
      <c r="AB125" s="104"/>
      <c r="AC125" s="105"/>
      <c r="AD125" s="106"/>
      <c r="AE125" s="107"/>
      <c r="AF125" s="20" t="s">
        <v>780</v>
      </c>
      <c r="AG125" s="21" t="s">
        <v>803</v>
      </c>
    </row>
    <row r="126" spans="1:33" ht="15.75" hidden="1" x14ac:dyDescent="0.25">
      <c r="A126" s="129" t="s">
        <v>319</v>
      </c>
      <c r="B126" s="130" t="s">
        <v>20</v>
      </c>
      <c r="C126" s="131" t="s">
        <v>320</v>
      </c>
      <c r="D126" s="119"/>
      <c r="E126" s="119"/>
      <c r="F126" s="120"/>
      <c r="G126" s="121"/>
      <c r="H126" s="119"/>
      <c r="I126" s="119"/>
      <c r="J126" s="120"/>
      <c r="K126" s="121"/>
      <c r="L126" s="119"/>
      <c r="M126" s="119"/>
      <c r="N126" s="120"/>
      <c r="O126" s="121"/>
      <c r="P126" s="90"/>
      <c r="Q126" s="90"/>
      <c r="R126" s="91"/>
      <c r="S126" s="92"/>
      <c r="T126" s="90"/>
      <c r="U126" s="90"/>
      <c r="V126" s="91"/>
      <c r="W126" s="92"/>
      <c r="X126" s="90"/>
      <c r="Y126" s="90"/>
      <c r="Z126" s="91"/>
      <c r="AA126" s="92"/>
      <c r="AB126" s="104"/>
      <c r="AC126" s="105"/>
      <c r="AD126" s="106"/>
      <c r="AE126" s="107"/>
      <c r="AF126" s="42" t="s">
        <v>727</v>
      </c>
      <c r="AG126" s="42"/>
    </row>
    <row r="127" spans="1:33" ht="15.75" hidden="1" x14ac:dyDescent="0.25">
      <c r="A127" s="129" t="s">
        <v>238</v>
      </c>
      <c r="B127" s="130" t="s">
        <v>20</v>
      </c>
      <c r="C127" s="131" t="s">
        <v>321</v>
      </c>
      <c r="D127" s="119"/>
      <c r="E127" s="119"/>
      <c r="F127" s="120"/>
      <c r="G127" s="121"/>
      <c r="H127" s="119"/>
      <c r="I127" s="119"/>
      <c r="J127" s="120"/>
      <c r="K127" s="121"/>
      <c r="L127" s="119"/>
      <c r="M127" s="119"/>
      <c r="N127" s="120"/>
      <c r="O127" s="121"/>
      <c r="P127" s="90">
        <v>1</v>
      </c>
      <c r="Q127" s="90">
        <v>3</v>
      </c>
      <c r="R127" s="91">
        <v>1</v>
      </c>
      <c r="S127" s="92" t="s">
        <v>225</v>
      </c>
      <c r="T127" s="90">
        <v>1</v>
      </c>
      <c r="U127" s="90">
        <v>3</v>
      </c>
      <c r="V127" s="91">
        <v>1</v>
      </c>
      <c r="W127" s="92" t="s">
        <v>225</v>
      </c>
      <c r="X127" s="90">
        <v>1</v>
      </c>
      <c r="Y127" s="90">
        <v>3</v>
      </c>
      <c r="Z127" s="91">
        <v>1</v>
      </c>
      <c r="AA127" s="92" t="s">
        <v>225</v>
      </c>
      <c r="AB127" s="104"/>
      <c r="AC127" s="105"/>
      <c r="AD127" s="106"/>
      <c r="AE127" s="107"/>
      <c r="AF127" s="20" t="s">
        <v>741</v>
      </c>
      <c r="AG127" s="21" t="s">
        <v>804</v>
      </c>
    </row>
    <row r="128" spans="1:33" ht="15.75" hidden="1" x14ac:dyDescent="0.25">
      <c r="A128" s="129" t="s">
        <v>182</v>
      </c>
      <c r="B128" s="130" t="s">
        <v>20</v>
      </c>
      <c r="C128" s="131" t="s">
        <v>183</v>
      </c>
      <c r="D128" s="119"/>
      <c r="E128" s="119"/>
      <c r="F128" s="120"/>
      <c r="G128" s="121"/>
      <c r="H128" s="119"/>
      <c r="I128" s="119"/>
      <c r="J128" s="120"/>
      <c r="K128" s="121"/>
      <c r="L128" s="119"/>
      <c r="M128" s="119"/>
      <c r="N128" s="120"/>
      <c r="O128" s="121"/>
      <c r="P128" s="90"/>
      <c r="Q128" s="90"/>
      <c r="R128" s="91"/>
      <c r="S128" s="92"/>
      <c r="T128" s="90"/>
      <c r="U128" s="90"/>
      <c r="V128" s="91"/>
      <c r="W128" s="92"/>
      <c r="X128" s="90"/>
      <c r="Y128" s="90"/>
      <c r="Z128" s="91"/>
      <c r="AA128" s="92"/>
      <c r="AB128" s="104"/>
      <c r="AC128" s="105"/>
      <c r="AD128" s="106"/>
      <c r="AE128" s="107"/>
      <c r="AF128" s="20" t="s">
        <v>786</v>
      </c>
      <c r="AG128" s="21" t="s">
        <v>787</v>
      </c>
    </row>
    <row r="129" spans="1:33" ht="15.75" hidden="1" x14ac:dyDescent="0.25">
      <c r="A129" s="129" t="s">
        <v>238</v>
      </c>
      <c r="B129" s="130" t="s">
        <v>20</v>
      </c>
      <c r="C129" s="131" t="s">
        <v>322</v>
      </c>
      <c r="D129" s="119"/>
      <c r="E129" s="119"/>
      <c r="F129" s="120"/>
      <c r="G129" s="121"/>
      <c r="H129" s="119"/>
      <c r="I129" s="119"/>
      <c r="J129" s="120"/>
      <c r="K129" s="121"/>
      <c r="L129" s="119"/>
      <c r="M129" s="119"/>
      <c r="N129" s="120"/>
      <c r="O129" s="121"/>
      <c r="P129" s="90"/>
      <c r="Q129" s="90"/>
      <c r="R129" s="91"/>
      <c r="S129" s="92"/>
      <c r="T129" s="90"/>
      <c r="U129" s="90"/>
      <c r="V129" s="91"/>
      <c r="W129" s="92"/>
      <c r="X129" s="90"/>
      <c r="Y129" s="90"/>
      <c r="Z129" s="91"/>
      <c r="AA129" s="92"/>
      <c r="AB129" s="104"/>
      <c r="AC129" s="105"/>
      <c r="AD129" s="106"/>
      <c r="AE129" s="107"/>
      <c r="AF129" s="20" t="s">
        <v>772</v>
      </c>
      <c r="AG129" s="21" t="s">
        <v>805</v>
      </c>
    </row>
    <row r="130" spans="1:33" ht="15.75" hidden="1" x14ac:dyDescent="0.25">
      <c r="A130" s="129" t="s">
        <v>238</v>
      </c>
      <c r="B130" s="130" t="s">
        <v>20</v>
      </c>
      <c r="C130" s="131" t="s">
        <v>323</v>
      </c>
      <c r="D130" s="119"/>
      <c r="E130" s="119"/>
      <c r="F130" s="120"/>
      <c r="G130" s="121"/>
      <c r="H130" s="119"/>
      <c r="I130" s="119"/>
      <c r="J130" s="120"/>
      <c r="K130" s="121"/>
      <c r="L130" s="119"/>
      <c r="M130" s="119"/>
      <c r="N130" s="120"/>
      <c r="O130" s="121"/>
      <c r="P130" s="90"/>
      <c r="Q130" s="90"/>
      <c r="R130" s="91"/>
      <c r="S130" s="92"/>
      <c r="T130" s="90"/>
      <c r="U130" s="90"/>
      <c r="V130" s="91"/>
      <c r="W130" s="92"/>
      <c r="X130" s="90"/>
      <c r="Y130" s="90"/>
      <c r="Z130" s="91"/>
      <c r="AA130" s="92"/>
      <c r="AB130" s="104"/>
      <c r="AC130" s="105"/>
      <c r="AD130" s="106"/>
      <c r="AE130" s="107"/>
      <c r="AF130" s="20" t="s">
        <v>772</v>
      </c>
      <c r="AG130" s="21" t="s">
        <v>805</v>
      </c>
    </row>
    <row r="131" spans="1:33" ht="15.75" hidden="1" x14ac:dyDescent="0.25">
      <c r="A131" s="129" t="s">
        <v>238</v>
      </c>
      <c r="B131" s="130" t="s">
        <v>20</v>
      </c>
      <c r="C131" s="131" t="s">
        <v>324</v>
      </c>
      <c r="D131" s="119"/>
      <c r="E131" s="119"/>
      <c r="F131" s="120"/>
      <c r="G131" s="121"/>
      <c r="H131" s="119"/>
      <c r="I131" s="119"/>
      <c r="J131" s="120"/>
      <c r="K131" s="121"/>
      <c r="L131" s="119"/>
      <c r="M131" s="119"/>
      <c r="N131" s="120"/>
      <c r="O131" s="121"/>
      <c r="P131" s="90"/>
      <c r="Q131" s="90"/>
      <c r="R131" s="91"/>
      <c r="S131" s="92"/>
      <c r="T131" s="90"/>
      <c r="U131" s="90"/>
      <c r="V131" s="91"/>
      <c r="W131" s="92"/>
      <c r="X131" s="90"/>
      <c r="Y131" s="90"/>
      <c r="Z131" s="91"/>
      <c r="AA131" s="92"/>
      <c r="AB131" s="104"/>
      <c r="AC131" s="105"/>
      <c r="AD131" s="106"/>
      <c r="AE131" s="107"/>
      <c r="AF131" s="20" t="s">
        <v>772</v>
      </c>
      <c r="AG131" s="21" t="s">
        <v>806</v>
      </c>
    </row>
    <row r="132" spans="1:33" ht="15.75" hidden="1" x14ac:dyDescent="0.25">
      <c r="A132" s="129" t="s">
        <v>238</v>
      </c>
      <c r="B132" s="130" t="s">
        <v>20</v>
      </c>
      <c r="C132" s="131" t="s">
        <v>325</v>
      </c>
      <c r="D132" s="119"/>
      <c r="E132" s="119"/>
      <c r="F132" s="120"/>
      <c r="G132" s="121"/>
      <c r="H132" s="119"/>
      <c r="I132" s="119"/>
      <c r="J132" s="120"/>
      <c r="K132" s="121"/>
      <c r="L132" s="119"/>
      <c r="M132" s="119"/>
      <c r="N132" s="120"/>
      <c r="O132" s="121"/>
      <c r="P132" s="90"/>
      <c r="Q132" s="90"/>
      <c r="R132" s="91"/>
      <c r="S132" s="92"/>
      <c r="T132" s="90"/>
      <c r="U132" s="90"/>
      <c r="V132" s="91"/>
      <c r="W132" s="92"/>
      <c r="X132" s="90"/>
      <c r="Y132" s="90"/>
      <c r="Z132" s="91"/>
      <c r="AA132" s="92"/>
      <c r="AB132" s="104"/>
      <c r="AC132" s="105"/>
      <c r="AD132" s="106"/>
      <c r="AE132" s="107"/>
      <c r="AF132" s="20" t="s">
        <v>772</v>
      </c>
      <c r="AG132" s="21" t="s">
        <v>807</v>
      </c>
    </row>
    <row r="133" spans="1:33" ht="15.75" hidden="1" x14ac:dyDescent="0.25">
      <c r="A133" s="129" t="s">
        <v>238</v>
      </c>
      <c r="B133" s="130" t="s">
        <v>20</v>
      </c>
      <c r="C133" s="131" t="s">
        <v>326</v>
      </c>
      <c r="D133" s="119"/>
      <c r="E133" s="119"/>
      <c r="F133" s="120"/>
      <c r="G133" s="121"/>
      <c r="H133" s="119"/>
      <c r="I133" s="119"/>
      <c r="J133" s="120"/>
      <c r="K133" s="121"/>
      <c r="L133" s="119"/>
      <c r="M133" s="119"/>
      <c r="N133" s="120"/>
      <c r="O133" s="121"/>
      <c r="P133" s="90"/>
      <c r="Q133" s="90"/>
      <c r="R133" s="91"/>
      <c r="S133" s="92"/>
      <c r="T133" s="90"/>
      <c r="U133" s="90"/>
      <c r="V133" s="91"/>
      <c r="W133" s="92"/>
      <c r="X133" s="90"/>
      <c r="Y133" s="90"/>
      <c r="Z133" s="91"/>
      <c r="AA133" s="92"/>
      <c r="AB133" s="104"/>
      <c r="AC133" s="105"/>
      <c r="AD133" s="106"/>
      <c r="AE133" s="107"/>
      <c r="AF133" s="20" t="s">
        <v>741</v>
      </c>
      <c r="AG133" s="21" t="s">
        <v>742</v>
      </c>
    </row>
    <row r="134" spans="1:33" ht="15.75" hidden="1" x14ac:dyDescent="0.25">
      <c r="A134" s="129" t="s">
        <v>327</v>
      </c>
      <c r="B134" s="130" t="s">
        <v>20</v>
      </c>
      <c r="C134" s="131" t="s">
        <v>328</v>
      </c>
      <c r="D134" s="119"/>
      <c r="E134" s="119"/>
      <c r="F134" s="120"/>
      <c r="G134" s="121"/>
      <c r="H134" s="119"/>
      <c r="I134" s="119"/>
      <c r="J134" s="120"/>
      <c r="K134" s="121"/>
      <c r="L134" s="119"/>
      <c r="M134" s="119"/>
      <c r="N134" s="120"/>
      <c r="O134" s="121"/>
      <c r="P134" s="90"/>
      <c r="Q134" s="90"/>
      <c r="R134" s="91"/>
      <c r="S134" s="92"/>
      <c r="T134" s="90"/>
      <c r="U134" s="90"/>
      <c r="V134" s="91"/>
      <c r="W134" s="92"/>
      <c r="X134" s="90"/>
      <c r="Y134" s="90"/>
      <c r="Z134" s="91"/>
      <c r="AA134" s="92"/>
      <c r="AB134" s="104"/>
      <c r="AC134" s="105"/>
      <c r="AD134" s="106"/>
      <c r="AE134" s="107"/>
      <c r="AF134" s="20" t="s">
        <v>780</v>
      </c>
      <c r="AG134" s="21" t="s">
        <v>803</v>
      </c>
    </row>
    <row r="135" spans="1:33" ht="15.75" hidden="1" x14ac:dyDescent="0.25">
      <c r="A135" s="129" t="s">
        <v>329</v>
      </c>
      <c r="B135" s="130" t="s">
        <v>20</v>
      </c>
      <c r="C135" s="131" t="s">
        <v>330</v>
      </c>
      <c r="D135" s="119"/>
      <c r="E135" s="119"/>
      <c r="F135" s="120"/>
      <c r="G135" s="121"/>
      <c r="H135" s="119"/>
      <c r="I135" s="119"/>
      <c r="J135" s="120"/>
      <c r="K135" s="121"/>
      <c r="L135" s="119"/>
      <c r="M135" s="119"/>
      <c r="N135" s="120"/>
      <c r="O135" s="121"/>
      <c r="P135" s="90"/>
      <c r="Q135" s="90"/>
      <c r="R135" s="91"/>
      <c r="S135" s="92"/>
      <c r="T135" s="90"/>
      <c r="U135" s="90"/>
      <c r="V135" s="91"/>
      <c r="W135" s="92"/>
      <c r="X135" s="90"/>
      <c r="Y135" s="90"/>
      <c r="Z135" s="91"/>
      <c r="AA135" s="92"/>
      <c r="AB135" s="104"/>
      <c r="AC135" s="105"/>
      <c r="AD135" s="106"/>
      <c r="AE135" s="107"/>
      <c r="AF135" s="20" t="s">
        <v>780</v>
      </c>
      <c r="AG135" s="21" t="s">
        <v>803</v>
      </c>
    </row>
    <row r="136" spans="1:33" ht="15.75" hidden="1" x14ac:dyDescent="0.25">
      <c r="A136" s="129" t="s">
        <v>238</v>
      </c>
      <c r="B136" s="130" t="s">
        <v>20</v>
      </c>
      <c r="C136" s="131" t="s">
        <v>331</v>
      </c>
      <c r="D136" s="119"/>
      <c r="E136" s="119"/>
      <c r="F136" s="120"/>
      <c r="G136" s="121"/>
      <c r="H136" s="119"/>
      <c r="I136" s="119"/>
      <c r="J136" s="120"/>
      <c r="K136" s="121"/>
      <c r="L136" s="119"/>
      <c r="M136" s="119"/>
      <c r="N136" s="120"/>
      <c r="O136" s="121"/>
      <c r="P136" s="90"/>
      <c r="Q136" s="90"/>
      <c r="R136" s="91"/>
      <c r="S136" s="92"/>
      <c r="T136" s="90"/>
      <c r="U136" s="90"/>
      <c r="V136" s="91"/>
      <c r="W136" s="92"/>
      <c r="X136" s="90"/>
      <c r="Y136" s="90"/>
      <c r="Z136" s="91"/>
      <c r="AA136" s="92"/>
      <c r="AB136" s="104"/>
      <c r="AC136" s="105"/>
      <c r="AD136" s="106"/>
      <c r="AE136" s="107"/>
      <c r="AF136" s="132" t="s">
        <v>727</v>
      </c>
      <c r="AG136" s="21" t="s">
        <v>808</v>
      </c>
    </row>
    <row r="137" spans="1:33" ht="15.75" hidden="1" x14ac:dyDescent="0.2">
      <c r="A137" s="108"/>
      <c r="B137" s="109"/>
      <c r="C137" s="133"/>
      <c r="D137" s="119"/>
      <c r="E137" s="119"/>
      <c r="F137" s="120"/>
      <c r="G137" s="121"/>
      <c r="H137" s="119"/>
      <c r="I137" s="119"/>
      <c r="J137" s="120"/>
      <c r="K137" s="121"/>
      <c r="L137" s="119"/>
      <c r="M137" s="119"/>
      <c r="N137" s="120"/>
      <c r="O137" s="121"/>
      <c r="P137" s="90"/>
      <c r="Q137" s="90"/>
      <c r="R137" s="91"/>
      <c r="S137" s="92"/>
      <c r="T137" s="90"/>
      <c r="U137" s="90"/>
      <c r="V137" s="91"/>
      <c r="W137" s="92"/>
      <c r="X137" s="90"/>
      <c r="Y137" s="90"/>
      <c r="Z137" s="91"/>
      <c r="AA137" s="92"/>
      <c r="AB137" s="104"/>
      <c r="AC137" s="105"/>
      <c r="AD137" s="106"/>
      <c r="AE137" s="107"/>
      <c r="AF137" s="20"/>
      <c r="AG137" s="21"/>
    </row>
    <row r="138" spans="1:33" ht="15.75" hidden="1" x14ac:dyDescent="0.2">
      <c r="A138" s="108"/>
      <c r="B138" s="109"/>
      <c r="C138" s="133"/>
      <c r="D138" s="119"/>
      <c r="E138" s="119"/>
      <c r="F138" s="120"/>
      <c r="G138" s="121"/>
      <c r="H138" s="119"/>
      <c r="I138" s="119"/>
      <c r="J138" s="120"/>
      <c r="K138" s="121"/>
      <c r="L138" s="119"/>
      <c r="M138" s="119"/>
      <c r="N138" s="120"/>
      <c r="O138" s="121"/>
      <c r="P138" s="90"/>
      <c r="Q138" s="90"/>
      <c r="R138" s="91"/>
      <c r="S138" s="92"/>
      <c r="T138" s="90"/>
      <c r="U138" s="90"/>
      <c r="V138" s="91"/>
      <c r="W138" s="92"/>
      <c r="X138" s="90"/>
      <c r="Y138" s="90"/>
      <c r="Z138" s="91"/>
      <c r="AA138" s="92"/>
      <c r="AB138" s="104"/>
      <c r="AC138" s="105"/>
      <c r="AD138" s="106"/>
      <c r="AE138" s="107"/>
      <c r="AF138" s="20"/>
      <c r="AG138" s="21"/>
    </row>
    <row r="139" spans="1:33" ht="15.75" hidden="1" x14ac:dyDescent="0.2">
      <c r="A139" s="108"/>
      <c r="B139" s="109"/>
      <c r="C139" s="133"/>
      <c r="D139" s="119"/>
      <c r="E139" s="119"/>
      <c r="F139" s="120"/>
      <c r="G139" s="121"/>
      <c r="H139" s="119"/>
      <c r="I139" s="119"/>
      <c r="J139" s="120"/>
      <c r="K139" s="121"/>
      <c r="L139" s="119"/>
      <c r="M139" s="119"/>
      <c r="N139" s="120"/>
      <c r="O139" s="121"/>
      <c r="P139" s="90"/>
      <c r="Q139" s="90"/>
      <c r="R139" s="91"/>
      <c r="S139" s="92"/>
      <c r="T139" s="90"/>
      <c r="U139" s="90"/>
      <c r="V139" s="91"/>
      <c r="W139" s="92"/>
      <c r="X139" s="90"/>
      <c r="Y139" s="90"/>
      <c r="Z139" s="91"/>
      <c r="AA139" s="92"/>
      <c r="AB139" s="104"/>
      <c r="AC139" s="105"/>
      <c r="AD139" s="106"/>
      <c r="AE139" s="107"/>
      <c r="AF139" s="134"/>
      <c r="AG139" s="135"/>
    </row>
    <row r="140" spans="1:33" ht="16.5" hidden="1" thickBot="1" x14ac:dyDescent="0.25">
      <c r="A140" s="122"/>
      <c r="B140" s="123"/>
      <c r="C140" s="136"/>
      <c r="D140" s="125"/>
      <c r="E140" s="125"/>
      <c r="F140" s="126"/>
      <c r="G140" s="127"/>
      <c r="H140" s="125"/>
      <c r="I140" s="125"/>
      <c r="J140" s="126"/>
      <c r="K140" s="127"/>
      <c r="L140" s="125"/>
      <c r="M140" s="125"/>
      <c r="N140" s="126"/>
      <c r="O140" s="127"/>
      <c r="P140" s="90"/>
      <c r="Q140" s="90"/>
      <c r="R140" s="91"/>
      <c r="S140" s="92"/>
      <c r="T140" s="90"/>
      <c r="U140" s="90"/>
      <c r="V140" s="91"/>
      <c r="W140" s="92"/>
      <c r="X140" s="90"/>
      <c r="Y140" s="90"/>
      <c r="Z140" s="91"/>
      <c r="AA140" s="92"/>
      <c r="AB140" s="863"/>
      <c r="AC140" s="864"/>
      <c r="AD140" s="859"/>
      <c r="AE140" s="860"/>
      <c r="AF140" s="134"/>
      <c r="AG140" s="135"/>
    </row>
    <row r="141" spans="1:33" ht="16.5" hidden="1" thickTop="1" thickBot="1" x14ac:dyDescent="0.25">
      <c r="A141" s="867"/>
      <c r="B141" s="867"/>
      <c r="C141" s="867"/>
      <c r="D141" s="867"/>
      <c r="E141" s="867"/>
      <c r="F141" s="867"/>
      <c r="G141" s="867"/>
      <c r="H141" s="867"/>
      <c r="I141" s="867"/>
      <c r="J141" s="867"/>
      <c r="K141" s="867"/>
      <c r="L141" s="867"/>
      <c r="M141" s="867"/>
      <c r="N141" s="867"/>
      <c r="O141" s="867"/>
      <c r="P141" s="867"/>
      <c r="Q141" s="867"/>
      <c r="R141" s="867"/>
      <c r="S141" s="867"/>
      <c r="T141" s="867"/>
      <c r="U141" s="867"/>
      <c r="V141" s="867"/>
      <c r="W141" s="867"/>
      <c r="X141" s="867"/>
      <c r="Y141" s="867"/>
      <c r="Z141" s="867"/>
      <c r="AA141" s="867"/>
      <c r="AB141" s="137"/>
      <c r="AC141" s="137"/>
      <c r="AD141" s="137"/>
      <c r="AE141" s="138"/>
    </row>
    <row r="142" spans="1:33" ht="16.5" hidden="1" thickTop="1" thickBot="1" x14ac:dyDescent="0.25">
      <c r="A142" s="139"/>
      <c r="B142" s="140"/>
      <c r="C142" s="141"/>
      <c r="D142" s="142"/>
      <c r="E142" s="142"/>
      <c r="F142" s="142"/>
      <c r="G142" s="142"/>
      <c r="H142" s="142"/>
      <c r="I142" s="143"/>
      <c r="J142" s="144"/>
      <c r="K142" s="144"/>
      <c r="L142" s="142"/>
      <c r="M142" s="142"/>
      <c r="N142" s="142"/>
      <c r="O142" s="142"/>
      <c r="P142" s="142"/>
      <c r="Q142" s="143"/>
      <c r="R142" s="144"/>
      <c r="S142" s="144"/>
      <c r="T142" s="142"/>
      <c r="U142" s="142"/>
      <c r="V142" s="142"/>
      <c r="W142" s="142"/>
      <c r="X142" s="142"/>
      <c r="Y142" s="142"/>
      <c r="Z142" s="142"/>
      <c r="AA142" s="142"/>
      <c r="AB142" s="145"/>
      <c r="AC142" s="145"/>
      <c r="AD142" s="145"/>
      <c r="AE142" s="146"/>
    </row>
    <row r="143" spans="1:33" ht="16.5" thickTop="1" thickBot="1" x14ac:dyDescent="0.25">
      <c r="A143" s="868"/>
      <c r="B143" s="869"/>
      <c r="C143" s="869"/>
      <c r="D143" s="869"/>
      <c r="E143" s="869"/>
      <c r="F143" s="869"/>
      <c r="G143" s="869"/>
      <c r="H143" s="869"/>
      <c r="I143" s="869"/>
      <c r="J143" s="869"/>
      <c r="K143" s="869"/>
      <c r="L143" s="869"/>
      <c r="M143" s="869"/>
      <c r="N143" s="869"/>
      <c r="O143" s="869"/>
      <c r="P143" s="869"/>
      <c r="Q143" s="869"/>
      <c r="R143" s="869"/>
      <c r="S143" s="869"/>
      <c r="T143" s="869"/>
      <c r="U143" s="869"/>
      <c r="V143" s="869"/>
      <c r="W143" s="869"/>
      <c r="X143" s="869"/>
      <c r="Y143" s="869"/>
      <c r="Z143" s="869"/>
      <c r="AA143" s="869"/>
      <c r="AB143" s="147"/>
      <c r="AC143" s="147"/>
      <c r="AD143" s="147"/>
      <c r="AE143" s="148"/>
    </row>
    <row r="144" spans="1:33" ht="16.5" thickTop="1" x14ac:dyDescent="0.2">
      <c r="A144" s="865" t="s">
        <v>21</v>
      </c>
      <c r="B144" s="866"/>
      <c r="C144" s="866"/>
      <c r="D144" s="866"/>
      <c r="E144" s="866"/>
      <c r="F144" s="866"/>
      <c r="G144" s="866"/>
      <c r="H144" s="866"/>
      <c r="I144" s="866"/>
      <c r="J144" s="866"/>
      <c r="K144" s="866"/>
      <c r="L144" s="866"/>
      <c r="M144" s="866"/>
      <c r="N144" s="866"/>
      <c r="O144" s="866"/>
      <c r="P144" s="866"/>
      <c r="Q144" s="866"/>
      <c r="R144" s="866"/>
      <c r="S144" s="866"/>
      <c r="T144" s="866"/>
      <c r="U144" s="866"/>
      <c r="V144" s="866"/>
      <c r="W144" s="866"/>
      <c r="X144" s="866"/>
      <c r="Y144" s="866"/>
      <c r="Z144" s="866"/>
      <c r="AA144" s="866"/>
      <c r="AB144" s="149"/>
      <c r="AC144" s="149"/>
      <c r="AD144" s="149"/>
      <c r="AE144" s="150"/>
    </row>
    <row r="145" spans="1:33" ht="15" x14ac:dyDescent="0.2">
      <c r="A145" s="151"/>
      <c r="B145" s="152"/>
      <c r="C145" s="263" t="s">
        <v>16</v>
      </c>
      <c r="D145" s="264"/>
      <c r="E145" s="264"/>
      <c r="F145" s="186"/>
      <c r="G145" s="265" t="str">
        <f>IF(COUNTIF(G10:G54,"A")=0,"",COUNTIF(G10:G54,"A"))</f>
        <v/>
      </c>
      <c r="H145" s="264"/>
      <c r="I145" s="264"/>
      <c r="J145" s="186"/>
      <c r="K145" s="265">
        <f>IF(COUNTIF(K10:K54,"A")=0,"",COUNTIF(K10:K54,"A"))</f>
        <v>2</v>
      </c>
      <c r="L145" s="264"/>
      <c r="M145" s="264"/>
      <c r="N145" s="186"/>
      <c r="O145" s="265">
        <f>IF(COUNTIF(O10:O54,"A")=0,"",COUNTIF(O10:O54,"A"))</f>
        <v>1</v>
      </c>
      <c r="P145" s="264"/>
      <c r="Q145" s="264"/>
      <c r="R145" s="186"/>
      <c r="S145" s="265">
        <f>IF(COUNTIF(S10:S54,"A")=0,"",COUNTIF(S10:S54,"A"))</f>
        <v>1</v>
      </c>
      <c r="T145" s="264"/>
      <c r="U145" s="264"/>
      <c r="V145" s="186"/>
      <c r="W145" s="265" t="str">
        <f>IF(COUNTIF(W10:W54,"A")=0,"",COUNTIF(W10:W54,"A"))</f>
        <v/>
      </c>
      <c r="X145" s="264"/>
      <c r="Y145" s="264"/>
      <c r="Z145" s="186"/>
      <c r="AA145" s="265" t="str">
        <f>IF(COUNTIF(AA10:AA54,"A")=0,"",COUNTIF(AA10:AA54,"A"))</f>
        <v/>
      </c>
      <c r="AB145" s="264"/>
      <c r="AC145" s="264"/>
      <c r="AD145" s="186"/>
      <c r="AE145" s="275">
        <f t="shared" ref="AE145:AE157" si="13">IF(SUM(G145:AA145)=0,"",SUM(G145:AA145))</f>
        <v>4</v>
      </c>
    </row>
    <row r="146" spans="1:33" ht="15" x14ac:dyDescent="0.2">
      <c r="A146" s="156"/>
      <c r="B146" s="152"/>
      <c r="C146" s="263" t="s">
        <v>17</v>
      </c>
      <c r="D146" s="264"/>
      <c r="E146" s="264"/>
      <c r="F146" s="186"/>
      <c r="G146" s="265">
        <f>IF(COUNTIF(G10:G54,"B")=0,"",COUNTIF(G10:G54,"B"))</f>
        <v>1</v>
      </c>
      <c r="H146" s="264"/>
      <c r="I146" s="264"/>
      <c r="J146" s="186"/>
      <c r="K146" s="265" t="str">
        <f>IF(COUNTIF(K10:K54,"B")=0,"",COUNTIF(K10:K54,"B"))</f>
        <v/>
      </c>
      <c r="L146" s="264"/>
      <c r="M146" s="264"/>
      <c r="N146" s="186"/>
      <c r="O146" s="265" t="str">
        <f>IF(COUNTIF(O10:O54,"B")=0,"",COUNTIF(O10:O54,"B"))</f>
        <v/>
      </c>
      <c r="P146" s="264"/>
      <c r="Q146" s="264"/>
      <c r="R146" s="186"/>
      <c r="S146" s="265" t="str">
        <f>IF(COUNTIF(S10:S54,"B")=0,"",COUNTIF(S10:S54,"B"))</f>
        <v/>
      </c>
      <c r="T146" s="264"/>
      <c r="U146" s="264"/>
      <c r="V146" s="186"/>
      <c r="W146" s="265" t="str">
        <f>IF(COUNTIF(W10:W54,"B")=0,"",COUNTIF(W10:W54,"B"))</f>
        <v/>
      </c>
      <c r="X146" s="264"/>
      <c r="Y146" s="264"/>
      <c r="Z146" s="186"/>
      <c r="AA146" s="265">
        <f>IF(COUNTIF(AA10:AA54,"B")=0,"",COUNTIF(AA10:AA54,"B"))</f>
        <v>1</v>
      </c>
      <c r="AB146" s="264"/>
      <c r="AC146" s="264"/>
      <c r="AD146" s="186"/>
      <c r="AE146" s="275">
        <f t="shared" si="13"/>
        <v>2</v>
      </c>
    </row>
    <row r="147" spans="1:33" ht="15" x14ac:dyDescent="0.2">
      <c r="A147" s="156"/>
      <c r="B147" s="152"/>
      <c r="C147" s="263" t="s">
        <v>332</v>
      </c>
      <c r="D147" s="264"/>
      <c r="E147" s="264"/>
      <c r="F147" s="186"/>
      <c r="G147" s="265">
        <f>IF(COUNTIF(G10:G54,"ÉÉ")=0,"",COUNTIF(G10:G54,"ÉÉ"))</f>
        <v>1</v>
      </c>
      <c r="H147" s="264"/>
      <c r="I147" s="264"/>
      <c r="J147" s="186"/>
      <c r="K147" s="265" t="str">
        <f>IF(COUNTIF(K10:K54,"ÉÉ")=0,"",COUNTIF(K10:K54,"ÉÉ"))</f>
        <v/>
      </c>
      <c r="L147" s="264"/>
      <c r="M147" s="264"/>
      <c r="N147" s="186"/>
      <c r="O147" s="265" t="str">
        <f>IF(COUNTIF(O10:O54,"ÉÉ")=0,"",COUNTIF(O10:O54,"ÉÉ"))</f>
        <v/>
      </c>
      <c r="P147" s="264"/>
      <c r="Q147" s="264"/>
      <c r="R147" s="186"/>
      <c r="S147" s="265" t="str">
        <f>IF(COUNTIF(S10:S54,"ÉÉ")=0,"",COUNTIF(S10:S54,"ÉÉ"))</f>
        <v/>
      </c>
      <c r="T147" s="264"/>
      <c r="U147" s="264"/>
      <c r="V147" s="186"/>
      <c r="W147" s="265">
        <f>IF(COUNTIF(W10:W54,"ÉÉ")=0,"",COUNTIF(W10:W54,"ÉÉ"))</f>
        <v>2</v>
      </c>
      <c r="X147" s="264"/>
      <c r="Y147" s="264"/>
      <c r="Z147" s="186"/>
      <c r="AA147" s="265">
        <f>IF(COUNTIF(AA10:AA54,"ÉÉ")=0,"",COUNTIF(AA10:AA54,"ÉÉ"))</f>
        <v>1</v>
      </c>
      <c r="AB147" s="264"/>
      <c r="AC147" s="264"/>
      <c r="AD147" s="186"/>
      <c r="AE147" s="275">
        <f t="shared" si="13"/>
        <v>4</v>
      </c>
    </row>
    <row r="148" spans="1:33" ht="15" x14ac:dyDescent="0.2">
      <c r="A148" s="156"/>
      <c r="B148" s="157"/>
      <c r="C148" s="263" t="s">
        <v>333</v>
      </c>
      <c r="D148" s="266"/>
      <c r="E148" s="266"/>
      <c r="F148" s="267"/>
      <c r="G148" s="265" t="str">
        <f>IF(COUNTIF(G10:G54,"ÉÉ(Z)")=0,"",COUNTIF(G10:G54,"ÉÉ(Z)"))</f>
        <v/>
      </c>
      <c r="H148" s="266"/>
      <c r="I148" s="266"/>
      <c r="J148" s="267"/>
      <c r="K148" s="265" t="str">
        <f>IF(COUNTIF(K10:K54,"ÉÉ(Z)")=0,"",COUNTIF(K10:K54,"ÉÉ(Z)"))</f>
        <v/>
      </c>
      <c r="L148" s="266"/>
      <c r="M148" s="266"/>
      <c r="N148" s="267"/>
      <c r="O148" s="265" t="str">
        <f>IF(COUNTIF(O10:O54,"ÉÉ(Z)")=0,"",COUNTIF(O10:O54,"ÉÉ(Z)"))</f>
        <v/>
      </c>
      <c r="P148" s="266"/>
      <c r="Q148" s="266"/>
      <c r="R148" s="267"/>
      <c r="S148" s="265" t="str">
        <f>IF(COUNTIF(S10:S54,"ÉÉ(Z)")=0,"",COUNTIF(S10:S54,"ÉÉ(Z)"))</f>
        <v/>
      </c>
      <c r="T148" s="266"/>
      <c r="U148" s="266"/>
      <c r="V148" s="267"/>
      <c r="W148" s="265" t="str">
        <f>IF(COUNTIF(W10:W54,"ÉÉ(Z)")=0,"",COUNTIF(W10:W54,"ÉÉ(Z)"))</f>
        <v/>
      </c>
      <c r="X148" s="266"/>
      <c r="Y148" s="266"/>
      <c r="Z148" s="267"/>
      <c r="AA148" s="265" t="str">
        <f>IF(COUNTIF(AA10:AA54,"ÉÉ(Z)")=0,"",COUNTIF(AA10:AA54,"ÉÉ(Z)"))</f>
        <v/>
      </c>
      <c r="AB148" s="266"/>
      <c r="AC148" s="266"/>
      <c r="AD148" s="267"/>
      <c r="AE148" s="275" t="str">
        <f t="shared" si="13"/>
        <v/>
      </c>
    </row>
    <row r="149" spans="1:33" ht="15" x14ac:dyDescent="0.2">
      <c r="A149" s="156"/>
      <c r="B149" s="152"/>
      <c r="C149" s="263" t="s">
        <v>334</v>
      </c>
      <c r="D149" s="264"/>
      <c r="E149" s="264"/>
      <c r="F149" s="186"/>
      <c r="G149" s="265">
        <f>IF(COUNTIF(G10:G54,"GYJ")=0,"",COUNTIF(G10:G54,"GYJ"))</f>
        <v>2</v>
      </c>
      <c r="H149" s="264"/>
      <c r="I149" s="264"/>
      <c r="J149" s="186"/>
      <c r="K149" s="265">
        <f>IF(COUNTIF(K10:K54,"GYJ")=0,"",COUNTIF(K10:K54,"GYJ"))</f>
        <v>1</v>
      </c>
      <c r="L149" s="264"/>
      <c r="M149" s="264"/>
      <c r="N149" s="186"/>
      <c r="O149" s="265" t="str">
        <f>IF(COUNTIF(O10:O54,"GYJ")=0,"",COUNTIF(O10:O54,"GYJ"))</f>
        <v/>
      </c>
      <c r="P149" s="264"/>
      <c r="Q149" s="264"/>
      <c r="R149" s="186"/>
      <c r="S149" s="265">
        <f>IF(COUNTIF(S10:S54,"GYJ")=0,"",COUNTIF(S10:S54,"GYJ"))</f>
        <v>3</v>
      </c>
      <c r="T149" s="264"/>
      <c r="U149" s="264"/>
      <c r="V149" s="186"/>
      <c r="W149" s="265">
        <f>IF(COUNTIF(W10:W54,"GYJ")=0,"",COUNTIF(W10:W54,"GYJ"))</f>
        <v>1</v>
      </c>
      <c r="X149" s="264"/>
      <c r="Y149" s="264"/>
      <c r="Z149" s="186"/>
      <c r="AA149" s="265">
        <f>IF(COUNTIF(AA10:AA54,"GYJ")=0,"",COUNTIF(AA10:AA54,"GYJ"))</f>
        <v>5</v>
      </c>
      <c r="AB149" s="264"/>
      <c r="AC149" s="264"/>
      <c r="AD149" s="186"/>
      <c r="AE149" s="275">
        <f t="shared" si="13"/>
        <v>12</v>
      </c>
    </row>
    <row r="150" spans="1:33" ht="15" x14ac:dyDescent="0.2">
      <c r="A150" s="156"/>
      <c r="B150" s="152"/>
      <c r="C150" s="263" t="s">
        <v>335</v>
      </c>
      <c r="D150" s="264"/>
      <c r="E150" s="264"/>
      <c r="F150" s="186"/>
      <c r="G150" s="265" t="str">
        <f>IF(COUNTIF(G10:G54,"GYJ(Z)")=0,"",COUNTIF(G10:G54,"GYJ(Z)"))</f>
        <v/>
      </c>
      <c r="H150" s="264"/>
      <c r="I150" s="264"/>
      <c r="J150" s="186"/>
      <c r="K150" s="265" t="str">
        <f>IF(COUNTIF(K10:K54,"GYJ(Z)")=0,"",COUNTIF(K10:K54,"GYJ(Z)"))</f>
        <v/>
      </c>
      <c r="L150" s="264"/>
      <c r="M150" s="264"/>
      <c r="N150" s="186"/>
      <c r="O150" s="265" t="str">
        <f>IF(COUNTIF(O10:O54,"GYJ(Z)")=0,"",COUNTIF(O10:O54,"GYJ(Z)"))</f>
        <v/>
      </c>
      <c r="P150" s="264"/>
      <c r="Q150" s="264"/>
      <c r="R150" s="186"/>
      <c r="S150" s="265" t="str">
        <f>IF(COUNTIF(S10:S54,"GYJ(Z)")=0,"",COUNTIF(S10:S54,"GYJ(Z)"))</f>
        <v/>
      </c>
      <c r="T150" s="264"/>
      <c r="U150" s="264"/>
      <c r="V150" s="186"/>
      <c r="W150" s="265" t="str">
        <f>IF(COUNTIF(W10:W54,"GYJ(Z)")=0,"",COUNTIF(W10:W54,"GYJ(Z)"))</f>
        <v/>
      </c>
      <c r="X150" s="264"/>
      <c r="Y150" s="264"/>
      <c r="Z150" s="186"/>
      <c r="AA150" s="265" t="str">
        <f>IF(COUNTIF(AA10:AA54,"GYJ(Z)")=0,"",COUNTIF(AA10:AA54,"GYJ(Z)"))</f>
        <v/>
      </c>
      <c r="AB150" s="264"/>
      <c r="AC150" s="264"/>
      <c r="AD150" s="186"/>
      <c r="AE150" s="275" t="str">
        <f t="shared" si="13"/>
        <v/>
      </c>
    </row>
    <row r="151" spans="1:33" ht="15" x14ac:dyDescent="0.2">
      <c r="A151" s="156"/>
      <c r="B151" s="152"/>
      <c r="C151" s="263" t="s">
        <v>158</v>
      </c>
      <c r="D151" s="264"/>
      <c r="E151" s="264"/>
      <c r="F151" s="186"/>
      <c r="G151" s="265">
        <f>IF(COUNTIF(G10:G54,"K")=0,"",COUNTIF(G10:G54,"K"))</f>
        <v>1</v>
      </c>
      <c r="H151" s="264"/>
      <c r="I151" s="264"/>
      <c r="J151" s="186"/>
      <c r="K151" s="265">
        <f>IF(COUNTIF(K10:K54,"K")=0,"",COUNTIF(K10:K54,"K"))</f>
        <v>5</v>
      </c>
      <c r="L151" s="264"/>
      <c r="M151" s="264"/>
      <c r="N151" s="186"/>
      <c r="O151" s="265">
        <f>IF(COUNTIF(O10:O54,"K")=0,"",COUNTIF(O10:O54,"K"))</f>
        <v>4</v>
      </c>
      <c r="P151" s="264"/>
      <c r="Q151" s="264"/>
      <c r="R151" s="186"/>
      <c r="S151" s="265">
        <f>IF(COUNTIF(S10:S54,"K")=0,"",COUNTIF(S10:S54,"K"))</f>
        <v>2</v>
      </c>
      <c r="T151" s="264"/>
      <c r="U151" s="264"/>
      <c r="V151" s="186"/>
      <c r="W151" s="265">
        <f>IF(COUNTIF(W10:W54,"K")=0,"",COUNTIF(W10:W54,"K"))</f>
        <v>4</v>
      </c>
      <c r="X151" s="264"/>
      <c r="Y151" s="264"/>
      <c r="Z151" s="186"/>
      <c r="AA151" s="265">
        <f>IF(COUNTIF(AA10:AA54,"K")=0,"",COUNTIF(AA10:AA54,"K"))</f>
        <v>2</v>
      </c>
      <c r="AB151" s="264"/>
      <c r="AC151" s="264"/>
      <c r="AD151" s="186"/>
      <c r="AE151" s="275">
        <f t="shared" si="13"/>
        <v>18</v>
      </c>
    </row>
    <row r="152" spans="1:33" ht="15" x14ac:dyDescent="0.2">
      <c r="A152" s="156"/>
      <c r="B152" s="152"/>
      <c r="C152" s="263" t="s">
        <v>159</v>
      </c>
      <c r="D152" s="264"/>
      <c r="E152" s="264"/>
      <c r="F152" s="186"/>
      <c r="G152" s="265" t="str">
        <f>IF(COUNTIF(G10:G54,"K(Z)")=0,"",COUNTIF(G10:G54,"K(Z)"))</f>
        <v/>
      </c>
      <c r="H152" s="264"/>
      <c r="I152" s="264"/>
      <c r="J152" s="186"/>
      <c r="K152" s="265" t="str">
        <f>IF(COUNTIF(K10:K54,"K(Z)")=0,"",COUNTIF(K10:K54,"K(Z)"))</f>
        <v/>
      </c>
      <c r="L152" s="264"/>
      <c r="M152" s="264"/>
      <c r="N152" s="186"/>
      <c r="O152" s="265" t="str">
        <f>IF(COUNTIF(O10:O54,"K(Z)")=0,"",COUNTIF(O10:O54,"K(Z)"))</f>
        <v/>
      </c>
      <c r="P152" s="264"/>
      <c r="Q152" s="264"/>
      <c r="R152" s="186"/>
      <c r="S152" s="265" t="str">
        <f>IF(COUNTIF(S10:S54,"K(Z)")=0,"",COUNTIF(S10:S54,"K(Z)"))</f>
        <v/>
      </c>
      <c r="T152" s="264"/>
      <c r="U152" s="264"/>
      <c r="V152" s="186"/>
      <c r="W152" s="265" t="str">
        <f>IF(COUNTIF(W10:W54,"K(Z)")=0,"",COUNTIF(W10:W54,"K(Z)"))</f>
        <v/>
      </c>
      <c r="X152" s="264"/>
      <c r="Y152" s="264"/>
      <c r="Z152" s="186"/>
      <c r="AA152" s="265" t="str">
        <f>IF(COUNTIF(AA10:AA54,"K(Z)")=0,"",COUNTIF(AA10:AA54,"K(Z)"))</f>
        <v/>
      </c>
      <c r="AB152" s="264"/>
      <c r="AC152" s="264"/>
      <c r="AD152" s="186"/>
      <c r="AE152" s="275" t="str">
        <f t="shared" si="13"/>
        <v/>
      </c>
    </row>
    <row r="153" spans="1:33" ht="15" x14ac:dyDescent="0.2">
      <c r="A153" s="156"/>
      <c r="B153" s="152"/>
      <c r="C153" s="263" t="s">
        <v>18</v>
      </c>
      <c r="D153" s="264"/>
      <c r="E153" s="264"/>
      <c r="F153" s="186"/>
      <c r="G153" s="265" t="str">
        <f>IF(COUNTIF(G10:G54,"AV")=0,"",COUNTIF(G10:G54,"AV"))</f>
        <v/>
      </c>
      <c r="H153" s="264"/>
      <c r="I153" s="264"/>
      <c r="J153" s="186"/>
      <c r="K153" s="265" t="str">
        <f>IF(COUNTIF(K10:K54,"AV")=0,"",COUNTIF(K10:K54,"AV"))</f>
        <v/>
      </c>
      <c r="L153" s="264"/>
      <c r="M153" s="264"/>
      <c r="N153" s="186"/>
      <c r="O153" s="265" t="str">
        <f>IF(COUNTIF(O10:O54,"AV")=0,"",COUNTIF(O10:O54,"AV"))</f>
        <v/>
      </c>
      <c r="P153" s="264"/>
      <c r="Q153" s="264"/>
      <c r="R153" s="186"/>
      <c r="S153" s="265" t="str">
        <f>IF(COUNTIF(S10:S54,"AV")=0,"",COUNTIF(S10:S54,"AV"))</f>
        <v/>
      </c>
      <c r="T153" s="264"/>
      <c r="U153" s="264"/>
      <c r="V153" s="186"/>
      <c r="W153" s="265" t="str">
        <f>IF(COUNTIF(W10:W54,"AV")=0,"",COUNTIF(W10:W54,"AV"))</f>
        <v/>
      </c>
      <c r="X153" s="264"/>
      <c r="Y153" s="264"/>
      <c r="Z153" s="186"/>
      <c r="AA153" s="265" t="str">
        <f>IF(COUNTIF(AA10:AA54,"AV")=0,"",COUNTIF(AA10:AA54,"AV"))</f>
        <v/>
      </c>
      <c r="AB153" s="264"/>
      <c r="AC153" s="264"/>
      <c r="AD153" s="186"/>
      <c r="AE153" s="275" t="str">
        <f t="shared" si="13"/>
        <v/>
      </c>
    </row>
    <row r="154" spans="1:33" ht="15" x14ac:dyDescent="0.2">
      <c r="A154" s="156"/>
      <c r="B154" s="152"/>
      <c r="C154" s="263" t="s">
        <v>336</v>
      </c>
      <c r="D154" s="264"/>
      <c r="E154" s="264"/>
      <c r="F154" s="186"/>
      <c r="G154" s="265" t="str">
        <f>IF(COUNTIF(G10:G54,"KV")=0,"",COUNTIF(G10:G54,"KV"))</f>
        <v/>
      </c>
      <c r="H154" s="264"/>
      <c r="I154" s="264"/>
      <c r="J154" s="186"/>
      <c r="K154" s="265" t="str">
        <f>IF(COUNTIF(K10:K54,"KV")=0,"",COUNTIF(K10:K54,"KV"))</f>
        <v/>
      </c>
      <c r="L154" s="264"/>
      <c r="M154" s="264"/>
      <c r="N154" s="186"/>
      <c r="O154" s="265" t="str">
        <f>IF(COUNTIF(O10:O54,"KV")=0,"",COUNTIF(O10:O54,"KV"))</f>
        <v/>
      </c>
      <c r="P154" s="264"/>
      <c r="Q154" s="264"/>
      <c r="R154" s="186"/>
      <c r="S154" s="265" t="str">
        <f>IF(COUNTIF(S10:S54,"KV")=0,"",COUNTIF(S10:S54,"KV"))</f>
        <v/>
      </c>
      <c r="T154" s="264"/>
      <c r="U154" s="264"/>
      <c r="V154" s="186"/>
      <c r="W154" s="265" t="str">
        <f>IF(COUNTIF(W10:W54,"KV")=0,"",COUNTIF(W10:W54,"KV"))</f>
        <v/>
      </c>
      <c r="X154" s="264"/>
      <c r="Y154" s="264"/>
      <c r="Z154" s="186"/>
      <c r="AA154" s="265" t="str">
        <f>IF(COUNTIF(AA10:AA54,"KV")=0,"",COUNTIF(AA10:AA54,"KV"))</f>
        <v/>
      </c>
      <c r="AB154" s="264"/>
      <c r="AC154" s="264"/>
      <c r="AD154" s="186"/>
      <c r="AE154" s="275" t="str">
        <f t="shared" si="13"/>
        <v/>
      </c>
    </row>
    <row r="155" spans="1:33" ht="15" x14ac:dyDescent="0.2">
      <c r="A155" s="160"/>
      <c r="B155" s="161"/>
      <c r="C155" s="268" t="s">
        <v>337</v>
      </c>
      <c r="D155" s="269"/>
      <c r="E155" s="269"/>
      <c r="F155" s="270"/>
      <c r="G155" s="265" t="str">
        <f>IF(COUNTIF(G10:G54,"SZG")=0,"",COUNTIF(G10:G54,"SZG"))</f>
        <v/>
      </c>
      <c r="H155" s="269"/>
      <c r="I155" s="269"/>
      <c r="J155" s="270"/>
      <c r="K155" s="265" t="str">
        <f>IF(COUNTIF(K10:K54,"SZG")=0,"",COUNTIF(K10:K54,"SZG"))</f>
        <v/>
      </c>
      <c r="L155" s="269"/>
      <c r="M155" s="269"/>
      <c r="N155" s="270"/>
      <c r="O155" s="265" t="str">
        <f>IF(COUNTIF(O10:O54,"SZG")=0,"",COUNTIF(O10:O54,"SZG"))</f>
        <v/>
      </c>
      <c r="P155" s="269"/>
      <c r="Q155" s="269"/>
      <c r="R155" s="270"/>
      <c r="S155" s="265" t="str">
        <f>IF(COUNTIF(S10:S54,"SZG")=0,"",COUNTIF(S10:S54,"SZG"))</f>
        <v/>
      </c>
      <c r="T155" s="269"/>
      <c r="U155" s="269"/>
      <c r="V155" s="270"/>
      <c r="W155" s="265" t="str">
        <f>IF(COUNTIF(W10:W54,"SZG")=0,"",COUNTIF(W10:W54,"SZG"))</f>
        <v/>
      </c>
      <c r="X155" s="269"/>
      <c r="Y155" s="269"/>
      <c r="Z155" s="270"/>
      <c r="AA155" s="265" t="str">
        <f>IF(COUNTIF(AA10:AA54,"SZG")=0,"",COUNTIF(AA10:AA54,"SZG"))</f>
        <v/>
      </c>
      <c r="AB155" s="264"/>
      <c r="AC155" s="264"/>
      <c r="AD155" s="186"/>
      <c r="AE155" s="275" t="str">
        <f t="shared" si="13"/>
        <v/>
      </c>
    </row>
    <row r="156" spans="1:33" ht="15" x14ac:dyDescent="0.2">
      <c r="A156" s="160"/>
      <c r="B156" s="161"/>
      <c r="C156" s="268" t="s">
        <v>338</v>
      </c>
      <c r="D156" s="269"/>
      <c r="E156" s="269"/>
      <c r="F156" s="270"/>
      <c r="G156" s="265" t="str">
        <f>IF(COUNTIF(G10:G54,"ZV")=0,"",COUNTIF(G10:G54,"ZV"))</f>
        <v/>
      </c>
      <c r="H156" s="269"/>
      <c r="I156" s="269"/>
      <c r="J156" s="270"/>
      <c r="K156" s="265" t="str">
        <f>IF(COUNTIF(K10:K54,"ZV")=0,"",COUNTIF(K10:K54,"ZV"))</f>
        <v/>
      </c>
      <c r="L156" s="269"/>
      <c r="M156" s="269"/>
      <c r="N156" s="270"/>
      <c r="O156" s="265" t="str">
        <f>IF(COUNTIF(O10:O54,"ZV")=0,"",COUNTIF(O10:O54,"ZV"))</f>
        <v/>
      </c>
      <c r="P156" s="269"/>
      <c r="Q156" s="269"/>
      <c r="R156" s="270"/>
      <c r="S156" s="265" t="str">
        <f>IF(COUNTIF(S10:S54,"ZV")=0,"",COUNTIF(S10:S54,"ZV"))</f>
        <v/>
      </c>
      <c r="T156" s="269"/>
      <c r="U156" s="269"/>
      <c r="V156" s="270"/>
      <c r="W156" s="265" t="str">
        <f>IF(COUNTIF(W10:W54,"ZV")=0,"",COUNTIF(W10:W54,"ZV"))</f>
        <v/>
      </c>
      <c r="X156" s="269"/>
      <c r="Y156" s="269"/>
      <c r="Z156" s="270"/>
      <c r="AA156" s="265" t="str">
        <f>IF(COUNTIF(AA10:AA54,"ZV")=0,"",COUNTIF(AA10:AA54,"ZV"))</f>
        <v/>
      </c>
      <c r="AB156" s="264"/>
      <c r="AC156" s="264"/>
      <c r="AD156" s="186"/>
      <c r="AE156" s="275" t="str">
        <f t="shared" si="13"/>
        <v/>
      </c>
    </row>
    <row r="157" spans="1:33" ht="15.75" thickBot="1" x14ac:dyDescent="0.25">
      <c r="A157" s="164"/>
      <c r="B157" s="165"/>
      <c r="C157" s="271" t="s">
        <v>24</v>
      </c>
      <c r="D157" s="272"/>
      <c r="E157" s="272"/>
      <c r="F157" s="273"/>
      <c r="G157" s="274">
        <f>IF(SUM(G145:G156)=0,"",SUM(G145:G156))</f>
        <v>5</v>
      </c>
      <c r="H157" s="272"/>
      <c r="I157" s="272"/>
      <c r="J157" s="273"/>
      <c r="K157" s="274">
        <f>IF(SUM(K145:K156)=0,"",SUM(K145:K156))</f>
        <v>8</v>
      </c>
      <c r="L157" s="272"/>
      <c r="M157" s="272"/>
      <c r="N157" s="273"/>
      <c r="O157" s="274">
        <f>IF(SUM(O145:O156)=0,"",SUM(O145:O156))</f>
        <v>5</v>
      </c>
      <c r="P157" s="272"/>
      <c r="Q157" s="272"/>
      <c r="R157" s="273"/>
      <c r="S157" s="274">
        <f>IF(SUM(S145:S156)=0,"",SUM(S145:S156))</f>
        <v>6</v>
      </c>
      <c r="T157" s="272"/>
      <c r="U157" s="272"/>
      <c r="V157" s="273"/>
      <c r="W157" s="274">
        <f>IF(SUM(W145:W156)=0,"",SUM(W145:W156))</f>
        <v>7</v>
      </c>
      <c r="X157" s="272"/>
      <c r="Y157" s="272"/>
      <c r="Z157" s="273"/>
      <c r="AA157" s="274">
        <f>IF(SUM(AA145:AA156)=0,"",SUM(AA145:AA156))</f>
        <v>9</v>
      </c>
      <c r="AB157" s="272"/>
      <c r="AC157" s="272"/>
      <c r="AD157" s="273"/>
      <c r="AE157" s="276">
        <f t="shared" si="13"/>
        <v>40</v>
      </c>
    </row>
    <row r="158" spans="1:33" s="177" customFormat="1" ht="15.75" customHeight="1" thickTop="1" thickBot="1" x14ac:dyDescent="0.3">
      <c r="A158" s="170"/>
      <c r="B158" s="171"/>
      <c r="C158" s="277" t="s">
        <v>983</v>
      </c>
      <c r="D158" s="172"/>
      <c r="E158" s="172"/>
      <c r="F158" s="173"/>
      <c r="G158" s="172"/>
      <c r="H158" s="172"/>
      <c r="I158" s="172"/>
      <c r="J158" s="173"/>
      <c r="K158" s="174"/>
      <c r="L158" s="172"/>
      <c r="M158" s="172"/>
      <c r="N158" s="173"/>
      <c r="O158" s="172"/>
      <c r="P158" s="172"/>
      <c r="Q158" s="172"/>
      <c r="R158" s="173"/>
      <c r="S158" s="174"/>
      <c r="T158" s="172"/>
      <c r="U158" s="172"/>
      <c r="V158" s="173"/>
      <c r="W158" s="172"/>
      <c r="X158" s="172"/>
      <c r="Y158" s="172"/>
      <c r="Z158" s="173"/>
      <c r="AA158" s="174"/>
      <c r="AB158" s="175"/>
      <c r="AC158" s="172"/>
      <c r="AD158" s="173"/>
      <c r="AE158" s="176"/>
    </row>
    <row r="159" spans="1:33" s="177" customFormat="1" ht="15.75" customHeight="1" x14ac:dyDescent="0.2">
      <c r="A159" s="278" t="s">
        <v>984</v>
      </c>
      <c r="B159" s="279" t="s">
        <v>20</v>
      </c>
      <c r="C159" s="280" t="s">
        <v>985</v>
      </c>
      <c r="D159" s="281"/>
      <c r="E159" s="281"/>
      <c r="F159" s="282"/>
      <c r="G159" s="283"/>
      <c r="H159" s="281"/>
      <c r="I159" s="281"/>
      <c r="J159" s="282"/>
      <c r="K159" s="283"/>
      <c r="L159" s="281"/>
      <c r="M159" s="281"/>
      <c r="N159" s="282"/>
      <c r="O159" s="283"/>
      <c r="P159" s="281"/>
      <c r="Q159" s="281"/>
      <c r="R159" s="282"/>
      <c r="S159" s="283"/>
      <c r="T159" s="281">
        <v>8</v>
      </c>
      <c r="U159" s="281"/>
      <c r="V159" s="282">
        <v>3</v>
      </c>
      <c r="W159" s="283" t="s">
        <v>223</v>
      </c>
      <c r="X159" s="281"/>
      <c r="Y159" s="281"/>
      <c r="Z159" s="282"/>
      <c r="AA159" s="283"/>
      <c r="AB159" s="284"/>
      <c r="AC159" s="281"/>
      <c r="AD159" s="285"/>
      <c r="AE159" s="286"/>
      <c r="AF159" s="287" t="s">
        <v>784</v>
      </c>
      <c r="AG159" s="287" t="s">
        <v>837</v>
      </c>
    </row>
    <row r="160" spans="1:33" s="177" customFormat="1" ht="15.75" customHeight="1" x14ac:dyDescent="0.2">
      <c r="A160" s="278" t="s">
        <v>986</v>
      </c>
      <c r="B160" s="279" t="s">
        <v>20</v>
      </c>
      <c r="C160" s="280" t="s">
        <v>987</v>
      </c>
      <c r="D160" s="281"/>
      <c r="E160" s="281"/>
      <c r="F160" s="282"/>
      <c r="G160" s="283"/>
      <c r="H160" s="281"/>
      <c r="I160" s="281"/>
      <c r="J160" s="282"/>
      <c r="K160" s="283"/>
      <c r="L160" s="281"/>
      <c r="M160" s="281"/>
      <c r="N160" s="282"/>
      <c r="O160" s="283"/>
      <c r="P160" s="281"/>
      <c r="Q160" s="281"/>
      <c r="R160" s="282"/>
      <c r="S160" s="283"/>
      <c r="T160" s="281">
        <v>4</v>
      </c>
      <c r="U160" s="281">
        <v>4</v>
      </c>
      <c r="V160" s="282">
        <v>3</v>
      </c>
      <c r="W160" s="283" t="s">
        <v>156</v>
      </c>
      <c r="X160" s="281"/>
      <c r="Y160" s="281"/>
      <c r="Z160" s="282"/>
      <c r="AA160" s="283"/>
      <c r="AB160" s="284"/>
      <c r="AC160" s="281"/>
      <c r="AD160" s="285"/>
      <c r="AE160" s="286"/>
      <c r="AF160" s="287" t="s">
        <v>784</v>
      </c>
      <c r="AG160" s="287" t="s">
        <v>950</v>
      </c>
    </row>
    <row r="161" spans="1:33" s="177" customFormat="1" ht="15.75" customHeight="1" x14ac:dyDescent="0.2">
      <c r="A161" s="288" t="s">
        <v>206</v>
      </c>
      <c r="B161" s="279" t="s">
        <v>20</v>
      </c>
      <c r="C161" s="289" t="s">
        <v>207</v>
      </c>
      <c r="D161" s="290"/>
      <c r="E161" s="290"/>
      <c r="F161" s="291"/>
      <c r="G161" s="292"/>
      <c r="H161" s="290"/>
      <c r="I161" s="290"/>
      <c r="J161" s="291"/>
      <c r="K161" s="292"/>
      <c r="L161" s="290"/>
      <c r="M161" s="290"/>
      <c r="N161" s="291"/>
      <c r="O161" s="292"/>
      <c r="P161" s="290">
        <v>8</v>
      </c>
      <c r="Q161" s="290"/>
      <c r="R161" s="291">
        <v>3</v>
      </c>
      <c r="S161" s="292" t="s">
        <v>1</v>
      </c>
      <c r="T161" s="290"/>
      <c r="U161" s="290"/>
      <c r="V161" s="291"/>
      <c r="W161" s="292"/>
      <c r="X161" s="290">
        <v>8</v>
      </c>
      <c r="Y161" s="290"/>
      <c r="Z161" s="291">
        <v>3</v>
      </c>
      <c r="AA161" s="292" t="s">
        <v>1</v>
      </c>
      <c r="AB161" s="293"/>
      <c r="AC161" s="290"/>
      <c r="AD161" s="294"/>
      <c r="AE161" s="295"/>
      <c r="AF161" s="287" t="s">
        <v>784</v>
      </c>
      <c r="AG161" s="287" t="s">
        <v>988</v>
      </c>
    </row>
    <row r="162" spans="1:33" s="177" customFormat="1" ht="15.75" customHeight="1" x14ac:dyDescent="0.2">
      <c r="A162" s="288" t="s">
        <v>989</v>
      </c>
      <c r="B162" s="279" t="s">
        <v>20</v>
      </c>
      <c r="C162" s="289" t="s">
        <v>990</v>
      </c>
      <c r="D162" s="290"/>
      <c r="E162" s="290"/>
      <c r="F162" s="291"/>
      <c r="G162" s="292"/>
      <c r="H162" s="290"/>
      <c r="I162" s="290"/>
      <c r="J162" s="291"/>
      <c r="K162" s="292"/>
      <c r="L162" s="290"/>
      <c r="M162" s="290"/>
      <c r="N162" s="291"/>
      <c r="O162" s="292"/>
      <c r="P162" s="290"/>
      <c r="Q162" s="290">
        <v>8</v>
      </c>
      <c r="R162" s="291">
        <v>3</v>
      </c>
      <c r="S162" s="292" t="s">
        <v>156</v>
      </c>
      <c r="T162" s="290"/>
      <c r="U162" s="290">
        <v>8</v>
      </c>
      <c r="V162" s="291">
        <v>3</v>
      </c>
      <c r="W162" s="292" t="s">
        <v>156</v>
      </c>
      <c r="X162" s="290"/>
      <c r="Y162" s="290"/>
      <c r="Z162" s="291"/>
      <c r="AA162" s="292"/>
      <c r="AB162" s="296"/>
      <c r="AC162" s="290"/>
      <c r="AD162" s="294"/>
      <c r="AE162" s="295"/>
      <c r="AF162" s="287" t="s">
        <v>758</v>
      </c>
      <c r="AG162" s="287" t="s">
        <v>991</v>
      </c>
    </row>
    <row r="163" spans="1:33" s="177" customFormat="1" ht="15.75" customHeight="1" x14ac:dyDescent="0.2">
      <c r="A163" s="288" t="s">
        <v>992</v>
      </c>
      <c r="B163" s="279" t="s">
        <v>20</v>
      </c>
      <c r="C163" s="289" t="s">
        <v>993</v>
      </c>
      <c r="D163" s="290"/>
      <c r="E163" s="290"/>
      <c r="F163" s="291"/>
      <c r="G163" s="292"/>
      <c r="H163" s="290"/>
      <c r="I163" s="290"/>
      <c r="J163" s="291"/>
      <c r="K163" s="292"/>
      <c r="L163" s="290"/>
      <c r="M163" s="290"/>
      <c r="N163" s="291"/>
      <c r="O163" s="292"/>
      <c r="P163" s="290"/>
      <c r="Q163" s="290">
        <v>8</v>
      </c>
      <c r="R163" s="291">
        <v>3</v>
      </c>
      <c r="S163" s="292" t="s">
        <v>225</v>
      </c>
      <c r="T163" s="290"/>
      <c r="U163" s="290">
        <v>8</v>
      </c>
      <c r="V163" s="291">
        <v>3</v>
      </c>
      <c r="W163" s="292" t="s">
        <v>225</v>
      </c>
      <c r="X163" s="290"/>
      <c r="Y163" s="290">
        <v>8</v>
      </c>
      <c r="Z163" s="291">
        <v>3</v>
      </c>
      <c r="AA163" s="292" t="s">
        <v>225</v>
      </c>
      <c r="AB163" s="296"/>
      <c r="AC163" s="290"/>
      <c r="AD163" s="294"/>
      <c r="AE163" s="295"/>
      <c r="AF163" s="287" t="s">
        <v>758</v>
      </c>
      <c r="AG163" s="287" t="s">
        <v>761</v>
      </c>
    </row>
    <row r="164" spans="1:33" s="177" customFormat="1" ht="15.75" customHeight="1" x14ac:dyDescent="0.2">
      <c r="A164" s="288" t="s">
        <v>994</v>
      </c>
      <c r="B164" s="279" t="s">
        <v>20</v>
      </c>
      <c r="C164" s="289" t="s">
        <v>995</v>
      </c>
      <c r="D164" s="290"/>
      <c r="E164" s="290"/>
      <c r="F164" s="291"/>
      <c r="G164" s="292"/>
      <c r="H164" s="290"/>
      <c r="I164" s="290"/>
      <c r="J164" s="291"/>
      <c r="K164" s="292"/>
      <c r="L164" s="290"/>
      <c r="M164" s="290"/>
      <c r="N164" s="291"/>
      <c r="O164" s="292"/>
      <c r="P164" s="290"/>
      <c r="Q164" s="290">
        <v>8</v>
      </c>
      <c r="R164" s="291">
        <v>3</v>
      </c>
      <c r="S164" s="292" t="s">
        <v>225</v>
      </c>
      <c r="T164" s="290"/>
      <c r="U164" s="290">
        <v>8</v>
      </c>
      <c r="V164" s="291">
        <v>3</v>
      </c>
      <c r="W164" s="292" t="s">
        <v>225</v>
      </c>
      <c r="X164" s="290"/>
      <c r="Y164" s="290">
        <v>8</v>
      </c>
      <c r="Z164" s="291">
        <v>3</v>
      </c>
      <c r="AA164" s="292" t="s">
        <v>225</v>
      </c>
      <c r="AB164" s="296"/>
      <c r="AC164" s="290"/>
      <c r="AD164" s="294"/>
      <c r="AE164" s="295"/>
      <c r="AF164" s="287" t="s">
        <v>758</v>
      </c>
      <c r="AG164" s="287" t="s">
        <v>761</v>
      </c>
    </row>
    <row r="165" spans="1:33" s="177" customFormat="1" ht="15.75" customHeight="1" x14ac:dyDescent="0.2">
      <c r="A165" s="288" t="s">
        <v>134</v>
      </c>
      <c r="B165" s="279" t="s">
        <v>20</v>
      </c>
      <c r="C165" s="289" t="s">
        <v>135</v>
      </c>
      <c r="D165" s="290"/>
      <c r="E165" s="290"/>
      <c r="F165" s="291"/>
      <c r="G165" s="292"/>
      <c r="H165" s="290"/>
      <c r="I165" s="290"/>
      <c r="J165" s="291"/>
      <c r="K165" s="292"/>
      <c r="L165" s="290"/>
      <c r="M165" s="290"/>
      <c r="N165" s="291"/>
      <c r="O165" s="292"/>
      <c r="P165" s="290">
        <v>8</v>
      </c>
      <c r="Q165" s="290"/>
      <c r="R165" s="291">
        <v>3</v>
      </c>
      <c r="S165" s="292" t="s">
        <v>223</v>
      </c>
      <c r="T165" s="290">
        <v>8</v>
      </c>
      <c r="U165" s="290"/>
      <c r="V165" s="291">
        <v>3</v>
      </c>
      <c r="W165" s="292" t="s">
        <v>223</v>
      </c>
      <c r="X165" s="290">
        <v>8</v>
      </c>
      <c r="Y165" s="290"/>
      <c r="Z165" s="291">
        <v>3</v>
      </c>
      <c r="AA165" s="292" t="s">
        <v>223</v>
      </c>
      <c r="AB165" s="296"/>
      <c r="AC165" s="290"/>
      <c r="AD165" s="294"/>
      <c r="AE165" s="295"/>
      <c r="AF165" s="287" t="s">
        <v>755</v>
      </c>
      <c r="AG165" s="287" t="s">
        <v>996</v>
      </c>
    </row>
    <row r="166" spans="1:33" s="177" customFormat="1" ht="15.75" customHeight="1" x14ac:dyDescent="0.2">
      <c r="A166" s="288" t="s">
        <v>179</v>
      </c>
      <c r="B166" s="279" t="s">
        <v>20</v>
      </c>
      <c r="C166" s="289" t="s">
        <v>174</v>
      </c>
      <c r="D166" s="290"/>
      <c r="E166" s="290"/>
      <c r="F166" s="291"/>
      <c r="G166" s="292"/>
      <c r="H166" s="290"/>
      <c r="I166" s="290"/>
      <c r="J166" s="291"/>
      <c r="K166" s="292"/>
      <c r="L166" s="290"/>
      <c r="M166" s="290"/>
      <c r="N166" s="291"/>
      <c r="O166" s="292"/>
      <c r="P166" s="290">
        <v>8</v>
      </c>
      <c r="Q166" s="290"/>
      <c r="R166" s="291">
        <v>3</v>
      </c>
      <c r="S166" s="292" t="s">
        <v>223</v>
      </c>
      <c r="T166" s="290">
        <v>8</v>
      </c>
      <c r="U166" s="290"/>
      <c r="V166" s="291">
        <v>3</v>
      </c>
      <c r="W166" s="292" t="s">
        <v>223</v>
      </c>
      <c r="X166" s="290">
        <v>8</v>
      </c>
      <c r="Y166" s="290"/>
      <c r="Z166" s="291">
        <v>3</v>
      </c>
      <c r="AA166" s="292" t="s">
        <v>223</v>
      </c>
      <c r="AB166" s="296"/>
      <c r="AC166" s="290"/>
      <c r="AD166" s="294"/>
      <c r="AE166" s="295"/>
      <c r="AF166" s="287" t="s">
        <v>755</v>
      </c>
      <c r="AG166" s="287" t="s">
        <v>756</v>
      </c>
    </row>
    <row r="167" spans="1:33" s="177" customFormat="1" ht="15.75" customHeight="1" x14ac:dyDescent="0.2">
      <c r="A167" s="288" t="s">
        <v>1146</v>
      </c>
      <c r="B167" s="279" t="s">
        <v>20</v>
      </c>
      <c r="C167" s="289" t="s">
        <v>997</v>
      </c>
      <c r="D167" s="290"/>
      <c r="E167" s="290"/>
      <c r="F167" s="291"/>
      <c r="G167" s="292"/>
      <c r="H167" s="290"/>
      <c r="I167" s="290"/>
      <c r="J167" s="291"/>
      <c r="K167" s="292"/>
      <c r="L167" s="290"/>
      <c r="M167" s="290"/>
      <c r="N167" s="291"/>
      <c r="O167" s="292"/>
      <c r="P167" s="290">
        <v>8</v>
      </c>
      <c r="Q167" s="290"/>
      <c r="R167" s="291">
        <v>3</v>
      </c>
      <c r="S167" s="292" t="s">
        <v>223</v>
      </c>
      <c r="T167" s="290"/>
      <c r="U167" s="290"/>
      <c r="V167" s="291"/>
      <c r="W167" s="292"/>
      <c r="X167" s="290"/>
      <c r="Y167" s="290"/>
      <c r="Z167" s="291"/>
      <c r="AA167" s="292"/>
      <c r="AB167" s="296"/>
      <c r="AC167" s="290"/>
      <c r="AD167" s="294"/>
      <c r="AE167" s="295"/>
      <c r="AF167" s="287" t="s">
        <v>755</v>
      </c>
      <c r="AG167" s="287" t="s">
        <v>756</v>
      </c>
    </row>
    <row r="168" spans="1:33" s="177" customFormat="1" ht="15.75" customHeight="1" x14ac:dyDescent="0.2">
      <c r="A168" s="288" t="s">
        <v>208</v>
      </c>
      <c r="B168" s="279" t="s">
        <v>20</v>
      </c>
      <c r="C168" s="289" t="s">
        <v>998</v>
      </c>
      <c r="D168" s="290"/>
      <c r="E168" s="290"/>
      <c r="F168" s="291"/>
      <c r="G168" s="292"/>
      <c r="H168" s="290"/>
      <c r="I168" s="290"/>
      <c r="J168" s="291"/>
      <c r="K168" s="292"/>
      <c r="L168" s="290"/>
      <c r="M168" s="290"/>
      <c r="N168" s="291"/>
      <c r="O168" s="292"/>
      <c r="P168" s="290"/>
      <c r="Q168" s="290"/>
      <c r="R168" s="291"/>
      <c r="S168" s="292"/>
      <c r="T168" s="290">
        <v>8</v>
      </c>
      <c r="U168" s="290"/>
      <c r="V168" s="291">
        <v>3</v>
      </c>
      <c r="W168" s="292" t="s">
        <v>223</v>
      </c>
      <c r="X168" s="290">
        <v>8</v>
      </c>
      <c r="Y168" s="290"/>
      <c r="Z168" s="291">
        <v>3</v>
      </c>
      <c r="AA168" s="292" t="s">
        <v>223</v>
      </c>
      <c r="AB168" s="296"/>
      <c r="AC168" s="290"/>
      <c r="AD168" s="294"/>
      <c r="AE168" s="295"/>
      <c r="AF168" s="287" t="s">
        <v>786</v>
      </c>
      <c r="AG168" s="287" t="s">
        <v>787</v>
      </c>
    </row>
    <row r="169" spans="1:33" s="179" customFormat="1" ht="15" x14ac:dyDescent="0.2">
      <c r="A169" s="288" t="s">
        <v>213</v>
      </c>
      <c r="B169" s="297" t="s">
        <v>20</v>
      </c>
      <c r="C169" s="298" t="s">
        <v>999</v>
      </c>
      <c r="D169" s="299"/>
      <c r="E169" s="299"/>
      <c r="F169" s="300"/>
      <c r="G169" s="301"/>
      <c r="H169" s="299"/>
      <c r="I169" s="299"/>
      <c r="J169" s="300"/>
      <c r="K169" s="301"/>
      <c r="L169" s="299"/>
      <c r="M169" s="299"/>
      <c r="N169" s="300"/>
      <c r="O169" s="301"/>
      <c r="P169" s="299"/>
      <c r="Q169" s="299"/>
      <c r="R169" s="300"/>
      <c r="S169" s="301"/>
      <c r="T169" s="299"/>
      <c r="U169" s="299"/>
      <c r="V169" s="300"/>
      <c r="W169" s="301"/>
      <c r="X169" s="299">
        <v>8</v>
      </c>
      <c r="Y169" s="299"/>
      <c r="Z169" s="300">
        <v>3</v>
      </c>
      <c r="AA169" s="301" t="s">
        <v>225</v>
      </c>
      <c r="AB169" s="302"/>
      <c r="AC169" s="299"/>
      <c r="AD169" s="303"/>
      <c r="AE169" s="295"/>
      <c r="AF169" s="304" t="s">
        <v>786</v>
      </c>
      <c r="AG169" s="304" t="s">
        <v>1000</v>
      </c>
    </row>
    <row r="170" spans="1:33" s="177" customFormat="1" ht="15.75" customHeight="1" x14ac:dyDescent="0.2">
      <c r="A170" s="288" t="s">
        <v>1001</v>
      </c>
      <c r="B170" s="279" t="s">
        <v>20</v>
      </c>
      <c r="C170" s="289" t="s">
        <v>1002</v>
      </c>
      <c r="D170" s="290"/>
      <c r="E170" s="290"/>
      <c r="F170" s="291"/>
      <c r="G170" s="292"/>
      <c r="H170" s="290"/>
      <c r="I170" s="290"/>
      <c r="J170" s="291"/>
      <c r="K170" s="292"/>
      <c r="L170" s="290"/>
      <c r="M170" s="290"/>
      <c r="N170" s="291"/>
      <c r="O170" s="292"/>
      <c r="P170" s="290"/>
      <c r="Q170" s="290"/>
      <c r="R170" s="291"/>
      <c r="S170" s="292"/>
      <c r="T170" s="290">
        <v>4</v>
      </c>
      <c r="U170" s="290">
        <v>4</v>
      </c>
      <c r="V170" s="291">
        <v>3</v>
      </c>
      <c r="W170" s="292" t="s">
        <v>156</v>
      </c>
      <c r="X170" s="290"/>
      <c r="Y170" s="290"/>
      <c r="Z170" s="291"/>
      <c r="AA170" s="292"/>
      <c r="AB170" s="296"/>
      <c r="AC170" s="290"/>
      <c r="AD170" s="294"/>
      <c r="AE170" s="295"/>
      <c r="AF170" s="287" t="s">
        <v>797</v>
      </c>
      <c r="AG170" s="287" t="s">
        <v>867</v>
      </c>
    </row>
    <row r="171" spans="1:33" s="177" customFormat="1" ht="15.75" customHeight="1" x14ac:dyDescent="0.2">
      <c r="A171" s="288" t="s">
        <v>1003</v>
      </c>
      <c r="B171" s="279" t="s">
        <v>20</v>
      </c>
      <c r="C171" s="289" t="s">
        <v>1004</v>
      </c>
      <c r="D171" s="290"/>
      <c r="E171" s="290"/>
      <c r="F171" s="291"/>
      <c r="G171" s="292"/>
      <c r="H171" s="290"/>
      <c r="I171" s="290"/>
      <c r="J171" s="291"/>
      <c r="K171" s="292"/>
      <c r="L171" s="290"/>
      <c r="M171" s="290"/>
      <c r="N171" s="291"/>
      <c r="O171" s="292"/>
      <c r="P171" s="290"/>
      <c r="Q171" s="290"/>
      <c r="R171" s="291"/>
      <c r="S171" s="292"/>
      <c r="T171" s="290">
        <v>4</v>
      </c>
      <c r="U171" s="290">
        <v>4</v>
      </c>
      <c r="V171" s="291">
        <v>3</v>
      </c>
      <c r="W171" s="292" t="s">
        <v>156</v>
      </c>
      <c r="X171" s="290"/>
      <c r="Y171" s="290"/>
      <c r="Z171" s="291"/>
      <c r="AA171" s="292"/>
      <c r="AB171" s="296"/>
      <c r="AC171" s="290"/>
      <c r="AD171" s="294"/>
      <c r="AE171" s="295"/>
      <c r="AF171" s="287" t="s">
        <v>797</v>
      </c>
      <c r="AG171" s="287" t="s">
        <v>867</v>
      </c>
    </row>
    <row r="172" spans="1:33" s="177" customFormat="1" ht="15.75" customHeight="1" x14ac:dyDescent="0.2">
      <c r="A172" s="288" t="s">
        <v>1005</v>
      </c>
      <c r="B172" s="279" t="s">
        <v>20</v>
      </c>
      <c r="C172" s="289" t="s">
        <v>1006</v>
      </c>
      <c r="D172" s="290"/>
      <c r="E172" s="290"/>
      <c r="F172" s="291"/>
      <c r="G172" s="292"/>
      <c r="H172" s="290"/>
      <c r="I172" s="290"/>
      <c r="J172" s="291"/>
      <c r="K172" s="292"/>
      <c r="L172" s="290"/>
      <c r="M172" s="290"/>
      <c r="N172" s="291"/>
      <c r="O172" s="292"/>
      <c r="P172" s="290">
        <v>4</v>
      </c>
      <c r="Q172" s="290">
        <v>4</v>
      </c>
      <c r="R172" s="291">
        <v>3</v>
      </c>
      <c r="S172" s="292" t="s">
        <v>223</v>
      </c>
      <c r="T172" s="290"/>
      <c r="U172" s="290"/>
      <c r="V172" s="291"/>
      <c r="W172" s="292"/>
      <c r="X172" s="290"/>
      <c r="Y172" s="290"/>
      <c r="Z172" s="291"/>
      <c r="AA172" s="292"/>
      <c r="AB172" s="296"/>
      <c r="AC172" s="290"/>
      <c r="AD172" s="294"/>
      <c r="AE172" s="295"/>
      <c r="AF172" s="287" t="s">
        <v>797</v>
      </c>
      <c r="AG172" s="287" t="s">
        <v>865</v>
      </c>
    </row>
    <row r="173" spans="1:33" s="177" customFormat="1" ht="15.75" customHeight="1" x14ac:dyDescent="0.2">
      <c r="A173" s="288" t="s">
        <v>1007</v>
      </c>
      <c r="B173" s="279" t="s">
        <v>20</v>
      </c>
      <c r="C173" s="289" t="s">
        <v>1008</v>
      </c>
      <c r="D173" s="290"/>
      <c r="E173" s="290"/>
      <c r="F173" s="291"/>
      <c r="G173" s="292"/>
      <c r="H173" s="290"/>
      <c r="I173" s="290"/>
      <c r="J173" s="291"/>
      <c r="K173" s="292"/>
      <c r="L173" s="290"/>
      <c r="M173" s="290"/>
      <c r="N173" s="291"/>
      <c r="O173" s="292"/>
      <c r="P173" s="290"/>
      <c r="Q173" s="290"/>
      <c r="R173" s="291"/>
      <c r="S173" s="292"/>
      <c r="T173" s="290">
        <v>4</v>
      </c>
      <c r="U173" s="290">
        <v>4</v>
      </c>
      <c r="V173" s="291">
        <v>3</v>
      </c>
      <c r="W173" s="292" t="s">
        <v>223</v>
      </c>
      <c r="X173" s="290"/>
      <c r="Y173" s="290"/>
      <c r="Z173" s="291"/>
      <c r="AA173" s="292"/>
      <c r="AB173" s="296"/>
      <c r="AC173" s="290"/>
      <c r="AD173" s="294"/>
      <c r="AE173" s="295"/>
      <c r="AF173" s="287" t="s">
        <v>797</v>
      </c>
      <c r="AG173" s="287" t="s">
        <v>865</v>
      </c>
    </row>
    <row r="174" spans="1:33" s="177" customFormat="1" ht="15.75" customHeight="1" x14ac:dyDescent="0.2">
      <c r="A174" s="288" t="s">
        <v>1009</v>
      </c>
      <c r="B174" s="279" t="s">
        <v>20</v>
      </c>
      <c r="C174" s="289" t="s">
        <v>1010</v>
      </c>
      <c r="D174" s="290"/>
      <c r="E174" s="290"/>
      <c r="F174" s="291"/>
      <c r="G174" s="292"/>
      <c r="H174" s="290"/>
      <c r="I174" s="290"/>
      <c r="J174" s="291"/>
      <c r="K174" s="292"/>
      <c r="L174" s="290"/>
      <c r="M174" s="290"/>
      <c r="N174" s="291"/>
      <c r="O174" s="292"/>
      <c r="P174" s="290">
        <v>8</v>
      </c>
      <c r="Q174" s="290"/>
      <c r="R174" s="291">
        <v>3</v>
      </c>
      <c r="S174" s="292" t="s">
        <v>156</v>
      </c>
      <c r="T174" s="290"/>
      <c r="U174" s="290"/>
      <c r="V174" s="291"/>
      <c r="W174" s="292"/>
      <c r="X174" s="290">
        <v>8</v>
      </c>
      <c r="Y174" s="290"/>
      <c r="Z174" s="291">
        <v>3</v>
      </c>
      <c r="AA174" s="292" t="s">
        <v>156</v>
      </c>
      <c r="AB174" s="296"/>
      <c r="AC174" s="290"/>
      <c r="AD174" s="294"/>
      <c r="AE174" s="295"/>
      <c r="AF174" s="287" t="s">
        <v>797</v>
      </c>
      <c r="AG174" s="287" t="s">
        <v>802</v>
      </c>
    </row>
    <row r="175" spans="1:33" s="177" customFormat="1" ht="15.75" customHeight="1" x14ac:dyDescent="0.2">
      <c r="A175" s="288" t="s">
        <v>1151</v>
      </c>
      <c r="B175" s="279" t="s">
        <v>20</v>
      </c>
      <c r="C175" s="289" t="s">
        <v>1011</v>
      </c>
      <c r="D175" s="290"/>
      <c r="E175" s="290"/>
      <c r="F175" s="291"/>
      <c r="G175" s="292"/>
      <c r="H175" s="290"/>
      <c r="I175" s="290"/>
      <c r="J175" s="291"/>
      <c r="K175" s="292"/>
      <c r="L175" s="290"/>
      <c r="M175" s="290"/>
      <c r="N175" s="291"/>
      <c r="O175" s="292"/>
      <c r="P175" s="290"/>
      <c r="Q175" s="290"/>
      <c r="R175" s="291"/>
      <c r="S175" s="292"/>
      <c r="T175" s="290">
        <v>4</v>
      </c>
      <c r="U175" s="290">
        <v>4</v>
      </c>
      <c r="V175" s="291">
        <v>3</v>
      </c>
      <c r="W175" s="292" t="s">
        <v>156</v>
      </c>
      <c r="X175" s="290"/>
      <c r="Y175" s="290"/>
      <c r="Z175" s="291"/>
      <c r="AA175" s="292"/>
      <c r="AB175" s="296"/>
      <c r="AC175" s="290"/>
      <c r="AD175" s="294"/>
      <c r="AE175" s="295"/>
      <c r="AF175" s="287" t="s">
        <v>797</v>
      </c>
      <c r="AG175" s="287" t="s">
        <v>1012</v>
      </c>
    </row>
    <row r="176" spans="1:33" s="177" customFormat="1" ht="15.75" customHeight="1" x14ac:dyDescent="0.2">
      <c r="A176" s="288" t="s">
        <v>1179</v>
      </c>
      <c r="B176" s="279" t="s">
        <v>20</v>
      </c>
      <c r="C176" s="289" t="s">
        <v>1180</v>
      </c>
      <c r="D176" s="290"/>
      <c r="E176" s="290"/>
      <c r="F176" s="291"/>
      <c r="G176" s="292"/>
      <c r="H176" s="290"/>
      <c r="I176" s="290"/>
      <c r="J176" s="291"/>
      <c r="K176" s="292"/>
      <c r="L176" s="290"/>
      <c r="M176" s="290"/>
      <c r="N176" s="291"/>
      <c r="O176" s="292"/>
      <c r="P176" s="290">
        <v>8</v>
      </c>
      <c r="Q176" s="290"/>
      <c r="R176" s="291">
        <v>3</v>
      </c>
      <c r="S176" s="292" t="s">
        <v>156</v>
      </c>
      <c r="T176" s="290"/>
      <c r="U176" s="290"/>
      <c r="V176" s="291"/>
      <c r="W176" s="292"/>
      <c r="X176" s="290">
        <v>8</v>
      </c>
      <c r="Y176" s="290"/>
      <c r="Z176" s="291">
        <v>3</v>
      </c>
      <c r="AA176" s="292" t="s">
        <v>156</v>
      </c>
      <c r="AB176" s="296"/>
      <c r="AC176" s="290"/>
      <c r="AD176" s="294"/>
      <c r="AE176" s="295"/>
      <c r="AF176" s="287" t="s">
        <v>797</v>
      </c>
      <c r="AG176" s="287" t="s">
        <v>1013</v>
      </c>
    </row>
    <row r="177" spans="1:33" s="177" customFormat="1" ht="15.75" customHeight="1" x14ac:dyDescent="0.2">
      <c r="A177" s="288" t="s">
        <v>1014</v>
      </c>
      <c r="B177" s="279" t="s">
        <v>20</v>
      </c>
      <c r="C177" s="289" t="s">
        <v>1015</v>
      </c>
      <c r="D177" s="290"/>
      <c r="E177" s="290"/>
      <c r="F177" s="291"/>
      <c r="G177" s="292"/>
      <c r="H177" s="290"/>
      <c r="I177" s="290"/>
      <c r="J177" s="291"/>
      <c r="K177" s="292"/>
      <c r="L177" s="290"/>
      <c r="M177" s="290"/>
      <c r="N177" s="291"/>
      <c r="O177" s="292"/>
      <c r="P177" s="290">
        <v>4</v>
      </c>
      <c r="Q177" s="290">
        <v>4</v>
      </c>
      <c r="R177" s="291">
        <v>3</v>
      </c>
      <c r="S177" s="292" t="s">
        <v>223</v>
      </c>
      <c r="T177" s="290">
        <v>4</v>
      </c>
      <c r="U177" s="290">
        <v>4</v>
      </c>
      <c r="V177" s="291">
        <v>3</v>
      </c>
      <c r="W177" s="292" t="s">
        <v>223</v>
      </c>
      <c r="X177" s="290">
        <v>4</v>
      </c>
      <c r="Y177" s="290">
        <v>4</v>
      </c>
      <c r="Z177" s="291">
        <v>3</v>
      </c>
      <c r="AA177" s="292" t="s">
        <v>223</v>
      </c>
      <c r="AB177" s="296"/>
      <c r="AC177" s="290"/>
      <c r="AD177" s="294"/>
      <c r="AE177" s="295"/>
      <c r="AF177" s="287" t="s">
        <v>1016</v>
      </c>
      <c r="AG177" s="287" t="s">
        <v>1017</v>
      </c>
    </row>
    <row r="178" spans="1:33" s="177" customFormat="1" ht="15.75" customHeight="1" x14ac:dyDescent="0.2">
      <c r="A178" s="288" t="s">
        <v>1018</v>
      </c>
      <c r="B178" s="279" t="s">
        <v>20</v>
      </c>
      <c r="C178" s="289" t="s">
        <v>1019</v>
      </c>
      <c r="D178" s="290"/>
      <c r="E178" s="290"/>
      <c r="F178" s="291"/>
      <c r="G178" s="292"/>
      <c r="H178" s="290"/>
      <c r="I178" s="290"/>
      <c r="J178" s="291"/>
      <c r="K178" s="292"/>
      <c r="L178" s="290"/>
      <c r="M178" s="290"/>
      <c r="N178" s="291"/>
      <c r="O178" s="292"/>
      <c r="P178" s="290">
        <v>7</v>
      </c>
      <c r="Q178" s="290">
        <v>1</v>
      </c>
      <c r="R178" s="291">
        <v>3</v>
      </c>
      <c r="S178" s="292" t="s">
        <v>223</v>
      </c>
      <c r="T178" s="290">
        <v>7</v>
      </c>
      <c r="U178" s="290">
        <v>1</v>
      </c>
      <c r="V178" s="291">
        <v>3</v>
      </c>
      <c r="W178" s="292" t="s">
        <v>223</v>
      </c>
      <c r="X178" s="290">
        <v>7</v>
      </c>
      <c r="Y178" s="290">
        <v>1</v>
      </c>
      <c r="Z178" s="291">
        <v>3</v>
      </c>
      <c r="AA178" s="292" t="s">
        <v>223</v>
      </c>
      <c r="AB178" s="296"/>
      <c r="AC178" s="290"/>
      <c r="AD178" s="294"/>
      <c r="AE178" s="295"/>
      <c r="AF178" s="287" t="s">
        <v>1016</v>
      </c>
      <c r="AG178" s="287" t="s">
        <v>1020</v>
      </c>
    </row>
    <row r="179" spans="1:33" s="177" customFormat="1" ht="15.75" customHeight="1" x14ac:dyDescent="0.2">
      <c r="A179" s="288" t="s">
        <v>1021</v>
      </c>
      <c r="B179" s="279" t="s">
        <v>20</v>
      </c>
      <c r="C179" s="289" t="s">
        <v>1022</v>
      </c>
      <c r="D179" s="290"/>
      <c r="E179" s="290"/>
      <c r="F179" s="291"/>
      <c r="G179" s="292"/>
      <c r="H179" s="290"/>
      <c r="I179" s="290"/>
      <c r="J179" s="291"/>
      <c r="K179" s="292"/>
      <c r="L179" s="290"/>
      <c r="M179" s="290"/>
      <c r="N179" s="291"/>
      <c r="O179" s="292"/>
      <c r="P179" s="290"/>
      <c r="Q179" s="290"/>
      <c r="R179" s="291"/>
      <c r="S179" s="292"/>
      <c r="T179" s="290">
        <v>4</v>
      </c>
      <c r="U179" s="290">
        <v>4</v>
      </c>
      <c r="V179" s="291">
        <v>3</v>
      </c>
      <c r="W179" s="292" t="s">
        <v>223</v>
      </c>
      <c r="X179" s="290">
        <v>4</v>
      </c>
      <c r="Y179" s="290">
        <v>4</v>
      </c>
      <c r="Z179" s="291">
        <v>3</v>
      </c>
      <c r="AA179" s="292" t="s">
        <v>223</v>
      </c>
      <c r="AB179" s="296"/>
      <c r="AC179" s="290"/>
      <c r="AD179" s="294"/>
      <c r="AE179" s="295"/>
      <c r="AF179" s="287" t="s">
        <v>1016</v>
      </c>
      <c r="AG179" s="287" t="s">
        <v>764</v>
      </c>
    </row>
    <row r="180" spans="1:33" s="177" customFormat="1" ht="15.75" customHeight="1" x14ac:dyDescent="0.2">
      <c r="A180" s="288" t="s">
        <v>189</v>
      </c>
      <c r="B180" s="279" t="s">
        <v>20</v>
      </c>
      <c r="C180" s="289" t="s">
        <v>1023</v>
      </c>
      <c r="D180" s="290"/>
      <c r="E180" s="290"/>
      <c r="F180" s="291"/>
      <c r="G180" s="292"/>
      <c r="H180" s="290"/>
      <c r="I180" s="290"/>
      <c r="J180" s="291"/>
      <c r="K180" s="292"/>
      <c r="L180" s="290"/>
      <c r="M180" s="290"/>
      <c r="N180" s="291"/>
      <c r="O180" s="292"/>
      <c r="P180" s="290"/>
      <c r="Q180" s="290"/>
      <c r="R180" s="291"/>
      <c r="S180" s="292"/>
      <c r="T180" s="290"/>
      <c r="U180" s="290"/>
      <c r="V180" s="291"/>
      <c r="W180" s="292"/>
      <c r="X180" s="290">
        <v>4</v>
      </c>
      <c r="Y180" s="290">
        <v>4</v>
      </c>
      <c r="Z180" s="291">
        <v>3</v>
      </c>
      <c r="AA180" s="292" t="s">
        <v>223</v>
      </c>
      <c r="AB180" s="296"/>
      <c r="AC180" s="290"/>
      <c r="AD180" s="294"/>
      <c r="AE180" s="295"/>
      <c r="AF180" s="287" t="s">
        <v>765</v>
      </c>
      <c r="AG180" s="287" t="s">
        <v>1024</v>
      </c>
    </row>
    <row r="181" spans="1:33" s="177" customFormat="1" ht="15.75" customHeight="1" x14ac:dyDescent="0.2">
      <c r="A181" s="288" t="s">
        <v>123</v>
      </c>
      <c r="B181" s="279" t="s">
        <v>20</v>
      </c>
      <c r="C181" s="289" t="s">
        <v>1025</v>
      </c>
      <c r="D181" s="290"/>
      <c r="E181" s="290"/>
      <c r="F181" s="291"/>
      <c r="G181" s="292"/>
      <c r="H181" s="290"/>
      <c r="I181" s="290"/>
      <c r="J181" s="291"/>
      <c r="K181" s="292"/>
      <c r="L181" s="290"/>
      <c r="M181" s="290"/>
      <c r="N181" s="291"/>
      <c r="O181" s="292"/>
      <c r="P181" s="290"/>
      <c r="Q181" s="290"/>
      <c r="R181" s="291"/>
      <c r="S181" s="292"/>
      <c r="T181" s="290">
        <v>4</v>
      </c>
      <c r="U181" s="290">
        <v>4</v>
      </c>
      <c r="V181" s="291">
        <v>3</v>
      </c>
      <c r="W181" s="292" t="s">
        <v>223</v>
      </c>
      <c r="X181" s="290"/>
      <c r="Y181" s="290"/>
      <c r="Z181" s="291"/>
      <c r="AA181" s="292"/>
      <c r="AB181" s="296"/>
      <c r="AC181" s="290"/>
      <c r="AD181" s="294"/>
      <c r="AE181" s="295"/>
      <c r="AF181" s="287" t="s">
        <v>765</v>
      </c>
      <c r="AG181" s="287" t="s">
        <v>835</v>
      </c>
    </row>
    <row r="182" spans="1:33" s="177" customFormat="1" ht="15.75" customHeight="1" x14ac:dyDescent="0.2">
      <c r="A182" s="288" t="s">
        <v>125</v>
      </c>
      <c r="B182" s="279" t="s">
        <v>20</v>
      </c>
      <c r="C182" s="289" t="s">
        <v>1026</v>
      </c>
      <c r="D182" s="290"/>
      <c r="E182" s="290"/>
      <c r="F182" s="291"/>
      <c r="G182" s="292"/>
      <c r="H182" s="290"/>
      <c r="I182" s="290"/>
      <c r="J182" s="291"/>
      <c r="K182" s="292"/>
      <c r="L182" s="290"/>
      <c r="M182" s="290"/>
      <c r="N182" s="291"/>
      <c r="O182" s="292"/>
      <c r="P182" s="290">
        <v>4</v>
      </c>
      <c r="Q182" s="290">
        <v>4</v>
      </c>
      <c r="R182" s="291">
        <v>3</v>
      </c>
      <c r="S182" s="292" t="s">
        <v>223</v>
      </c>
      <c r="T182" s="290">
        <v>4</v>
      </c>
      <c r="U182" s="290">
        <v>4</v>
      </c>
      <c r="V182" s="291">
        <v>3</v>
      </c>
      <c r="W182" s="292" t="s">
        <v>223</v>
      </c>
      <c r="X182" s="290">
        <v>4</v>
      </c>
      <c r="Y182" s="290">
        <v>4</v>
      </c>
      <c r="Z182" s="291">
        <v>3</v>
      </c>
      <c r="AA182" s="292" t="s">
        <v>223</v>
      </c>
      <c r="AB182" s="296"/>
      <c r="AC182" s="290"/>
      <c r="AD182" s="294"/>
      <c r="AE182" s="295"/>
      <c r="AF182" s="287" t="s">
        <v>765</v>
      </c>
      <c r="AG182" s="287" t="s">
        <v>1027</v>
      </c>
    </row>
    <row r="183" spans="1:33" s="177" customFormat="1" ht="15.75" customHeight="1" x14ac:dyDescent="0.2">
      <c r="A183" s="288" t="s">
        <v>169</v>
      </c>
      <c r="B183" s="279" t="s">
        <v>20</v>
      </c>
      <c r="C183" s="289" t="s">
        <v>1028</v>
      </c>
      <c r="D183" s="290"/>
      <c r="E183" s="290"/>
      <c r="F183" s="291"/>
      <c r="G183" s="292"/>
      <c r="H183" s="290"/>
      <c r="I183" s="290"/>
      <c r="J183" s="291"/>
      <c r="K183" s="292"/>
      <c r="L183" s="290"/>
      <c r="M183" s="290"/>
      <c r="N183" s="291"/>
      <c r="O183" s="292"/>
      <c r="P183" s="290">
        <v>4</v>
      </c>
      <c r="Q183" s="290">
        <v>4</v>
      </c>
      <c r="R183" s="291">
        <v>3</v>
      </c>
      <c r="S183" s="292" t="s">
        <v>223</v>
      </c>
      <c r="T183" s="290">
        <v>4</v>
      </c>
      <c r="U183" s="290">
        <v>4</v>
      </c>
      <c r="V183" s="291">
        <v>3</v>
      </c>
      <c r="W183" s="292" t="s">
        <v>223</v>
      </c>
      <c r="X183" s="290">
        <v>4</v>
      </c>
      <c r="Y183" s="290">
        <v>4</v>
      </c>
      <c r="Z183" s="291">
        <v>3</v>
      </c>
      <c r="AA183" s="292" t="s">
        <v>223</v>
      </c>
      <c r="AB183" s="296"/>
      <c r="AC183" s="290"/>
      <c r="AD183" s="294"/>
      <c r="AE183" s="295"/>
      <c r="AF183" s="287" t="s">
        <v>765</v>
      </c>
      <c r="AG183" s="287" t="s">
        <v>768</v>
      </c>
    </row>
    <row r="184" spans="1:33" s="177" customFormat="1" ht="15.75" customHeight="1" x14ac:dyDescent="0.2">
      <c r="A184" s="288" t="s">
        <v>190</v>
      </c>
      <c r="B184" s="279" t="s">
        <v>20</v>
      </c>
      <c r="C184" s="289" t="s">
        <v>1029</v>
      </c>
      <c r="D184" s="290"/>
      <c r="E184" s="290"/>
      <c r="F184" s="291"/>
      <c r="G184" s="292"/>
      <c r="H184" s="290"/>
      <c r="I184" s="290"/>
      <c r="J184" s="291"/>
      <c r="K184" s="292"/>
      <c r="L184" s="290"/>
      <c r="M184" s="290"/>
      <c r="N184" s="291"/>
      <c r="O184" s="292"/>
      <c r="P184" s="290">
        <v>4</v>
      </c>
      <c r="Q184" s="290">
        <v>4</v>
      </c>
      <c r="R184" s="291">
        <v>3</v>
      </c>
      <c r="S184" s="292" t="s">
        <v>223</v>
      </c>
      <c r="T184" s="290">
        <v>4</v>
      </c>
      <c r="U184" s="290">
        <v>4</v>
      </c>
      <c r="V184" s="291">
        <v>3</v>
      </c>
      <c r="W184" s="292" t="s">
        <v>223</v>
      </c>
      <c r="X184" s="290"/>
      <c r="Y184" s="290"/>
      <c r="Z184" s="291"/>
      <c r="AA184" s="292"/>
      <c r="AB184" s="296"/>
      <c r="AC184" s="290"/>
      <c r="AD184" s="294"/>
      <c r="AE184" s="295"/>
      <c r="AF184" s="287" t="s">
        <v>765</v>
      </c>
      <c r="AG184" s="287" t="s">
        <v>768</v>
      </c>
    </row>
    <row r="185" spans="1:33" s="177" customFormat="1" ht="15.75" customHeight="1" x14ac:dyDescent="0.2">
      <c r="A185" s="288" t="s">
        <v>201</v>
      </c>
      <c r="B185" s="279" t="s">
        <v>20</v>
      </c>
      <c r="C185" s="289" t="s">
        <v>1030</v>
      </c>
      <c r="D185" s="290"/>
      <c r="E185" s="290"/>
      <c r="F185" s="291"/>
      <c r="G185" s="292"/>
      <c r="H185" s="290"/>
      <c r="I185" s="290"/>
      <c r="J185" s="291"/>
      <c r="K185" s="292"/>
      <c r="L185" s="290"/>
      <c r="M185" s="290"/>
      <c r="N185" s="291"/>
      <c r="O185" s="292"/>
      <c r="P185" s="290">
        <v>8</v>
      </c>
      <c r="Q185" s="290"/>
      <c r="R185" s="291">
        <v>3</v>
      </c>
      <c r="S185" s="292" t="s">
        <v>223</v>
      </c>
      <c r="T185" s="290">
        <v>8</v>
      </c>
      <c r="U185" s="290"/>
      <c r="V185" s="291">
        <v>3</v>
      </c>
      <c r="W185" s="292" t="s">
        <v>223</v>
      </c>
      <c r="X185" s="290"/>
      <c r="Y185" s="290"/>
      <c r="Z185" s="291"/>
      <c r="AA185" s="292"/>
      <c r="AB185" s="296"/>
      <c r="AC185" s="290"/>
      <c r="AD185" s="294"/>
      <c r="AE185" s="295"/>
      <c r="AF185" s="287" t="s">
        <v>1170</v>
      </c>
      <c r="AG185" s="287" t="s">
        <v>1031</v>
      </c>
    </row>
    <row r="186" spans="1:33" s="177" customFormat="1" ht="15.75" customHeight="1" x14ac:dyDescent="0.2">
      <c r="A186" s="288" t="s">
        <v>200</v>
      </c>
      <c r="B186" s="279" t="s">
        <v>20</v>
      </c>
      <c r="C186" s="289" t="s">
        <v>288</v>
      </c>
      <c r="D186" s="290"/>
      <c r="E186" s="290"/>
      <c r="F186" s="291"/>
      <c r="G186" s="292"/>
      <c r="H186" s="290"/>
      <c r="I186" s="290"/>
      <c r="J186" s="291"/>
      <c r="K186" s="292"/>
      <c r="L186" s="290"/>
      <c r="M186" s="290"/>
      <c r="N186" s="291"/>
      <c r="O186" s="292"/>
      <c r="P186" s="290">
        <v>8</v>
      </c>
      <c r="Q186" s="290"/>
      <c r="R186" s="291">
        <v>3</v>
      </c>
      <c r="S186" s="292" t="s">
        <v>223</v>
      </c>
      <c r="T186" s="290">
        <v>8</v>
      </c>
      <c r="U186" s="290"/>
      <c r="V186" s="291">
        <v>3</v>
      </c>
      <c r="W186" s="292" t="s">
        <v>223</v>
      </c>
      <c r="X186" s="290"/>
      <c r="Y186" s="290"/>
      <c r="Z186" s="291"/>
      <c r="AA186" s="292"/>
      <c r="AB186" s="296"/>
      <c r="AC186" s="290"/>
      <c r="AD186" s="294"/>
      <c r="AE186" s="295"/>
      <c r="AF186" s="287" t="s">
        <v>1170</v>
      </c>
      <c r="AG186" s="287" t="s">
        <v>1031</v>
      </c>
    </row>
    <row r="187" spans="1:33" s="177" customFormat="1" ht="15.75" customHeight="1" x14ac:dyDescent="0.2">
      <c r="A187" s="288" t="s">
        <v>1032</v>
      </c>
      <c r="B187" s="279" t="s">
        <v>20</v>
      </c>
      <c r="C187" s="289" t="s">
        <v>1033</v>
      </c>
      <c r="D187" s="290"/>
      <c r="E187" s="290"/>
      <c r="F187" s="291"/>
      <c r="G187" s="292"/>
      <c r="H187" s="290"/>
      <c r="I187" s="290"/>
      <c r="J187" s="291"/>
      <c r="K187" s="292"/>
      <c r="L187" s="290"/>
      <c r="M187" s="290"/>
      <c r="N187" s="291"/>
      <c r="O187" s="292"/>
      <c r="P187" s="290"/>
      <c r="Q187" s="290">
        <v>8</v>
      </c>
      <c r="R187" s="291">
        <v>3</v>
      </c>
      <c r="S187" s="292" t="s">
        <v>223</v>
      </c>
      <c r="T187" s="290"/>
      <c r="U187" s="290">
        <v>8</v>
      </c>
      <c r="V187" s="291">
        <v>3</v>
      </c>
      <c r="W187" s="292" t="s">
        <v>223</v>
      </c>
      <c r="X187" s="290"/>
      <c r="Y187" s="290"/>
      <c r="Z187" s="291"/>
      <c r="AA187" s="292"/>
      <c r="AB187" s="296"/>
      <c r="AC187" s="290"/>
      <c r="AD187" s="294"/>
      <c r="AE187" s="295"/>
      <c r="AF187" s="287" t="s">
        <v>1170</v>
      </c>
      <c r="AG187" s="287" t="s">
        <v>1034</v>
      </c>
    </row>
    <row r="188" spans="1:33" s="177" customFormat="1" ht="15.75" customHeight="1" x14ac:dyDescent="0.2">
      <c r="A188" s="288" t="s">
        <v>1035</v>
      </c>
      <c r="B188" s="279" t="s">
        <v>20</v>
      </c>
      <c r="C188" s="289" t="s">
        <v>1036</v>
      </c>
      <c r="D188" s="290"/>
      <c r="E188" s="290"/>
      <c r="F188" s="291"/>
      <c r="G188" s="292"/>
      <c r="H188" s="290"/>
      <c r="I188" s="290"/>
      <c r="J188" s="291"/>
      <c r="K188" s="292"/>
      <c r="L188" s="290"/>
      <c r="M188" s="290"/>
      <c r="N188" s="291"/>
      <c r="O188" s="292"/>
      <c r="P188" s="290"/>
      <c r="Q188" s="290">
        <v>8</v>
      </c>
      <c r="R188" s="291">
        <v>3</v>
      </c>
      <c r="S188" s="292" t="s">
        <v>223</v>
      </c>
      <c r="T188" s="290"/>
      <c r="U188" s="290">
        <v>8</v>
      </c>
      <c r="V188" s="291">
        <v>3</v>
      </c>
      <c r="W188" s="292" t="s">
        <v>223</v>
      </c>
      <c r="X188" s="290"/>
      <c r="Y188" s="290"/>
      <c r="Z188" s="291"/>
      <c r="AA188" s="292"/>
      <c r="AB188" s="296"/>
      <c r="AC188" s="290"/>
      <c r="AD188" s="294"/>
      <c r="AE188" s="295"/>
      <c r="AF188" s="287" t="s">
        <v>1170</v>
      </c>
      <c r="AG188" s="287" t="s">
        <v>1034</v>
      </c>
    </row>
    <row r="189" spans="1:33" s="177" customFormat="1" ht="15.75" customHeight="1" x14ac:dyDescent="0.2">
      <c r="A189" s="288" t="s">
        <v>1037</v>
      </c>
      <c r="B189" s="279" t="s">
        <v>20</v>
      </c>
      <c r="C189" s="289" t="s">
        <v>1038</v>
      </c>
      <c r="D189" s="290"/>
      <c r="E189" s="290"/>
      <c r="F189" s="291"/>
      <c r="G189" s="292"/>
      <c r="H189" s="290"/>
      <c r="I189" s="290"/>
      <c r="J189" s="291"/>
      <c r="K189" s="292"/>
      <c r="L189" s="290"/>
      <c r="M189" s="290"/>
      <c r="N189" s="291"/>
      <c r="O189" s="292"/>
      <c r="P189" s="290"/>
      <c r="Q189" s="290"/>
      <c r="R189" s="291"/>
      <c r="S189" s="292"/>
      <c r="T189" s="290"/>
      <c r="U189" s="290"/>
      <c r="V189" s="291"/>
      <c r="W189" s="292"/>
      <c r="X189" s="290">
        <v>2</v>
      </c>
      <c r="Y189" s="290">
        <v>6</v>
      </c>
      <c r="Z189" s="291">
        <v>3</v>
      </c>
      <c r="AA189" s="292" t="s">
        <v>223</v>
      </c>
      <c r="AB189" s="296"/>
      <c r="AC189" s="290"/>
      <c r="AD189" s="294"/>
      <c r="AE189" s="295"/>
      <c r="AF189" s="287" t="s">
        <v>1039</v>
      </c>
      <c r="AG189" s="287" t="s">
        <v>1040</v>
      </c>
    </row>
    <row r="190" spans="1:33" s="177" customFormat="1" ht="15.75" customHeight="1" x14ac:dyDescent="0.2">
      <c r="A190" s="288" t="s">
        <v>297</v>
      </c>
      <c r="B190" s="279" t="s">
        <v>20</v>
      </c>
      <c r="C190" s="289" t="s">
        <v>1147</v>
      </c>
      <c r="D190" s="290"/>
      <c r="E190" s="290"/>
      <c r="F190" s="291"/>
      <c r="G190" s="292"/>
      <c r="H190" s="290"/>
      <c r="I190" s="290"/>
      <c r="J190" s="291"/>
      <c r="K190" s="292"/>
      <c r="L190" s="290"/>
      <c r="M190" s="290"/>
      <c r="N190" s="291"/>
      <c r="O190" s="292"/>
      <c r="P190" s="290"/>
      <c r="Q190" s="290"/>
      <c r="R190" s="291"/>
      <c r="S190" s="292"/>
      <c r="T190" s="290">
        <v>2</v>
      </c>
      <c r="U190" s="290">
        <v>6</v>
      </c>
      <c r="V190" s="291">
        <v>3</v>
      </c>
      <c r="W190" s="292" t="s">
        <v>225</v>
      </c>
      <c r="X190" s="290">
        <v>2</v>
      </c>
      <c r="Y190" s="290">
        <v>6</v>
      </c>
      <c r="Z190" s="291">
        <v>3</v>
      </c>
      <c r="AA190" s="292" t="s">
        <v>225</v>
      </c>
      <c r="AB190" s="296"/>
      <c r="AC190" s="290"/>
      <c r="AD190" s="294"/>
      <c r="AE190" s="295"/>
      <c r="AF190" s="287" t="s">
        <v>1039</v>
      </c>
      <c r="AG190" s="287" t="s">
        <v>878</v>
      </c>
    </row>
    <row r="191" spans="1:33" s="177" customFormat="1" ht="15.75" customHeight="1" x14ac:dyDescent="0.2">
      <c r="A191" s="288" t="s">
        <v>299</v>
      </c>
      <c r="B191" s="279" t="s">
        <v>20</v>
      </c>
      <c r="C191" s="289" t="s">
        <v>1041</v>
      </c>
      <c r="D191" s="290"/>
      <c r="E191" s="290"/>
      <c r="F191" s="291"/>
      <c r="G191" s="292"/>
      <c r="H191" s="290"/>
      <c r="I191" s="290"/>
      <c r="J191" s="291"/>
      <c r="K191" s="292"/>
      <c r="L191" s="290"/>
      <c r="M191" s="290"/>
      <c r="N191" s="291"/>
      <c r="O191" s="292"/>
      <c r="P191" s="290"/>
      <c r="Q191" s="290"/>
      <c r="R191" s="291"/>
      <c r="S191" s="292"/>
      <c r="T191" s="290">
        <v>2</v>
      </c>
      <c r="U191" s="290">
        <v>6</v>
      </c>
      <c r="V191" s="291">
        <v>3</v>
      </c>
      <c r="W191" s="292" t="s">
        <v>225</v>
      </c>
      <c r="X191" s="290">
        <v>2</v>
      </c>
      <c r="Y191" s="290">
        <v>6</v>
      </c>
      <c r="Z191" s="291">
        <v>3</v>
      </c>
      <c r="AA191" s="292" t="s">
        <v>225</v>
      </c>
      <c r="AB191" s="296"/>
      <c r="AC191" s="290"/>
      <c r="AD191" s="294"/>
      <c r="AE191" s="295"/>
      <c r="AF191" s="287" t="s">
        <v>1039</v>
      </c>
      <c r="AG191" s="287" t="s">
        <v>878</v>
      </c>
    </row>
    <row r="192" spans="1:33" s="177" customFormat="1" ht="15.75" customHeight="1" x14ac:dyDescent="0.2">
      <c r="A192" s="288" t="s">
        <v>261</v>
      </c>
      <c r="B192" s="279" t="s">
        <v>20</v>
      </c>
      <c r="C192" s="289" t="s">
        <v>262</v>
      </c>
      <c r="D192" s="290"/>
      <c r="E192" s="290"/>
      <c r="F192" s="291"/>
      <c r="G192" s="292"/>
      <c r="H192" s="290"/>
      <c r="I192" s="290"/>
      <c r="J192" s="291"/>
      <c r="K192" s="292"/>
      <c r="L192" s="290">
        <v>8</v>
      </c>
      <c r="M192" s="290"/>
      <c r="N192" s="291">
        <v>3</v>
      </c>
      <c r="O192" s="292" t="s">
        <v>1</v>
      </c>
      <c r="P192" s="290">
        <v>8</v>
      </c>
      <c r="Q192" s="290"/>
      <c r="R192" s="291">
        <v>3</v>
      </c>
      <c r="S192" s="292" t="s">
        <v>1</v>
      </c>
      <c r="T192" s="290">
        <v>8</v>
      </c>
      <c r="U192" s="290"/>
      <c r="V192" s="291">
        <v>3</v>
      </c>
      <c r="W192" s="292" t="s">
        <v>1</v>
      </c>
      <c r="X192" s="290">
        <v>8</v>
      </c>
      <c r="Y192" s="290"/>
      <c r="Z192" s="291">
        <v>3</v>
      </c>
      <c r="AA192" s="292" t="s">
        <v>1</v>
      </c>
      <c r="AB192" s="296"/>
      <c r="AC192" s="290"/>
      <c r="AD192" s="294"/>
      <c r="AE192" s="295"/>
      <c r="AF192" s="287" t="s">
        <v>1042</v>
      </c>
      <c r="AG192" s="287" t="s">
        <v>770</v>
      </c>
    </row>
    <row r="193" spans="1:33" s="177" customFormat="1" ht="15.75" customHeight="1" x14ac:dyDescent="0.2">
      <c r="A193" s="288" t="s">
        <v>1043</v>
      </c>
      <c r="B193" s="279" t="s">
        <v>20</v>
      </c>
      <c r="C193" s="289" t="s">
        <v>1044</v>
      </c>
      <c r="D193" s="290"/>
      <c r="E193" s="290"/>
      <c r="F193" s="291"/>
      <c r="G193" s="292"/>
      <c r="H193" s="290"/>
      <c r="I193" s="290"/>
      <c r="J193" s="291"/>
      <c r="K193" s="292"/>
      <c r="L193" s="290"/>
      <c r="M193" s="290"/>
      <c r="N193" s="291"/>
      <c r="O193" s="292"/>
      <c r="P193" s="290"/>
      <c r="Q193" s="290"/>
      <c r="R193" s="291"/>
      <c r="S193" s="292"/>
      <c r="T193" s="290">
        <v>4</v>
      </c>
      <c r="U193" s="290">
        <v>4</v>
      </c>
      <c r="V193" s="291">
        <v>3</v>
      </c>
      <c r="W193" s="292" t="s">
        <v>223</v>
      </c>
      <c r="X193" s="290"/>
      <c r="Y193" s="290"/>
      <c r="Z193" s="291"/>
      <c r="AA193" s="292"/>
      <c r="AB193" s="296"/>
      <c r="AC193" s="290"/>
      <c r="AD193" s="294"/>
      <c r="AE193" s="295"/>
      <c r="AF193" s="287" t="s">
        <v>1042</v>
      </c>
      <c r="AG193" s="287" t="s">
        <v>1045</v>
      </c>
    </row>
    <row r="194" spans="1:33" s="179" customFormat="1" ht="15" x14ac:dyDescent="0.2">
      <c r="A194" s="288" t="s">
        <v>1046</v>
      </c>
      <c r="B194" s="297" t="s">
        <v>20</v>
      </c>
      <c r="C194" s="298" t="s">
        <v>1148</v>
      </c>
      <c r="D194" s="299"/>
      <c r="E194" s="299"/>
      <c r="F194" s="300"/>
      <c r="G194" s="301"/>
      <c r="H194" s="299"/>
      <c r="I194" s="299"/>
      <c r="J194" s="300"/>
      <c r="K194" s="301"/>
      <c r="L194" s="299"/>
      <c r="M194" s="299"/>
      <c r="N194" s="300"/>
      <c r="O194" s="301"/>
      <c r="P194" s="299">
        <v>4</v>
      </c>
      <c r="Q194" s="299">
        <v>4</v>
      </c>
      <c r="R194" s="300">
        <v>3</v>
      </c>
      <c r="S194" s="301" t="s">
        <v>156</v>
      </c>
      <c r="T194" s="299"/>
      <c r="U194" s="299"/>
      <c r="V194" s="300"/>
      <c r="W194" s="301"/>
      <c r="X194" s="299">
        <v>4</v>
      </c>
      <c r="Y194" s="299">
        <v>4</v>
      </c>
      <c r="Z194" s="300">
        <v>3</v>
      </c>
      <c r="AA194" s="301" t="s">
        <v>156</v>
      </c>
      <c r="AB194" s="302"/>
      <c r="AC194" s="299"/>
      <c r="AD194" s="303"/>
      <c r="AE194" s="295"/>
      <c r="AF194" s="287" t="s">
        <v>1042</v>
      </c>
      <c r="AG194" s="287" t="s">
        <v>817</v>
      </c>
    </row>
    <row r="195" spans="1:33" s="179" customFormat="1" ht="15" x14ac:dyDescent="0.2">
      <c r="A195" s="288" t="s">
        <v>1047</v>
      </c>
      <c r="B195" s="279" t="s">
        <v>20</v>
      </c>
      <c r="C195" s="298" t="s">
        <v>1048</v>
      </c>
      <c r="D195" s="299"/>
      <c r="E195" s="299"/>
      <c r="F195" s="300"/>
      <c r="G195" s="301"/>
      <c r="H195" s="299"/>
      <c r="I195" s="299"/>
      <c r="J195" s="300"/>
      <c r="K195" s="301"/>
      <c r="L195" s="299"/>
      <c r="M195" s="299"/>
      <c r="N195" s="300"/>
      <c r="O195" s="301"/>
      <c r="P195" s="299">
        <v>8</v>
      </c>
      <c r="Q195" s="299"/>
      <c r="R195" s="300">
        <v>3</v>
      </c>
      <c r="S195" s="301" t="s">
        <v>156</v>
      </c>
      <c r="T195" s="299">
        <v>8</v>
      </c>
      <c r="U195" s="299"/>
      <c r="V195" s="300">
        <v>3</v>
      </c>
      <c r="W195" s="301" t="s">
        <v>156</v>
      </c>
      <c r="X195" s="299">
        <v>8</v>
      </c>
      <c r="Y195" s="299"/>
      <c r="Z195" s="300">
        <v>3</v>
      </c>
      <c r="AA195" s="301" t="s">
        <v>156</v>
      </c>
      <c r="AB195" s="302"/>
      <c r="AC195" s="299"/>
      <c r="AD195" s="303"/>
      <c r="AE195" s="295"/>
      <c r="AF195" s="287" t="s">
        <v>1170</v>
      </c>
      <c r="AG195" s="287" t="s">
        <v>1049</v>
      </c>
    </row>
    <row r="196" spans="1:33" s="177" customFormat="1" ht="15.75" customHeight="1" x14ac:dyDescent="0.2">
      <c r="A196" s="288" t="s">
        <v>1050</v>
      </c>
      <c r="B196" s="279" t="s">
        <v>20</v>
      </c>
      <c r="C196" s="289" t="s">
        <v>1051</v>
      </c>
      <c r="D196" s="290"/>
      <c r="E196" s="290"/>
      <c r="F196" s="291"/>
      <c r="G196" s="292"/>
      <c r="H196" s="290"/>
      <c r="I196" s="290"/>
      <c r="J196" s="291"/>
      <c r="K196" s="292"/>
      <c r="L196" s="290"/>
      <c r="M196" s="290"/>
      <c r="N196" s="291"/>
      <c r="O196" s="292"/>
      <c r="P196" s="290">
        <v>8</v>
      </c>
      <c r="Q196" s="290"/>
      <c r="R196" s="291">
        <v>3</v>
      </c>
      <c r="S196" s="292" t="s">
        <v>223</v>
      </c>
      <c r="T196" s="290">
        <v>8</v>
      </c>
      <c r="U196" s="290"/>
      <c r="V196" s="291">
        <v>3</v>
      </c>
      <c r="W196" s="292" t="s">
        <v>223</v>
      </c>
      <c r="X196" s="290">
        <v>8</v>
      </c>
      <c r="Y196" s="290"/>
      <c r="Z196" s="291">
        <v>3</v>
      </c>
      <c r="AA196" s="292" t="s">
        <v>223</v>
      </c>
      <c r="AB196" s="296"/>
      <c r="AC196" s="290"/>
      <c r="AD196" s="294"/>
      <c r="AE196" s="295"/>
      <c r="AF196" s="287" t="s">
        <v>1170</v>
      </c>
      <c r="AG196" s="287" t="s">
        <v>1052</v>
      </c>
    </row>
    <row r="197" spans="1:33" s="177" customFormat="1" ht="15.75" customHeight="1" x14ac:dyDescent="0.2">
      <c r="A197" s="288" t="s">
        <v>1053</v>
      </c>
      <c r="B197" s="279" t="s">
        <v>20</v>
      </c>
      <c r="C197" s="289" t="s">
        <v>1054</v>
      </c>
      <c r="D197" s="290"/>
      <c r="E197" s="290"/>
      <c r="F197" s="291"/>
      <c r="G197" s="292"/>
      <c r="H197" s="290"/>
      <c r="I197" s="290"/>
      <c r="J197" s="291"/>
      <c r="K197" s="292"/>
      <c r="L197" s="290"/>
      <c r="M197" s="290"/>
      <c r="N197" s="291"/>
      <c r="O197" s="292"/>
      <c r="P197" s="290">
        <v>8</v>
      </c>
      <c r="Q197" s="290"/>
      <c r="R197" s="291">
        <v>3</v>
      </c>
      <c r="S197" s="292" t="s">
        <v>1</v>
      </c>
      <c r="T197" s="290">
        <v>8</v>
      </c>
      <c r="U197" s="290"/>
      <c r="V197" s="291">
        <v>3</v>
      </c>
      <c r="W197" s="292" t="s">
        <v>1</v>
      </c>
      <c r="X197" s="290">
        <v>8</v>
      </c>
      <c r="Y197" s="290"/>
      <c r="Z197" s="291">
        <v>3</v>
      </c>
      <c r="AA197" s="292" t="s">
        <v>1</v>
      </c>
      <c r="AB197" s="296"/>
      <c r="AC197" s="290"/>
      <c r="AD197" s="294"/>
      <c r="AE197" s="295"/>
      <c r="AF197" s="287" t="s">
        <v>1170</v>
      </c>
      <c r="AG197" s="287" t="s">
        <v>1055</v>
      </c>
    </row>
    <row r="198" spans="1:33" s="177" customFormat="1" ht="15.75" customHeight="1" x14ac:dyDescent="0.2">
      <c r="A198" s="288" t="s">
        <v>1056</v>
      </c>
      <c r="B198" s="279" t="s">
        <v>20</v>
      </c>
      <c r="C198" s="289" t="s">
        <v>1057</v>
      </c>
      <c r="D198" s="290"/>
      <c r="E198" s="290"/>
      <c r="F198" s="291"/>
      <c r="G198" s="292"/>
      <c r="H198" s="290"/>
      <c r="I198" s="290"/>
      <c r="J198" s="291"/>
      <c r="K198" s="292"/>
      <c r="L198" s="290"/>
      <c r="M198" s="290"/>
      <c r="N198" s="291"/>
      <c r="O198" s="292"/>
      <c r="P198" s="290">
        <v>4</v>
      </c>
      <c r="Q198" s="290">
        <v>4</v>
      </c>
      <c r="R198" s="291">
        <v>3</v>
      </c>
      <c r="S198" s="292" t="s">
        <v>156</v>
      </c>
      <c r="T198" s="290">
        <v>4</v>
      </c>
      <c r="U198" s="290">
        <v>4</v>
      </c>
      <c r="V198" s="291">
        <v>3</v>
      </c>
      <c r="W198" s="292" t="s">
        <v>156</v>
      </c>
      <c r="X198" s="290">
        <v>4</v>
      </c>
      <c r="Y198" s="290">
        <v>4</v>
      </c>
      <c r="Z198" s="291">
        <v>3</v>
      </c>
      <c r="AA198" s="292" t="s">
        <v>156</v>
      </c>
      <c r="AB198" s="296"/>
      <c r="AC198" s="290"/>
      <c r="AD198" s="294"/>
      <c r="AE198" s="295"/>
      <c r="AF198" s="305" t="s">
        <v>780</v>
      </c>
      <c r="AG198" s="305" t="s">
        <v>803</v>
      </c>
    </row>
    <row r="199" spans="1:33" s="177" customFormat="1" ht="15.75" customHeight="1" x14ac:dyDescent="0.2">
      <c r="A199" s="288" t="s">
        <v>1058</v>
      </c>
      <c r="B199" s="279" t="s">
        <v>20</v>
      </c>
      <c r="C199" s="289" t="s">
        <v>1059</v>
      </c>
      <c r="D199" s="290"/>
      <c r="E199" s="290"/>
      <c r="F199" s="291"/>
      <c r="G199" s="292"/>
      <c r="H199" s="290"/>
      <c r="I199" s="290"/>
      <c r="J199" s="291"/>
      <c r="K199" s="292"/>
      <c r="L199" s="290"/>
      <c r="M199" s="290"/>
      <c r="N199" s="291"/>
      <c r="O199" s="292"/>
      <c r="P199" s="290"/>
      <c r="Q199" s="290"/>
      <c r="R199" s="291"/>
      <c r="S199" s="292"/>
      <c r="T199" s="290">
        <v>2</v>
      </c>
      <c r="U199" s="290">
        <v>6</v>
      </c>
      <c r="V199" s="291">
        <v>3</v>
      </c>
      <c r="W199" s="292" t="s">
        <v>156</v>
      </c>
      <c r="X199" s="290">
        <v>2</v>
      </c>
      <c r="Y199" s="290">
        <v>6</v>
      </c>
      <c r="Z199" s="291">
        <v>3</v>
      </c>
      <c r="AA199" s="292" t="s">
        <v>156</v>
      </c>
      <c r="AB199" s="296"/>
      <c r="AC199" s="290"/>
      <c r="AD199" s="294"/>
      <c r="AE199" s="295"/>
      <c r="AF199" s="287" t="s">
        <v>729</v>
      </c>
      <c r="AG199" s="287" t="s">
        <v>973</v>
      </c>
    </row>
    <row r="200" spans="1:33" s="177" customFormat="1" ht="15.75" customHeight="1" x14ac:dyDescent="0.2">
      <c r="A200" s="288" t="s">
        <v>198</v>
      </c>
      <c r="B200" s="279" t="s">
        <v>20</v>
      </c>
      <c r="C200" s="289" t="s">
        <v>1060</v>
      </c>
      <c r="D200" s="290"/>
      <c r="E200" s="290"/>
      <c r="F200" s="291"/>
      <c r="G200" s="292"/>
      <c r="H200" s="290"/>
      <c r="I200" s="290"/>
      <c r="J200" s="291"/>
      <c r="K200" s="292"/>
      <c r="L200" s="290"/>
      <c r="M200" s="290"/>
      <c r="N200" s="291"/>
      <c r="O200" s="292"/>
      <c r="P200" s="290">
        <v>6</v>
      </c>
      <c r="Q200" s="290">
        <v>2</v>
      </c>
      <c r="R200" s="291">
        <v>3</v>
      </c>
      <c r="S200" s="292" t="s">
        <v>156</v>
      </c>
      <c r="T200" s="290"/>
      <c r="U200" s="290"/>
      <c r="V200" s="291"/>
      <c r="W200" s="292"/>
      <c r="X200" s="290">
        <v>6</v>
      </c>
      <c r="Y200" s="290">
        <v>2</v>
      </c>
      <c r="Z200" s="291">
        <v>3</v>
      </c>
      <c r="AA200" s="292" t="s">
        <v>156</v>
      </c>
      <c r="AB200" s="296"/>
      <c r="AC200" s="290"/>
      <c r="AD200" s="294"/>
      <c r="AE200" s="295"/>
      <c r="AF200" s="287" t="s">
        <v>729</v>
      </c>
      <c r="AG200" s="287" t="s">
        <v>1061</v>
      </c>
    </row>
    <row r="201" spans="1:33" s="177" customFormat="1" ht="15.75" customHeight="1" x14ac:dyDescent="0.2">
      <c r="A201" s="288" t="s">
        <v>292</v>
      </c>
      <c r="B201" s="279" t="s">
        <v>20</v>
      </c>
      <c r="C201" s="289" t="s">
        <v>1062</v>
      </c>
      <c r="D201" s="290"/>
      <c r="E201" s="290"/>
      <c r="F201" s="291"/>
      <c r="G201" s="292"/>
      <c r="H201" s="290"/>
      <c r="I201" s="290"/>
      <c r="J201" s="291"/>
      <c r="K201" s="292"/>
      <c r="L201" s="290"/>
      <c r="M201" s="290"/>
      <c r="N201" s="291"/>
      <c r="O201" s="292"/>
      <c r="P201" s="290"/>
      <c r="Q201" s="290"/>
      <c r="R201" s="291"/>
      <c r="S201" s="292"/>
      <c r="T201" s="290"/>
      <c r="U201" s="290">
        <v>8</v>
      </c>
      <c r="V201" s="291">
        <v>3</v>
      </c>
      <c r="W201" s="292" t="s">
        <v>225</v>
      </c>
      <c r="X201" s="290"/>
      <c r="Y201" s="290"/>
      <c r="Z201" s="291"/>
      <c r="AA201" s="292"/>
      <c r="AB201" s="296"/>
      <c r="AC201" s="290"/>
      <c r="AD201" s="294"/>
      <c r="AE201" s="295"/>
      <c r="AF201" s="287" t="s">
        <v>725</v>
      </c>
      <c r="AG201" s="287" t="s">
        <v>726</v>
      </c>
    </row>
    <row r="202" spans="1:33" s="177" customFormat="1" ht="15.75" customHeight="1" x14ac:dyDescent="0.2">
      <c r="A202" s="288" t="s">
        <v>1063</v>
      </c>
      <c r="B202" s="279" t="s">
        <v>20</v>
      </c>
      <c r="C202" s="289" t="s">
        <v>1064</v>
      </c>
      <c r="D202" s="290"/>
      <c r="E202" s="290"/>
      <c r="F202" s="291"/>
      <c r="G202" s="292"/>
      <c r="H202" s="290"/>
      <c r="I202" s="290"/>
      <c r="J202" s="291"/>
      <c r="K202" s="292"/>
      <c r="L202" s="290"/>
      <c r="M202" s="290"/>
      <c r="N202" s="291"/>
      <c r="O202" s="292"/>
      <c r="P202" s="290"/>
      <c r="Q202" s="290"/>
      <c r="R202" s="291"/>
      <c r="S202" s="292"/>
      <c r="T202" s="290"/>
      <c r="U202" s="290">
        <v>8</v>
      </c>
      <c r="V202" s="291">
        <v>3</v>
      </c>
      <c r="W202" s="292" t="s">
        <v>225</v>
      </c>
      <c r="X202" s="290"/>
      <c r="Y202" s="290"/>
      <c r="Z202" s="291"/>
      <c r="AA202" s="292"/>
      <c r="AB202" s="296"/>
      <c r="AC202" s="290"/>
      <c r="AD202" s="294"/>
      <c r="AE202" s="295"/>
      <c r="AF202" s="287" t="s">
        <v>725</v>
      </c>
      <c r="AG202" s="287" t="s">
        <v>877</v>
      </c>
    </row>
    <row r="203" spans="1:33" s="177" customFormat="1" ht="15.75" customHeight="1" x14ac:dyDescent="0.2">
      <c r="A203" s="288" t="s">
        <v>192</v>
      </c>
      <c r="B203" s="279" t="s">
        <v>20</v>
      </c>
      <c r="C203" s="289" t="s">
        <v>193</v>
      </c>
      <c r="D203" s="290"/>
      <c r="E203" s="290"/>
      <c r="F203" s="291"/>
      <c r="G203" s="292"/>
      <c r="H203" s="290"/>
      <c r="I203" s="290"/>
      <c r="J203" s="291"/>
      <c r="K203" s="292"/>
      <c r="L203" s="290"/>
      <c r="M203" s="290"/>
      <c r="N203" s="291"/>
      <c r="O203" s="292"/>
      <c r="P203" s="290"/>
      <c r="Q203" s="290">
        <v>8</v>
      </c>
      <c r="R203" s="291">
        <v>3</v>
      </c>
      <c r="S203" s="292" t="s">
        <v>156</v>
      </c>
      <c r="T203" s="290"/>
      <c r="U203" s="290"/>
      <c r="V203" s="291"/>
      <c r="W203" s="292"/>
      <c r="X203" s="290"/>
      <c r="Y203" s="290">
        <v>8</v>
      </c>
      <c r="Z203" s="291">
        <v>3</v>
      </c>
      <c r="AA203" s="292" t="s">
        <v>156</v>
      </c>
      <c r="AB203" s="296"/>
      <c r="AC203" s="290"/>
      <c r="AD203" s="294"/>
      <c r="AE203" s="295"/>
      <c r="AF203" s="287" t="s">
        <v>725</v>
      </c>
      <c r="AG203" s="287" t="s">
        <v>877</v>
      </c>
    </row>
    <row r="204" spans="1:33" s="177" customFormat="1" ht="15.75" customHeight="1" x14ac:dyDescent="0.2">
      <c r="A204" s="288" t="s">
        <v>1065</v>
      </c>
      <c r="B204" s="279" t="s">
        <v>20</v>
      </c>
      <c r="C204" s="289" t="s">
        <v>294</v>
      </c>
      <c r="D204" s="290"/>
      <c r="E204" s="290"/>
      <c r="F204" s="291"/>
      <c r="G204" s="292"/>
      <c r="H204" s="290"/>
      <c r="I204" s="290"/>
      <c r="J204" s="291"/>
      <c r="K204" s="292"/>
      <c r="L204" s="290"/>
      <c r="M204" s="290"/>
      <c r="N204" s="291"/>
      <c r="O204" s="292"/>
      <c r="P204" s="290"/>
      <c r="Q204" s="290">
        <v>8</v>
      </c>
      <c r="R204" s="291">
        <v>3</v>
      </c>
      <c r="S204" s="292" t="s">
        <v>225</v>
      </c>
      <c r="T204" s="290"/>
      <c r="U204" s="290"/>
      <c r="V204" s="291"/>
      <c r="W204" s="292"/>
      <c r="X204" s="290"/>
      <c r="Y204" s="290">
        <v>8</v>
      </c>
      <c r="Z204" s="291">
        <v>3</v>
      </c>
      <c r="AA204" s="292" t="s">
        <v>225</v>
      </c>
      <c r="AB204" s="296"/>
      <c r="AC204" s="290"/>
      <c r="AD204" s="294"/>
      <c r="AE204" s="295"/>
      <c r="AF204" s="287" t="s">
        <v>725</v>
      </c>
      <c r="AG204" s="287" t="s">
        <v>1066</v>
      </c>
    </row>
    <row r="205" spans="1:33" s="177" customFormat="1" ht="15.75" customHeight="1" x14ac:dyDescent="0.2">
      <c r="A205" s="288" t="s">
        <v>194</v>
      </c>
      <c r="B205" s="279" t="s">
        <v>20</v>
      </c>
      <c r="C205" s="289" t="s">
        <v>195</v>
      </c>
      <c r="D205" s="290"/>
      <c r="E205" s="290"/>
      <c r="F205" s="291"/>
      <c r="G205" s="292"/>
      <c r="H205" s="290"/>
      <c r="I205" s="290"/>
      <c r="J205" s="291"/>
      <c r="K205" s="292"/>
      <c r="L205" s="290"/>
      <c r="M205" s="290"/>
      <c r="N205" s="291"/>
      <c r="O205" s="292"/>
      <c r="P205" s="290"/>
      <c r="Q205" s="290">
        <v>8</v>
      </c>
      <c r="R205" s="291">
        <v>3</v>
      </c>
      <c r="S205" s="292" t="s">
        <v>156</v>
      </c>
      <c r="T205" s="290"/>
      <c r="U205" s="290"/>
      <c r="V205" s="291"/>
      <c r="W205" s="292"/>
      <c r="X205" s="290"/>
      <c r="Y205" s="290">
        <v>8</v>
      </c>
      <c r="Z205" s="291">
        <v>3</v>
      </c>
      <c r="AA205" s="292" t="s">
        <v>156</v>
      </c>
      <c r="AB205" s="296"/>
      <c r="AC205" s="290"/>
      <c r="AD205" s="294"/>
      <c r="AE205" s="295"/>
      <c r="AF205" s="287" t="s">
        <v>725</v>
      </c>
      <c r="AG205" s="287" t="s">
        <v>1066</v>
      </c>
    </row>
    <row r="206" spans="1:33" s="177" customFormat="1" ht="15.75" customHeight="1" x14ac:dyDescent="0.2">
      <c r="A206" s="288" t="s">
        <v>1068</v>
      </c>
      <c r="B206" s="279" t="s">
        <v>20</v>
      </c>
      <c r="C206" s="289" t="s">
        <v>1069</v>
      </c>
      <c r="D206" s="290"/>
      <c r="E206" s="290"/>
      <c r="F206" s="291"/>
      <c r="G206" s="292"/>
      <c r="H206" s="290"/>
      <c r="I206" s="290"/>
      <c r="J206" s="291"/>
      <c r="K206" s="292"/>
      <c r="L206" s="290"/>
      <c r="M206" s="290"/>
      <c r="N206" s="291"/>
      <c r="O206" s="292"/>
      <c r="P206" s="290"/>
      <c r="Q206" s="290"/>
      <c r="R206" s="291"/>
      <c r="S206" s="292"/>
      <c r="T206" s="290">
        <v>3</v>
      </c>
      <c r="U206" s="290">
        <v>5</v>
      </c>
      <c r="V206" s="291">
        <v>3</v>
      </c>
      <c r="W206" s="292" t="s">
        <v>225</v>
      </c>
      <c r="X206" s="290"/>
      <c r="Y206" s="290"/>
      <c r="Z206" s="291"/>
      <c r="AA206" s="292"/>
      <c r="AB206" s="296"/>
      <c r="AC206" s="290"/>
      <c r="AD206" s="294"/>
      <c r="AE206" s="295"/>
      <c r="AF206" s="287" t="s">
        <v>1067</v>
      </c>
      <c r="AG206" s="287" t="s">
        <v>1070</v>
      </c>
    </row>
    <row r="207" spans="1:33" s="177" customFormat="1" ht="15.75" customHeight="1" x14ac:dyDescent="0.2">
      <c r="A207" s="288" t="s">
        <v>1078</v>
      </c>
      <c r="B207" s="279" t="s">
        <v>20</v>
      </c>
      <c r="C207" s="289" t="s">
        <v>1079</v>
      </c>
      <c r="D207" s="290"/>
      <c r="E207" s="290"/>
      <c r="F207" s="291"/>
      <c r="G207" s="292"/>
      <c r="H207" s="290"/>
      <c r="I207" s="290"/>
      <c r="J207" s="291"/>
      <c r="K207" s="292"/>
      <c r="L207" s="290"/>
      <c r="M207" s="290"/>
      <c r="N207" s="291"/>
      <c r="O207" s="292"/>
      <c r="P207" s="290">
        <v>4</v>
      </c>
      <c r="Q207" s="290">
        <v>4</v>
      </c>
      <c r="R207" s="291">
        <v>3</v>
      </c>
      <c r="S207" s="292" t="s">
        <v>223</v>
      </c>
      <c r="T207" s="290">
        <v>4</v>
      </c>
      <c r="U207" s="290">
        <v>4</v>
      </c>
      <c r="V207" s="291">
        <v>3</v>
      </c>
      <c r="W207" s="292" t="s">
        <v>223</v>
      </c>
      <c r="X207" s="290">
        <v>4</v>
      </c>
      <c r="Y207" s="290">
        <v>4</v>
      </c>
      <c r="Z207" s="291">
        <v>3</v>
      </c>
      <c r="AA207" s="292" t="s">
        <v>223</v>
      </c>
      <c r="AB207" s="296"/>
      <c r="AC207" s="290"/>
      <c r="AD207" s="294"/>
      <c r="AE207" s="295"/>
      <c r="AF207" s="287" t="s">
        <v>839</v>
      </c>
      <c r="AG207" s="287" t="s">
        <v>773</v>
      </c>
    </row>
    <row r="208" spans="1:33" s="177" customFormat="1" ht="15.75" customHeight="1" x14ac:dyDescent="0.2">
      <c r="A208" s="288" t="s">
        <v>1071</v>
      </c>
      <c r="B208" s="279" t="s">
        <v>20</v>
      </c>
      <c r="C208" s="289" t="s">
        <v>324</v>
      </c>
      <c r="D208" s="290"/>
      <c r="E208" s="290"/>
      <c r="F208" s="291"/>
      <c r="G208" s="292"/>
      <c r="H208" s="290"/>
      <c r="I208" s="290"/>
      <c r="J208" s="291"/>
      <c r="K208" s="292"/>
      <c r="L208" s="290"/>
      <c r="M208" s="290"/>
      <c r="N208" s="291"/>
      <c r="O208" s="292"/>
      <c r="P208" s="290">
        <v>8</v>
      </c>
      <c r="Q208" s="290"/>
      <c r="R208" s="291">
        <v>3</v>
      </c>
      <c r="S208" s="292" t="s">
        <v>223</v>
      </c>
      <c r="T208" s="290">
        <v>8</v>
      </c>
      <c r="U208" s="290"/>
      <c r="V208" s="291">
        <v>3</v>
      </c>
      <c r="W208" s="292" t="s">
        <v>223</v>
      </c>
      <c r="X208" s="290">
        <v>8</v>
      </c>
      <c r="Y208" s="290"/>
      <c r="Z208" s="291">
        <v>3</v>
      </c>
      <c r="AA208" s="292" t="s">
        <v>223</v>
      </c>
      <c r="AB208" s="296"/>
      <c r="AC208" s="290"/>
      <c r="AD208" s="294"/>
      <c r="AE208" s="295"/>
      <c r="AF208" s="287" t="s">
        <v>839</v>
      </c>
      <c r="AG208" s="287" t="s">
        <v>773</v>
      </c>
    </row>
    <row r="209" spans="1:33" s="177" customFormat="1" ht="15.75" customHeight="1" x14ac:dyDescent="0.2">
      <c r="A209" s="288" t="s">
        <v>131</v>
      </c>
      <c r="B209" s="279" t="s">
        <v>20</v>
      </c>
      <c r="C209" s="289" t="s">
        <v>1072</v>
      </c>
      <c r="D209" s="290"/>
      <c r="E209" s="290"/>
      <c r="F209" s="291"/>
      <c r="G209" s="292"/>
      <c r="H209" s="290"/>
      <c r="I209" s="290"/>
      <c r="J209" s="291"/>
      <c r="K209" s="292"/>
      <c r="L209" s="290"/>
      <c r="M209" s="290"/>
      <c r="N209" s="291"/>
      <c r="O209" s="292"/>
      <c r="P209" s="290">
        <v>4</v>
      </c>
      <c r="Q209" s="290">
        <v>4</v>
      </c>
      <c r="R209" s="291">
        <v>3</v>
      </c>
      <c r="S209" s="292" t="s">
        <v>223</v>
      </c>
      <c r="T209" s="290">
        <v>4</v>
      </c>
      <c r="U209" s="290">
        <v>4</v>
      </c>
      <c r="V209" s="291">
        <v>3</v>
      </c>
      <c r="W209" s="292" t="s">
        <v>223</v>
      </c>
      <c r="X209" s="290">
        <v>4</v>
      </c>
      <c r="Y209" s="290">
        <v>4</v>
      </c>
      <c r="Z209" s="291">
        <v>3</v>
      </c>
      <c r="AA209" s="292" t="s">
        <v>223</v>
      </c>
      <c r="AB209" s="296"/>
      <c r="AC209" s="290"/>
      <c r="AD209" s="294"/>
      <c r="AE209" s="295"/>
      <c r="AF209" s="287" t="s">
        <v>839</v>
      </c>
      <c r="AG209" s="287" t="s">
        <v>775</v>
      </c>
    </row>
    <row r="210" spans="1:33" s="177" customFormat="1" ht="15.75" customHeight="1" x14ac:dyDescent="0.2">
      <c r="A210" s="288" t="s">
        <v>1073</v>
      </c>
      <c r="B210" s="279" t="s">
        <v>20</v>
      </c>
      <c r="C210" s="289" t="s">
        <v>325</v>
      </c>
      <c r="D210" s="290"/>
      <c r="E210" s="290"/>
      <c r="F210" s="291"/>
      <c r="G210" s="292"/>
      <c r="H210" s="290"/>
      <c r="I210" s="290"/>
      <c r="J210" s="291"/>
      <c r="K210" s="292"/>
      <c r="L210" s="290"/>
      <c r="M210" s="290"/>
      <c r="N210" s="291"/>
      <c r="O210" s="292"/>
      <c r="P210" s="290"/>
      <c r="Q210" s="290">
        <v>8</v>
      </c>
      <c r="R210" s="291">
        <v>3</v>
      </c>
      <c r="S210" s="292" t="s">
        <v>223</v>
      </c>
      <c r="T210" s="290"/>
      <c r="U210" s="290">
        <v>8</v>
      </c>
      <c r="V210" s="291">
        <v>3</v>
      </c>
      <c r="W210" s="292" t="s">
        <v>223</v>
      </c>
      <c r="X210" s="290"/>
      <c r="Y210" s="290">
        <v>8</v>
      </c>
      <c r="Z210" s="291">
        <v>3</v>
      </c>
      <c r="AA210" s="292" t="s">
        <v>223</v>
      </c>
      <c r="AB210" s="296"/>
      <c r="AC210" s="290"/>
      <c r="AD210" s="294"/>
      <c r="AE210" s="295"/>
      <c r="AF210" s="287" t="s">
        <v>839</v>
      </c>
      <c r="AG210" s="287" t="s">
        <v>807</v>
      </c>
    </row>
    <row r="211" spans="1:33" s="177" customFormat="1" ht="15.75" customHeight="1" x14ac:dyDescent="0.2">
      <c r="A211" s="288" t="s">
        <v>1149</v>
      </c>
      <c r="B211" s="279" t="s">
        <v>20</v>
      </c>
      <c r="C211" s="289" t="s">
        <v>1074</v>
      </c>
      <c r="D211" s="290"/>
      <c r="E211" s="290"/>
      <c r="F211" s="291"/>
      <c r="G211" s="292"/>
      <c r="H211" s="290"/>
      <c r="I211" s="290"/>
      <c r="J211" s="291"/>
      <c r="K211" s="292"/>
      <c r="L211" s="290"/>
      <c r="M211" s="290"/>
      <c r="N211" s="291"/>
      <c r="O211" s="292"/>
      <c r="P211" s="290">
        <v>8</v>
      </c>
      <c r="Q211" s="290"/>
      <c r="R211" s="291">
        <v>3</v>
      </c>
      <c r="S211" s="292" t="s">
        <v>223</v>
      </c>
      <c r="T211" s="290">
        <v>8</v>
      </c>
      <c r="U211" s="290"/>
      <c r="V211" s="291">
        <v>3</v>
      </c>
      <c r="W211" s="292" t="s">
        <v>223</v>
      </c>
      <c r="X211" s="290">
        <v>8</v>
      </c>
      <c r="Y211" s="290"/>
      <c r="Z211" s="291">
        <v>3</v>
      </c>
      <c r="AA211" s="292" t="s">
        <v>223</v>
      </c>
      <c r="AB211" s="296"/>
      <c r="AC211" s="290"/>
      <c r="AD211" s="294"/>
      <c r="AE211" s="295"/>
      <c r="AF211" s="287" t="s">
        <v>839</v>
      </c>
      <c r="AG211" s="287" t="s">
        <v>842</v>
      </c>
    </row>
    <row r="212" spans="1:33" s="177" customFormat="1" ht="15.75" customHeight="1" x14ac:dyDescent="0.2">
      <c r="A212" s="288" t="s">
        <v>1075</v>
      </c>
      <c r="B212" s="279" t="s">
        <v>20</v>
      </c>
      <c r="C212" s="289" t="s">
        <v>322</v>
      </c>
      <c r="D212" s="290"/>
      <c r="E212" s="290"/>
      <c r="F212" s="291"/>
      <c r="G212" s="292"/>
      <c r="H212" s="290"/>
      <c r="I212" s="290"/>
      <c r="J212" s="291"/>
      <c r="K212" s="292"/>
      <c r="L212" s="290"/>
      <c r="M212" s="290"/>
      <c r="N212" s="291"/>
      <c r="O212" s="292"/>
      <c r="P212" s="290">
        <v>8</v>
      </c>
      <c r="Q212" s="290"/>
      <c r="R212" s="291">
        <v>3</v>
      </c>
      <c r="S212" s="292" t="s">
        <v>223</v>
      </c>
      <c r="T212" s="290">
        <v>8</v>
      </c>
      <c r="U212" s="290"/>
      <c r="V212" s="291">
        <v>3</v>
      </c>
      <c r="W212" s="292" t="s">
        <v>223</v>
      </c>
      <c r="X212" s="290">
        <v>8</v>
      </c>
      <c r="Y212" s="290"/>
      <c r="Z212" s="291">
        <v>3</v>
      </c>
      <c r="AA212" s="292" t="s">
        <v>223</v>
      </c>
      <c r="AB212" s="296"/>
      <c r="AC212" s="290"/>
      <c r="AD212" s="294"/>
      <c r="AE212" s="295"/>
      <c r="AF212" s="287" t="s">
        <v>839</v>
      </c>
      <c r="AG212" s="287" t="s">
        <v>842</v>
      </c>
    </row>
    <row r="213" spans="1:33" s="177" customFormat="1" ht="15.75" customHeight="1" x14ac:dyDescent="0.2">
      <c r="A213" s="315" t="s">
        <v>1181</v>
      </c>
      <c r="B213" s="316" t="s">
        <v>20</v>
      </c>
      <c r="C213" s="317" t="s">
        <v>1182</v>
      </c>
      <c r="D213" s="296"/>
      <c r="E213" s="296"/>
      <c r="F213" s="311"/>
      <c r="G213" s="312"/>
      <c r="H213" s="296"/>
      <c r="I213" s="296"/>
      <c r="J213" s="311"/>
      <c r="K213" s="312"/>
      <c r="L213" s="296"/>
      <c r="M213" s="296"/>
      <c r="N213" s="311"/>
      <c r="O213" s="312"/>
      <c r="P213" s="296">
        <v>8</v>
      </c>
      <c r="Q213" s="296"/>
      <c r="R213" s="311">
        <v>3</v>
      </c>
      <c r="S213" s="312" t="s">
        <v>156</v>
      </c>
      <c r="T213" s="296">
        <v>8</v>
      </c>
      <c r="U213" s="296"/>
      <c r="V213" s="311">
        <v>3</v>
      </c>
      <c r="W213" s="312" t="s">
        <v>156</v>
      </c>
      <c r="X213" s="296">
        <v>8</v>
      </c>
      <c r="Y213" s="296"/>
      <c r="Z213" s="311">
        <v>3</v>
      </c>
      <c r="AA213" s="312" t="s">
        <v>156</v>
      </c>
      <c r="AB213" s="296"/>
      <c r="AC213" s="296"/>
      <c r="AD213" s="313"/>
      <c r="AE213" s="314"/>
      <c r="AF213" s="287" t="s">
        <v>780</v>
      </c>
      <c r="AG213" s="287" t="s">
        <v>1183</v>
      </c>
    </row>
    <row r="214" spans="1:33" s="177" customFormat="1" ht="15.75" customHeight="1" x14ac:dyDescent="0.2">
      <c r="A214" s="288" t="s">
        <v>1150</v>
      </c>
      <c r="B214" s="279" t="s">
        <v>20</v>
      </c>
      <c r="C214" s="289" t="s">
        <v>291</v>
      </c>
      <c r="D214" s="306"/>
      <c r="E214" s="306"/>
      <c r="F214" s="307"/>
      <c r="G214" s="308"/>
      <c r="H214" s="306"/>
      <c r="I214" s="306"/>
      <c r="J214" s="307"/>
      <c r="K214" s="308"/>
      <c r="L214" s="306"/>
      <c r="M214" s="306"/>
      <c r="N214" s="307"/>
      <c r="O214" s="308"/>
      <c r="P214" s="306"/>
      <c r="Q214" s="306"/>
      <c r="R214" s="307"/>
      <c r="S214" s="308"/>
      <c r="T214" s="306">
        <v>8</v>
      </c>
      <c r="U214" s="306"/>
      <c r="V214" s="307">
        <v>3</v>
      </c>
      <c r="W214" s="308" t="s">
        <v>225</v>
      </c>
      <c r="X214" s="306"/>
      <c r="Y214" s="306"/>
      <c r="Z214" s="307"/>
      <c r="AA214" s="308"/>
      <c r="AB214" s="306"/>
      <c r="AC214" s="306"/>
      <c r="AD214" s="309"/>
      <c r="AE214" s="310"/>
      <c r="AF214" s="287" t="s">
        <v>1076</v>
      </c>
      <c r="AG214" s="287" t="s">
        <v>1077</v>
      </c>
    </row>
  </sheetData>
  <sheetProtection algorithmName="SHA-512" hashValue="/YnVUXsEanAnTDK5BHk2FtJHDOgDO3McQ2DZbCgfQ0r/HEZS/Zoh0EevIjqhxD4jFWrkrzLzfDuOIPZRY0LDUg==" saltValue="Fqx41vW0ysryGxzMkSRe/w==" spinCount="100000" sheet="1" objects="1" scenarios="1" selectLockedCells="1" selectUnlockedCells="1"/>
  <mergeCells count="82">
    <mergeCell ref="A144:AA144"/>
    <mergeCell ref="AB78:AC78"/>
    <mergeCell ref="AD78:AE78"/>
    <mergeCell ref="AB140:AC140"/>
    <mergeCell ref="AD140:AE140"/>
    <mergeCell ref="A141:AA141"/>
    <mergeCell ref="A143:AA143"/>
    <mergeCell ref="AB75:AC75"/>
    <mergeCell ref="AD75:AE75"/>
    <mergeCell ref="AB76:AC76"/>
    <mergeCell ref="AD76:AE76"/>
    <mergeCell ref="AB77:AC77"/>
    <mergeCell ref="AD77:AE77"/>
    <mergeCell ref="AB72:AC72"/>
    <mergeCell ref="AD72:AE72"/>
    <mergeCell ref="AB73:AC73"/>
    <mergeCell ref="AD73:AE73"/>
    <mergeCell ref="AB74:AC74"/>
    <mergeCell ref="AD74:AE74"/>
    <mergeCell ref="AB69:AC69"/>
    <mergeCell ref="AD69:AE69"/>
    <mergeCell ref="AB70:AC70"/>
    <mergeCell ref="AD70:AE70"/>
    <mergeCell ref="AB71:AC71"/>
    <mergeCell ref="AD71:AE71"/>
    <mergeCell ref="AB66:AC66"/>
    <mergeCell ref="AD66:AE66"/>
    <mergeCell ref="AB67:AC67"/>
    <mergeCell ref="AD67:AE67"/>
    <mergeCell ref="AB68:AC68"/>
    <mergeCell ref="AD68:AE68"/>
    <mergeCell ref="AB63:AC63"/>
    <mergeCell ref="AD63:AE63"/>
    <mergeCell ref="AB64:AC64"/>
    <mergeCell ref="AD64:AE64"/>
    <mergeCell ref="AB65:AC65"/>
    <mergeCell ref="AD65:AE65"/>
    <mergeCell ref="AB60:AC60"/>
    <mergeCell ref="AD60:AE60"/>
    <mergeCell ref="AB61:AC61"/>
    <mergeCell ref="AD61:AE61"/>
    <mergeCell ref="AB62:AC62"/>
    <mergeCell ref="AD62:AE62"/>
    <mergeCell ref="L46:AA46"/>
    <mergeCell ref="L52:AA52"/>
    <mergeCell ref="A57:AE57"/>
    <mergeCell ref="L58:AA58"/>
    <mergeCell ref="AB59:AC59"/>
    <mergeCell ref="AD59:AE59"/>
    <mergeCell ref="AA7:AA8"/>
    <mergeCell ref="AD7:AD8"/>
    <mergeCell ref="AE7:AE8"/>
    <mergeCell ref="L9:AA9"/>
    <mergeCell ref="AB9:AE9"/>
    <mergeCell ref="V7:V8"/>
    <mergeCell ref="W7:W8"/>
    <mergeCell ref="Z7:Z8"/>
    <mergeCell ref="O7:O8"/>
    <mergeCell ref="R7:R8"/>
    <mergeCell ref="S7:S8"/>
    <mergeCell ref="G7:G8"/>
    <mergeCell ref="J7:J8"/>
    <mergeCell ref="K7:K8"/>
    <mergeCell ref="N7:N8"/>
    <mergeCell ref="H6:K6"/>
    <mergeCell ref="L6:O6"/>
    <mergeCell ref="AF5:AF8"/>
    <mergeCell ref="AG5:AG8"/>
    <mergeCell ref="A1:AE1"/>
    <mergeCell ref="A2:AE2"/>
    <mergeCell ref="A3:AE3"/>
    <mergeCell ref="A4:AE4"/>
    <mergeCell ref="A5:A8"/>
    <mergeCell ref="B5:B8"/>
    <mergeCell ref="C5:C8"/>
    <mergeCell ref="D5:AA5"/>
    <mergeCell ref="AB5:AE6"/>
    <mergeCell ref="D6:G6"/>
    <mergeCell ref="P6:S6"/>
    <mergeCell ref="T6:W6"/>
    <mergeCell ref="X6:AA6"/>
    <mergeCell ref="F7:F8"/>
  </mergeCells>
  <pageMargins left="0.7" right="0.7" top="0.75" bottom="0.75" header="0.3" footer="0.3"/>
  <pageSetup paperSize="8" scale="54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158"/>
  <sheetViews>
    <sheetView zoomScaleNormal="100" workbookViewId="0">
      <selection sqref="A1:D1"/>
    </sheetView>
  </sheetViews>
  <sheetFormatPr defaultColWidth="10.6640625" defaultRowHeight="12.75" x14ac:dyDescent="0.2"/>
  <cols>
    <col min="1" max="1" width="11" style="778" bestFit="1" customWidth="1"/>
    <col min="2" max="2" width="46.1640625" style="778" bestFit="1" customWidth="1"/>
    <col min="3" max="3" width="11.6640625" style="778" bestFit="1" customWidth="1"/>
    <col min="4" max="4" width="90.83203125" style="778" bestFit="1" customWidth="1"/>
    <col min="5" max="16384" width="10.6640625" style="778"/>
  </cols>
  <sheetData>
    <row r="1" spans="1:4" ht="13.5" thickBot="1" x14ac:dyDescent="0.25">
      <c r="A1" s="965" t="s">
        <v>1081</v>
      </c>
      <c r="B1" s="965"/>
      <c r="C1" s="965"/>
      <c r="D1" s="965"/>
    </row>
    <row r="2" spans="1:4" ht="13.5" thickBot="1" x14ac:dyDescent="0.25">
      <c r="A2" s="966" t="s">
        <v>6</v>
      </c>
      <c r="B2" s="966"/>
      <c r="C2" s="966"/>
      <c r="D2" s="966"/>
    </row>
    <row r="3" spans="1:4" ht="13.5" thickBot="1" x14ac:dyDescent="0.25">
      <c r="A3" s="967" t="s">
        <v>0</v>
      </c>
      <c r="B3" s="967" t="s">
        <v>4</v>
      </c>
      <c r="C3" s="967" t="s">
        <v>7</v>
      </c>
      <c r="D3" s="967"/>
    </row>
    <row r="4" spans="1:4" ht="13.5" thickBot="1" x14ac:dyDescent="0.25">
      <c r="A4" s="967"/>
      <c r="B4" s="967"/>
      <c r="C4" s="780" t="s">
        <v>0</v>
      </c>
      <c r="D4" s="780" t="s">
        <v>8</v>
      </c>
    </row>
    <row r="5" spans="1:4" x14ac:dyDescent="0.2">
      <c r="A5" s="959" t="s">
        <v>62</v>
      </c>
      <c r="B5" s="962" t="s">
        <v>63</v>
      </c>
      <c r="C5" s="781" t="s">
        <v>116</v>
      </c>
      <c r="D5" s="782" t="s">
        <v>117</v>
      </c>
    </row>
    <row r="6" spans="1:4" ht="13.5" thickBot="1" x14ac:dyDescent="0.25">
      <c r="A6" s="961"/>
      <c r="B6" s="964"/>
      <c r="C6" s="783" t="s">
        <v>883</v>
      </c>
      <c r="D6" s="784" t="s">
        <v>239</v>
      </c>
    </row>
    <row r="7" spans="1:4" ht="26.25" thickBot="1" x14ac:dyDescent="0.25">
      <c r="A7" s="785" t="s">
        <v>880</v>
      </c>
      <c r="B7" s="783" t="s">
        <v>246</v>
      </c>
      <c r="C7" s="783" t="s">
        <v>1082</v>
      </c>
      <c r="D7" s="784" t="s">
        <v>1083</v>
      </c>
    </row>
    <row r="8" spans="1:4" ht="13.5" customHeight="1" x14ac:dyDescent="0.2">
      <c r="A8" s="959" t="s">
        <v>881</v>
      </c>
      <c r="B8" s="962" t="s">
        <v>247</v>
      </c>
      <c r="C8" s="786" t="s">
        <v>1084</v>
      </c>
      <c r="D8" s="968" t="s">
        <v>1083</v>
      </c>
    </row>
    <row r="9" spans="1:4" ht="13.5" thickBot="1" x14ac:dyDescent="0.25">
      <c r="A9" s="961"/>
      <c r="B9" s="964"/>
      <c r="C9" s="783" t="s">
        <v>66</v>
      </c>
      <c r="D9" s="969"/>
    </row>
    <row r="10" spans="1:4" ht="26.25" thickBot="1" x14ac:dyDescent="0.25">
      <c r="A10" s="785" t="s">
        <v>882</v>
      </c>
      <c r="B10" s="783" t="s">
        <v>972</v>
      </c>
      <c r="C10" s="783" t="s">
        <v>1082</v>
      </c>
      <c r="D10" s="784" t="s">
        <v>1083</v>
      </c>
    </row>
    <row r="11" spans="1:4" ht="13.5" thickBot="1" x14ac:dyDescent="0.25">
      <c r="A11" s="785" t="s">
        <v>64</v>
      </c>
      <c r="B11" s="783" t="s">
        <v>65</v>
      </c>
      <c r="C11" s="783" t="s">
        <v>981</v>
      </c>
      <c r="D11" s="784" t="s">
        <v>982</v>
      </c>
    </row>
    <row r="12" spans="1:4" ht="13.5" thickBot="1" x14ac:dyDescent="0.25">
      <c r="A12" s="785" t="s">
        <v>67</v>
      </c>
      <c r="B12" s="783" t="s">
        <v>68</v>
      </c>
      <c r="C12" s="783" t="s">
        <v>64</v>
      </c>
      <c r="D12" s="784" t="s">
        <v>65</v>
      </c>
    </row>
    <row r="13" spans="1:4" ht="13.5" thickBot="1" x14ac:dyDescent="0.25">
      <c r="A13" s="785" t="s">
        <v>869</v>
      </c>
      <c r="B13" s="783" t="s">
        <v>845</v>
      </c>
      <c r="C13" s="783" t="s">
        <v>883</v>
      </c>
      <c r="D13" s="784" t="s">
        <v>239</v>
      </c>
    </row>
    <row r="14" spans="1:4" ht="13.5" thickBot="1" x14ac:dyDescent="0.25">
      <c r="A14" s="785" t="s">
        <v>70</v>
      </c>
      <c r="B14" s="783" t="s">
        <v>71</v>
      </c>
      <c r="C14" s="783" t="s">
        <v>72</v>
      </c>
      <c r="D14" s="784" t="s">
        <v>73</v>
      </c>
    </row>
    <row r="15" spans="1:4" ht="13.5" thickBot="1" x14ac:dyDescent="0.25">
      <c r="A15" s="785" t="s">
        <v>74</v>
      </c>
      <c r="B15" s="783" t="s">
        <v>75</v>
      </c>
      <c r="C15" s="783" t="s">
        <v>70</v>
      </c>
      <c r="D15" s="784" t="s">
        <v>71</v>
      </c>
    </row>
    <row r="16" spans="1:4" ht="13.5" thickBot="1" x14ac:dyDescent="0.25">
      <c r="A16" s="785" t="s">
        <v>76</v>
      </c>
      <c r="B16" s="783" t="s">
        <v>77</v>
      </c>
      <c r="C16" s="783" t="s">
        <v>74</v>
      </c>
      <c r="D16" s="784" t="s">
        <v>75</v>
      </c>
    </row>
    <row r="17" spans="1:4" ht="13.5" thickBot="1" x14ac:dyDescent="0.25">
      <c r="A17" s="785" t="s">
        <v>60</v>
      </c>
      <c r="B17" s="783" t="s">
        <v>61</v>
      </c>
      <c r="C17" s="783" t="s">
        <v>62</v>
      </c>
      <c r="D17" s="784" t="s">
        <v>63</v>
      </c>
    </row>
    <row r="18" spans="1:4" ht="13.5" thickBot="1" x14ac:dyDescent="0.25">
      <c r="A18" s="785" t="s">
        <v>974</v>
      </c>
      <c r="B18" s="783" t="s">
        <v>1085</v>
      </c>
      <c r="C18" s="783" t="s">
        <v>67</v>
      </c>
      <c r="D18" s="784" t="s">
        <v>68</v>
      </c>
    </row>
    <row r="19" spans="1:4" ht="13.5" thickBot="1" x14ac:dyDescent="0.25">
      <c r="A19" s="785" t="s">
        <v>975</v>
      </c>
      <c r="B19" s="783" t="s">
        <v>1086</v>
      </c>
      <c r="C19" s="783" t="s">
        <v>974</v>
      </c>
      <c r="D19" s="784" t="s">
        <v>1085</v>
      </c>
    </row>
    <row r="20" spans="1:4" ht="13.5" thickBot="1" x14ac:dyDescent="0.25">
      <c r="A20" s="785" t="s">
        <v>886</v>
      </c>
      <c r="B20" s="783" t="s">
        <v>1087</v>
      </c>
      <c r="C20" s="783" t="s">
        <v>981</v>
      </c>
      <c r="D20" s="784" t="s">
        <v>982</v>
      </c>
    </row>
    <row r="21" spans="1:4" ht="13.5" thickBot="1" x14ac:dyDescent="0.25">
      <c r="A21" s="785" t="s">
        <v>887</v>
      </c>
      <c r="B21" s="783" t="s">
        <v>373</v>
      </c>
      <c r="C21" s="783" t="s">
        <v>981</v>
      </c>
      <c r="D21" s="784" t="s">
        <v>982</v>
      </c>
    </row>
    <row r="22" spans="1:4" ht="13.5" thickBot="1" x14ac:dyDescent="0.25">
      <c r="A22" s="785" t="s">
        <v>1088</v>
      </c>
      <c r="B22" s="783" t="s">
        <v>375</v>
      </c>
      <c r="C22" s="783" t="s">
        <v>888</v>
      </c>
      <c r="D22" s="784" t="s">
        <v>374</v>
      </c>
    </row>
    <row r="23" spans="1:4" x14ac:dyDescent="0.2">
      <c r="A23" s="787" t="s">
        <v>378</v>
      </c>
      <c r="B23" s="786" t="s">
        <v>379</v>
      </c>
      <c r="C23" s="962" t="s">
        <v>78</v>
      </c>
      <c r="D23" s="968" t="s">
        <v>79</v>
      </c>
    </row>
    <row r="24" spans="1:4" x14ac:dyDescent="0.2">
      <c r="A24" s="787" t="s">
        <v>444</v>
      </c>
      <c r="B24" s="786" t="s">
        <v>445</v>
      </c>
      <c r="C24" s="963"/>
      <c r="D24" s="970"/>
    </row>
    <row r="25" spans="1:4" ht="13.5" thickBot="1" x14ac:dyDescent="0.25">
      <c r="A25" s="785" t="s">
        <v>597</v>
      </c>
      <c r="B25" s="783" t="s">
        <v>598</v>
      </c>
      <c r="C25" s="964"/>
      <c r="D25" s="969"/>
    </row>
    <row r="26" spans="1:4" ht="13.5" thickBot="1" x14ac:dyDescent="0.25">
      <c r="A26" s="785" t="s">
        <v>1089</v>
      </c>
      <c r="B26" s="783" t="s">
        <v>380</v>
      </c>
      <c r="C26" s="783" t="s">
        <v>378</v>
      </c>
      <c r="D26" s="784" t="s">
        <v>379</v>
      </c>
    </row>
    <row r="27" spans="1:4" ht="13.5" thickBot="1" x14ac:dyDescent="0.25">
      <c r="A27" s="785" t="s">
        <v>381</v>
      </c>
      <c r="B27" s="783" t="s">
        <v>382</v>
      </c>
      <c r="C27" s="783" t="s">
        <v>1089</v>
      </c>
      <c r="D27" s="784" t="s">
        <v>380</v>
      </c>
    </row>
    <row r="28" spans="1:4" ht="13.5" thickBot="1" x14ac:dyDescent="0.25">
      <c r="A28" s="785" t="s">
        <v>383</v>
      </c>
      <c r="B28" s="783" t="s">
        <v>384</v>
      </c>
      <c r="C28" s="783" t="s">
        <v>381</v>
      </c>
      <c r="D28" s="784" t="s">
        <v>382</v>
      </c>
    </row>
    <row r="29" spans="1:4" ht="13.5" thickBot="1" x14ac:dyDescent="0.25">
      <c r="A29" s="785" t="s">
        <v>385</v>
      </c>
      <c r="B29" s="783" t="s">
        <v>1090</v>
      </c>
      <c r="C29" s="783" t="s">
        <v>383</v>
      </c>
      <c r="D29" s="784" t="s">
        <v>384</v>
      </c>
    </row>
    <row r="30" spans="1:4" ht="26.25" thickBot="1" x14ac:dyDescent="0.25">
      <c r="A30" s="785" t="s">
        <v>892</v>
      </c>
      <c r="B30" s="783" t="s">
        <v>1091</v>
      </c>
      <c r="C30" s="783" t="s">
        <v>891</v>
      </c>
      <c r="D30" s="784" t="s">
        <v>389</v>
      </c>
    </row>
    <row r="31" spans="1:4" ht="26.25" thickBot="1" x14ac:dyDescent="0.25">
      <c r="A31" s="785" t="s">
        <v>894</v>
      </c>
      <c r="B31" s="783" t="s">
        <v>1092</v>
      </c>
      <c r="C31" s="783" t="s">
        <v>893</v>
      </c>
      <c r="D31" s="784" t="s">
        <v>1093</v>
      </c>
    </row>
    <row r="32" spans="1:4" ht="26.25" thickBot="1" x14ac:dyDescent="0.25">
      <c r="A32" s="785" t="s">
        <v>397</v>
      </c>
      <c r="B32" s="783" t="s">
        <v>398</v>
      </c>
      <c r="C32" s="783" t="s">
        <v>395</v>
      </c>
      <c r="D32" s="784" t="s">
        <v>396</v>
      </c>
    </row>
    <row r="33" spans="1:4" ht="26.25" thickBot="1" x14ac:dyDescent="0.25">
      <c r="A33" s="785" t="s">
        <v>898</v>
      </c>
      <c r="B33" s="783" t="s">
        <v>1094</v>
      </c>
      <c r="C33" s="783" t="s">
        <v>897</v>
      </c>
      <c r="D33" s="784" t="s">
        <v>1095</v>
      </c>
    </row>
    <row r="34" spans="1:4" ht="26.25" thickBot="1" x14ac:dyDescent="0.25">
      <c r="A34" s="785" t="s">
        <v>899</v>
      </c>
      <c r="B34" s="783" t="s">
        <v>1096</v>
      </c>
      <c r="C34" s="783" t="s">
        <v>898</v>
      </c>
      <c r="D34" s="784" t="s">
        <v>1094</v>
      </c>
    </row>
    <row r="35" spans="1:4" ht="26.25" thickBot="1" x14ac:dyDescent="0.25">
      <c r="A35" s="785" t="s">
        <v>900</v>
      </c>
      <c r="B35" s="783" t="s">
        <v>402</v>
      </c>
      <c r="C35" s="783" t="s">
        <v>899</v>
      </c>
      <c r="D35" s="784" t="s">
        <v>1096</v>
      </c>
    </row>
    <row r="36" spans="1:4" ht="26.25" thickBot="1" x14ac:dyDescent="0.25">
      <c r="A36" s="785" t="s">
        <v>903</v>
      </c>
      <c r="B36" s="783" t="s">
        <v>1097</v>
      </c>
      <c r="C36" s="783" t="s">
        <v>977</v>
      </c>
      <c r="D36" s="784" t="s">
        <v>1098</v>
      </c>
    </row>
    <row r="37" spans="1:4" ht="26.25" thickBot="1" x14ac:dyDescent="0.25">
      <c r="A37" s="785" t="s">
        <v>904</v>
      </c>
      <c r="B37" s="783" t="s">
        <v>1099</v>
      </c>
      <c r="C37" s="783" t="s">
        <v>903</v>
      </c>
      <c r="D37" s="784" t="s">
        <v>1097</v>
      </c>
    </row>
    <row r="38" spans="1:4" ht="26.25" thickBot="1" x14ac:dyDescent="0.25">
      <c r="A38" s="785" t="s">
        <v>905</v>
      </c>
      <c r="B38" s="783" t="s">
        <v>1100</v>
      </c>
      <c r="C38" s="783" t="s">
        <v>904</v>
      </c>
      <c r="D38" s="784" t="s">
        <v>1099</v>
      </c>
    </row>
    <row r="39" spans="1:4" ht="26.25" thickBot="1" x14ac:dyDescent="0.25">
      <c r="A39" s="785" t="s">
        <v>907</v>
      </c>
      <c r="B39" s="783" t="s">
        <v>1101</v>
      </c>
      <c r="C39" s="783" t="s">
        <v>978</v>
      </c>
      <c r="D39" s="784" t="s">
        <v>1102</v>
      </c>
    </row>
    <row r="40" spans="1:4" ht="26.25" thickBot="1" x14ac:dyDescent="0.25">
      <c r="A40" s="785" t="s">
        <v>1103</v>
      </c>
      <c r="B40" s="783" t="s">
        <v>1104</v>
      </c>
      <c r="C40" s="783" t="s">
        <v>910</v>
      </c>
      <c r="D40" s="784" t="s">
        <v>1105</v>
      </c>
    </row>
    <row r="41" spans="1:4" ht="26.25" thickBot="1" x14ac:dyDescent="0.25">
      <c r="A41" s="785" t="s">
        <v>913</v>
      </c>
      <c r="B41" s="783" t="s">
        <v>1106</v>
      </c>
      <c r="C41" s="783" t="s">
        <v>912</v>
      </c>
      <c r="D41" s="784" t="s">
        <v>1107</v>
      </c>
    </row>
    <row r="42" spans="1:4" ht="13.5" thickBot="1" x14ac:dyDescent="0.25">
      <c r="A42" s="785" t="s">
        <v>442</v>
      </c>
      <c r="B42" s="783" t="s">
        <v>1108</v>
      </c>
      <c r="C42" s="783" t="s">
        <v>440</v>
      </c>
      <c r="D42" s="784" t="s">
        <v>1109</v>
      </c>
    </row>
    <row r="43" spans="1:4" ht="13.5" thickBot="1" x14ac:dyDescent="0.25">
      <c r="A43" s="785" t="s">
        <v>57</v>
      </c>
      <c r="B43" s="783" t="s">
        <v>118</v>
      </c>
      <c r="C43" s="783" t="s">
        <v>885</v>
      </c>
      <c r="D43" s="784" t="s">
        <v>244</v>
      </c>
    </row>
    <row r="44" spans="1:4" ht="13.5" thickBot="1" x14ac:dyDescent="0.25">
      <c r="A44" s="785" t="s">
        <v>58</v>
      </c>
      <c r="B44" s="783" t="s">
        <v>59</v>
      </c>
      <c r="C44" s="783" t="s">
        <v>57</v>
      </c>
      <c r="D44" s="784" t="s">
        <v>118</v>
      </c>
    </row>
    <row r="45" spans="1:4" ht="13.5" thickBot="1" x14ac:dyDescent="0.25">
      <c r="A45" s="785" t="s">
        <v>446</v>
      </c>
      <c r="B45" s="783" t="s">
        <v>447</v>
      </c>
      <c r="C45" s="783" t="s">
        <v>444</v>
      </c>
      <c r="D45" s="784" t="s">
        <v>445</v>
      </c>
    </row>
    <row r="46" spans="1:4" ht="13.5" thickBot="1" x14ac:dyDescent="0.25">
      <c r="A46" s="785" t="s">
        <v>448</v>
      </c>
      <c r="B46" s="783" t="s">
        <v>449</v>
      </c>
      <c r="C46" s="783" t="s">
        <v>446</v>
      </c>
      <c r="D46" s="784" t="s">
        <v>447</v>
      </c>
    </row>
    <row r="47" spans="1:4" ht="13.5" thickBot="1" x14ac:dyDescent="0.25">
      <c r="A47" s="785" t="s">
        <v>450</v>
      </c>
      <c r="B47" s="783" t="s">
        <v>451</v>
      </c>
      <c r="C47" s="783" t="s">
        <v>448</v>
      </c>
      <c r="D47" s="784" t="s">
        <v>449</v>
      </c>
    </row>
    <row r="48" spans="1:4" ht="13.5" thickBot="1" x14ac:dyDescent="0.25">
      <c r="A48" s="785" t="s">
        <v>452</v>
      </c>
      <c r="B48" s="783" t="s">
        <v>453</v>
      </c>
      <c r="C48" s="783" t="s">
        <v>450</v>
      </c>
      <c r="D48" s="784" t="s">
        <v>1110</v>
      </c>
    </row>
    <row r="49" spans="1:4" ht="26.25" thickBot="1" x14ac:dyDescent="0.25">
      <c r="A49" s="785" t="s">
        <v>456</v>
      </c>
      <c r="B49" s="783" t="s">
        <v>457</v>
      </c>
      <c r="C49" s="783" t="s">
        <v>454</v>
      </c>
      <c r="D49" s="784" t="s">
        <v>1111</v>
      </c>
    </row>
    <row r="50" spans="1:4" ht="26.25" thickBot="1" x14ac:dyDescent="0.25">
      <c r="A50" s="785" t="s">
        <v>458</v>
      </c>
      <c r="B50" s="783" t="s">
        <v>459</v>
      </c>
      <c r="C50" s="783" t="s">
        <v>456</v>
      </c>
      <c r="D50" s="784" t="s">
        <v>457</v>
      </c>
    </row>
    <row r="51" spans="1:4" ht="13.5" thickBot="1" x14ac:dyDescent="0.25">
      <c r="A51" s="785" t="s">
        <v>462</v>
      </c>
      <c r="B51" s="783" t="s">
        <v>463</v>
      </c>
      <c r="C51" s="783" t="s">
        <v>460</v>
      </c>
      <c r="D51" s="784" t="s">
        <v>461</v>
      </c>
    </row>
    <row r="52" spans="1:4" ht="13.5" thickBot="1" x14ac:dyDescent="0.25">
      <c r="A52" s="785" t="s">
        <v>464</v>
      </c>
      <c r="B52" s="783" t="s">
        <v>465</v>
      </c>
      <c r="C52" s="783" t="s">
        <v>462</v>
      </c>
      <c r="D52" s="784" t="s">
        <v>463</v>
      </c>
    </row>
    <row r="53" spans="1:4" ht="13.5" thickBot="1" x14ac:dyDescent="0.25">
      <c r="A53" s="785" t="s">
        <v>469</v>
      </c>
      <c r="B53" s="783" t="s">
        <v>470</v>
      </c>
      <c r="C53" s="783" t="s">
        <v>466</v>
      </c>
      <c r="D53" s="784" t="s">
        <v>467</v>
      </c>
    </row>
    <row r="54" spans="1:4" ht="13.5" thickBot="1" x14ac:dyDescent="0.25">
      <c r="A54" s="785" t="s">
        <v>471</v>
      </c>
      <c r="B54" s="783" t="s">
        <v>472</v>
      </c>
      <c r="C54" s="783" t="s">
        <v>469</v>
      </c>
      <c r="D54" s="784" t="s">
        <v>470</v>
      </c>
    </row>
    <row r="55" spans="1:4" ht="13.5" thickBot="1" x14ac:dyDescent="0.25">
      <c r="A55" s="785" t="s">
        <v>473</v>
      </c>
      <c r="B55" s="783" t="s">
        <v>474</v>
      </c>
      <c r="C55" s="783" t="s">
        <v>471</v>
      </c>
      <c r="D55" s="784" t="s">
        <v>472</v>
      </c>
    </row>
    <row r="56" spans="1:4" ht="13.5" thickBot="1" x14ac:dyDescent="0.25">
      <c r="A56" s="785" t="s">
        <v>475</v>
      </c>
      <c r="B56" s="783" t="s">
        <v>476</v>
      </c>
      <c r="C56" s="783" t="s">
        <v>473</v>
      </c>
      <c r="D56" s="784" t="s">
        <v>474</v>
      </c>
    </row>
    <row r="57" spans="1:4" ht="26.25" thickBot="1" x14ac:dyDescent="0.25">
      <c r="A57" s="785" t="s">
        <v>479</v>
      </c>
      <c r="B57" s="783" t="s">
        <v>480</v>
      </c>
      <c r="C57" s="783" t="s">
        <v>477</v>
      </c>
      <c r="D57" s="784" t="s">
        <v>478</v>
      </c>
    </row>
    <row r="58" spans="1:4" ht="26.25" thickBot="1" x14ac:dyDescent="0.25">
      <c r="A58" s="785" t="s">
        <v>481</v>
      </c>
      <c r="B58" s="783" t="s">
        <v>482</v>
      </c>
      <c r="C58" s="783" t="s">
        <v>479</v>
      </c>
      <c r="D58" s="784" t="s">
        <v>480</v>
      </c>
    </row>
    <row r="59" spans="1:4" ht="26.25" thickBot="1" x14ac:dyDescent="0.25">
      <c r="A59" s="785" t="s">
        <v>483</v>
      </c>
      <c r="B59" s="783" t="s">
        <v>484</v>
      </c>
      <c r="C59" s="783" t="s">
        <v>481</v>
      </c>
      <c r="D59" s="784" t="s">
        <v>482</v>
      </c>
    </row>
    <row r="60" spans="1:4" ht="26.25" thickBot="1" x14ac:dyDescent="0.25">
      <c r="A60" s="785" t="s">
        <v>485</v>
      </c>
      <c r="B60" s="783" t="s">
        <v>486</v>
      </c>
      <c r="C60" s="783" t="s">
        <v>483</v>
      </c>
      <c r="D60" s="784" t="s">
        <v>484</v>
      </c>
    </row>
    <row r="61" spans="1:4" ht="26.25" thickBot="1" x14ac:dyDescent="0.25">
      <c r="A61" s="785" t="s">
        <v>487</v>
      </c>
      <c r="B61" s="783" t="s">
        <v>488</v>
      </c>
      <c r="C61" s="783" t="s">
        <v>485</v>
      </c>
      <c r="D61" s="784" t="s">
        <v>486</v>
      </c>
    </row>
    <row r="62" spans="1:4" ht="13.5" thickBot="1" x14ac:dyDescent="0.25">
      <c r="A62" s="785" t="s">
        <v>489</v>
      </c>
      <c r="B62" s="783" t="s">
        <v>490</v>
      </c>
      <c r="C62" s="783" t="s">
        <v>504</v>
      </c>
      <c r="D62" s="784" t="s">
        <v>1112</v>
      </c>
    </row>
    <row r="63" spans="1:4" ht="13.5" thickBot="1" x14ac:dyDescent="0.25">
      <c r="A63" s="785" t="s">
        <v>491</v>
      </c>
      <c r="B63" s="783" t="s">
        <v>492</v>
      </c>
      <c r="C63" s="783" t="s">
        <v>489</v>
      </c>
      <c r="D63" s="784" t="s">
        <v>490</v>
      </c>
    </row>
    <row r="64" spans="1:4" ht="13.5" thickBot="1" x14ac:dyDescent="0.25">
      <c r="A64" s="785" t="s">
        <v>493</v>
      </c>
      <c r="B64" s="783" t="s">
        <v>1113</v>
      </c>
      <c r="C64" s="783" t="s">
        <v>491</v>
      </c>
      <c r="D64" s="784" t="s">
        <v>492</v>
      </c>
    </row>
    <row r="65" spans="1:4" ht="13.5" thickBot="1" x14ac:dyDescent="0.25">
      <c r="A65" s="785" t="s">
        <v>495</v>
      </c>
      <c r="B65" s="783" t="s">
        <v>496</v>
      </c>
      <c r="C65" s="783" t="s">
        <v>493</v>
      </c>
      <c r="D65" s="784" t="s">
        <v>494</v>
      </c>
    </row>
    <row r="66" spans="1:4" ht="13.5" thickBot="1" x14ac:dyDescent="0.25">
      <c r="A66" s="785" t="s">
        <v>497</v>
      </c>
      <c r="B66" s="783" t="s">
        <v>498</v>
      </c>
      <c r="C66" s="783" t="s">
        <v>491</v>
      </c>
      <c r="D66" s="784" t="s">
        <v>492</v>
      </c>
    </row>
    <row r="67" spans="1:4" ht="13.5" thickBot="1" x14ac:dyDescent="0.25">
      <c r="A67" s="785" t="s">
        <v>499</v>
      </c>
      <c r="B67" s="783" t="s">
        <v>500</v>
      </c>
      <c r="C67" s="783" t="s">
        <v>497</v>
      </c>
      <c r="D67" s="784" t="s">
        <v>498</v>
      </c>
    </row>
    <row r="68" spans="1:4" ht="13.5" thickBot="1" x14ac:dyDescent="0.25">
      <c r="A68" s="785" t="s">
        <v>504</v>
      </c>
      <c r="B68" s="783" t="s">
        <v>1112</v>
      </c>
      <c r="C68" s="783" t="s">
        <v>501</v>
      </c>
      <c r="D68" s="784" t="s">
        <v>1114</v>
      </c>
    </row>
    <row r="69" spans="1:4" ht="13.5" thickBot="1" x14ac:dyDescent="0.25">
      <c r="A69" s="785" t="s">
        <v>850</v>
      </c>
      <c r="B69" s="783" t="s">
        <v>508</v>
      </c>
      <c r="C69" s="783" t="s">
        <v>506</v>
      </c>
      <c r="D69" s="784" t="s">
        <v>507</v>
      </c>
    </row>
    <row r="70" spans="1:4" ht="13.5" thickBot="1" x14ac:dyDescent="0.25">
      <c r="A70" s="785" t="s">
        <v>509</v>
      </c>
      <c r="B70" s="783" t="s">
        <v>510</v>
      </c>
      <c r="C70" s="783" t="s">
        <v>850</v>
      </c>
      <c r="D70" s="784" t="s">
        <v>508</v>
      </c>
    </row>
    <row r="71" spans="1:4" ht="13.5" thickBot="1" x14ac:dyDescent="0.25">
      <c r="A71" s="785" t="s">
        <v>511</v>
      </c>
      <c r="B71" s="783" t="s">
        <v>512</v>
      </c>
      <c r="C71" s="783" t="s">
        <v>509</v>
      </c>
      <c r="D71" s="784" t="s">
        <v>510</v>
      </c>
    </row>
    <row r="72" spans="1:4" ht="13.5" thickBot="1" x14ac:dyDescent="0.25">
      <c r="A72" s="785" t="s">
        <v>513</v>
      </c>
      <c r="B72" s="783" t="s">
        <v>514</v>
      </c>
      <c r="C72" s="783" t="s">
        <v>511</v>
      </c>
      <c r="D72" s="784" t="s">
        <v>512</v>
      </c>
    </row>
    <row r="73" spans="1:4" ht="13.5" thickBot="1" x14ac:dyDescent="0.25">
      <c r="A73" s="785" t="s">
        <v>515</v>
      </c>
      <c r="B73" s="783" t="s">
        <v>516</v>
      </c>
      <c r="C73" s="783" t="s">
        <v>513</v>
      </c>
      <c r="D73" s="784" t="s">
        <v>514</v>
      </c>
    </row>
    <row r="74" spans="1:4" ht="13.5" thickBot="1" x14ac:dyDescent="0.25">
      <c r="A74" s="785" t="s">
        <v>519</v>
      </c>
      <c r="B74" s="783" t="s">
        <v>520</v>
      </c>
      <c r="C74" s="783" t="s">
        <v>517</v>
      </c>
      <c r="D74" s="784" t="s">
        <v>518</v>
      </c>
    </row>
    <row r="75" spans="1:4" ht="13.5" thickBot="1" x14ac:dyDescent="0.25">
      <c r="A75" s="785" t="s">
        <v>521</v>
      </c>
      <c r="B75" s="783" t="s">
        <v>522</v>
      </c>
      <c r="C75" s="783" t="s">
        <v>519</v>
      </c>
      <c r="D75" s="784" t="s">
        <v>520</v>
      </c>
    </row>
    <row r="76" spans="1:4" ht="13.5" thickBot="1" x14ac:dyDescent="0.25">
      <c r="A76" s="785" t="s">
        <v>28</v>
      </c>
      <c r="B76" s="783" t="s">
        <v>29</v>
      </c>
      <c r="C76" s="783" t="s">
        <v>30</v>
      </c>
      <c r="D76" s="784" t="s">
        <v>31</v>
      </c>
    </row>
    <row r="77" spans="1:4" ht="13.5" thickBot="1" x14ac:dyDescent="0.25">
      <c r="A77" s="785" t="s">
        <v>32</v>
      </c>
      <c r="B77" s="783" t="s">
        <v>33</v>
      </c>
      <c r="C77" s="783" t="s">
        <v>28</v>
      </c>
      <c r="D77" s="784" t="s">
        <v>29</v>
      </c>
    </row>
    <row r="78" spans="1:4" ht="13.5" thickBot="1" x14ac:dyDescent="0.25">
      <c r="A78" s="785" t="s">
        <v>34</v>
      </c>
      <c r="B78" s="783" t="s">
        <v>35</v>
      </c>
      <c r="C78" s="783" t="s">
        <v>32</v>
      </c>
      <c r="D78" s="784" t="s">
        <v>33</v>
      </c>
    </row>
    <row r="79" spans="1:4" ht="13.5" thickBot="1" x14ac:dyDescent="0.25">
      <c r="A79" s="785" t="s">
        <v>36</v>
      </c>
      <c r="B79" s="783" t="s">
        <v>37</v>
      </c>
      <c r="C79" s="783" t="s">
        <v>34</v>
      </c>
      <c r="D79" s="784" t="s">
        <v>35</v>
      </c>
    </row>
    <row r="80" spans="1:4" ht="13.5" thickBot="1" x14ac:dyDescent="0.25">
      <c r="A80" s="785" t="s">
        <v>38</v>
      </c>
      <c r="B80" s="783" t="s">
        <v>39</v>
      </c>
      <c r="C80" s="783" t="s">
        <v>40</v>
      </c>
      <c r="D80" s="784" t="s">
        <v>41</v>
      </c>
    </row>
    <row r="81" spans="1:4" ht="13.5" thickBot="1" x14ac:dyDescent="0.25">
      <c r="A81" s="785" t="s">
        <v>350</v>
      </c>
      <c r="B81" s="783" t="s">
        <v>46</v>
      </c>
      <c r="C81" s="783" t="s">
        <v>349</v>
      </c>
      <c r="D81" s="784" t="s">
        <v>47</v>
      </c>
    </row>
    <row r="82" spans="1:4" ht="13.5" thickBot="1" x14ac:dyDescent="0.25">
      <c r="A82" s="785" t="s">
        <v>48</v>
      </c>
      <c r="B82" s="783" t="s">
        <v>49</v>
      </c>
      <c r="C82" s="783" t="s">
        <v>349</v>
      </c>
      <c r="D82" s="784" t="s">
        <v>1115</v>
      </c>
    </row>
    <row r="83" spans="1:4" ht="13.5" thickBot="1" x14ac:dyDescent="0.25">
      <c r="A83" s="785" t="s">
        <v>50</v>
      </c>
      <c r="B83" s="783" t="s">
        <v>51</v>
      </c>
      <c r="C83" s="783" t="s">
        <v>52</v>
      </c>
      <c r="D83" s="784" t="s">
        <v>49</v>
      </c>
    </row>
    <row r="84" spans="1:4" ht="13.5" thickBot="1" x14ac:dyDescent="0.25">
      <c r="A84" s="785" t="s">
        <v>53</v>
      </c>
      <c r="B84" s="783" t="s">
        <v>54</v>
      </c>
      <c r="C84" s="783" t="s">
        <v>50</v>
      </c>
      <c r="D84" s="784" t="s">
        <v>51</v>
      </c>
    </row>
    <row r="85" spans="1:4" ht="13.5" thickBot="1" x14ac:dyDescent="0.25">
      <c r="A85" s="785" t="s">
        <v>55</v>
      </c>
      <c r="B85" s="783" t="s">
        <v>56</v>
      </c>
      <c r="C85" s="783" t="s">
        <v>53</v>
      </c>
      <c r="D85" s="784" t="s">
        <v>54</v>
      </c>
    </row>
    <row r="86" spans="1:4" ht="13.5" thickBot="1" x14ac:dyDescent="0.25">
      <c r="A86" s="785" t="s">
        <v>100</v>
      </c>
      <c r="B86" s="783" t="s">
        <v>101</v>
      </c>
      <c r="C86" s="783" t="s">
        <v>102</v>
      </c>
      <c r="D86" s="784" t="s">
        <v>103</v>
      </c>
    </row>
    <row r="87" spans="1:4" ht="13.5" thickBot="1" x14ac:dyDescent="0.25">
      <c r="A87" s="785" t="s">
        <v>104</v>
      </c>
      <c r="B87" s="783" t="s">
        <v>105</v>
      </c>
      <c r="C87" s="783" t="s">
        <v>100</v>
      </c>
      <c r="D87" s="784" t="s">
        <v>101</v>
      </c>
    </row>
    <row r="88" spans="1:4" ht="13.5" thickBot="1" x14ac:dyDescent="0.25">
      <c r="A88" s="785" t="s">
        <v>106</v>
      </c>
      <c r="B88" s="783" t="s">
        <v>107</v>
      </c>
      <c r="C88" s="783" t="s">
        <v>104</v>
      </c>
      <c r="D88" s="784" t="s">
        <v>105</v>
      </c>
    </row>
    <row r="89" spans="1:4" ht="13.5" thickBot="1" x14ac:dyDescent="0.25">
      <c r="A89" s="785" t="s">
        <v>108</v>
      </c>
      <c r="B89" s="783" t="s">
        <v>109</v>
      </c>
      <c r="C89" s="783" t="s">
        <v>106</v>
      </c>
      <c r="D89" s="784" t="s">
        <v>107</v>
      </c>
    </row>
    <row r="90" spans="1:4" ht="13.5" thickBot="1" x14ac:dyDescent="0.25">
      <c r="A90" s="785" t="s">
        <v>110</v>
      </c>
      <c r="B90" s="783" t="s">
        <v>111</v>
      </c>
      <c r="C90" s="783" t="s">
        <v>108</v>
      </c>
      <c r="D90" s="784" t="s">
        <v>109</v>
      </c>
    </row>
    <row r="91" spans="1:4" ht="13.5" thickBot="1" x14ac:dyDescent="0.25">
      <c r="A91" s="785" t="s">
        <v>96</v>
      </c>
      <c r="B91" s="783" t="s">
        <v>97</v>
      </c>
      <c r="C91" s="783" t="s">
        <v>94</v>
      </c>
      <c r="D91" s="784" t="s">
        <v>95</v>
      </c>
    </row>
    <row r="92" spans="1:4" ht="13.5" thickBot="1" x14ac:dyDescent="0.25">
      <c r="A92" s="785" t="s">
        <v>98</v>
      </c>
      <c r="B92" s="783" t="s">
        <v>99</v>
      </c>
      <c r="C92" s="783" t="s">
        <v>96</v>
      </c>
      <c r="D92" s="784" t="s">
        <v>97</v>
      </c>
    </row>
    <row r="93" spans="1:4" ht="13.5" thickBot="1" x14ac:dyDescent="0.25">
      <c r="A93" s="785" t="s">
        <v>852</v>
      </c>
      <c r="B93" s="783" t="s">
        <v>1116</v>
      </c>
      <c r="C93" s="783" t="s">
        <v>851</v>
      </c>
      <c r="D93" s="784" t="s">
        <v>351</v>
      </c>
    </row>
    <row r="94" spans="1:4" ht="13.5" thickBot="1" x14ac:dyDescent="0.25">
      <c r="A94" s="785" t="s">
        <v>853</v>
      </c>
      <c r="B94" s="783" t="s">
        <v>353</v>
      </c>
      <c r="C94" s="783" t="s">
        <v>851</v>
      </c>
      <c r="D94" s="784" t="s">
        <v>351</v>
      </c>
    </row>
    <row r="95" spans="1:4" ht="13.5" thickBot="1" x14ac:dyDescent="0.25">
      <c r="A95" s="785" t="s">
        <v>856</v>
      </c>
      <c r="B95" s="783" t="s">
        <v>357</v>
      </c>
      <c r="C95" s="783" t="s">
        <v>851</v>
      </c>
      <c r="D95" s="784" t="s">
        <v>351</v>
      </c>
    </row>
    <row r="96" spans="1:4" ht="13.5" thickBot="1" x14ac:dyDescent="0.25">
      <c r="A96" s="785" t="s">
        <v>857</v>
      </c>
      <c r="B96" s="783" t="s">
        <v>358</v>
      </c>
      <c r="C96" s="783" t="s">
        <v>856</v>
      </c>
      <c r="D96" s="784" t="s">
        <v>357</v>
      </c>
    </row>
    <row r="97" spans="1:4" ht="13.5" thickBot="1" x14ac:dyDescent="0.25">
      <c r="A97" s="785" t="s">
        <v>858</v>
      </c>
      <c r="B97" s="783" t="s">
        <v>359</v>
      </c>
      <c r="C97" s="783" t="s">
        <v>857</v>
      </c>
      <c r="D97" s="784" t="s">
        <v>358</v>
      </c>
    </row>
    <row r="98" spans="1:4" x14ac:dyDescent="0.2">
      <c r="A98" s="959" t="s">
        <v>859</v>
      </c>
      <c r="B98" s="962" t="s">
        <v>1117</v>
      </c>
      <c r="C98" s="786" t="s">
        <v>1118</v>
      </c>
      <c r="D98" s="788" t="s">
        <v>1119</v>
      </c>
    </row>
    <row r="99" spans="1:4" ht="13.5" thickBot="1" x14ac:dyDescent="0.25">
      <c r="A99" s="961"/>
      <c r="B99" s="964"/>
      <c r="C99" s="783" t="s">
        <v>857</v>
      </c>
      <c r="D99" s="784" t="s">
        <v>358</v>
      </c>
    </row>
    <row r="100" spans="1:4" ht="13.5" thickBot="1" x14ac:dyDescent="0.25">
      <c r="A100" s="785" t="s">
        <v>861</v>
      </c>
      <c r="B100" s="783" t="s">
        <v>361</v>
      </c>
      <c r="C100" s="783" t="s">
        <v>860</v>
      </c>
      <c r="D100" s="784" t="s">
        <v>360</v>
      </c>
    </row>
    <row r="101" spans="1:4" ht="13.5" thickBot="1" x14ac:dyDescent="0.25">
      <c r="A101" s="785" t="s">
        <v>862</v>
      </c>
      <c r="B101" s="783" t="s">
        <v>1120</v>
      </c>
      <c r="C101" s="783" t="s">
        <v>861</v>
      </c>
      <c r="D101" s="784" t="s">
        <v>361</v>
      </c>
    </row>
    <row r="102" spans="1:4" x14ac:dyDescent="0.2">
      <c r="A102" s="959" t="s">
        <v>864</v>
      </c>
      <c r="B102" s="962" t="s">
        <v>364</v>
      </c>
      <c r="C102" s="786" t="s">
        <v>1121</v>
      </c>
      <c r="D102" s="788" t="s">
        <v>1122</v>
      </c>
    </row>
    <row r="103" spans="1:4" x14ac:dyDescent="0.2">
      <c r="A103" s="960"/>
      <c r="B103" s="963"/>
      <c r="C103" s="786" t="s">
        <v>1123</v>
      </c>
      <c r="D103" s="788" t="s">
        <v>358</v>
      </c>
    </row>
    <row r="104" spans="1:4" ht="13.5" thickBot="1" x14ac:dyDescent="0.25">
      <c r="A104" s="961"/>
      <c r="B104" s="964"/>
      <c r="C104" s="783" t="s">
        <v>863</v>
      </c>
      <c r="D104" s="784" t="s">
        <v>363</v>
      </c>
    </row>
    <row r="105" spans="1:4" ht="13.5" thickBot="1" x14ac:dyDescent="0.25">
      <c r="A105" s="785" t="s">
        <v>545</v>
      </c>
      <c r="B105" s="783" t="s">
        <v>546</v>
      </c>
      <c r="C105" s="783" t="s">
        <v>543</v>
      </c>
      <c r="D105" s="784" t="s">
        <v>544</v>
      </c>
    </row>
    <row r="106" spans="1:4" ht="13.5" thickBot="1" x14ac:dyDescent="0.25">
      <c r="A106" s="785" t="s">
        <v>547</v>
      </c>
      <c r="B106" s="783" t="s">
        <v>548</v>
      </c>
      <c r="C106" s="783" t="s">
        <v>545</v>
      </c>
      <c r="D106" s="784" t="s">
        <v>546</v>
      </c>
    </row>
    <row r="107" spans="1:4" ht="13.5" thickBot="1" x14ac:dyDescent="0.25">
      <c r="A107" s="785" t="s">
        <v>931</v>
      </c>
      <c r="B107" s="783" t="s">
        <v>551</v>
      </c>
      <c r="C107" s="783" t="s">
        <v>1124</v>
      </c>
      <c r="D107" s="784" t="s">
        <v>550</v>
      </c>
    </row>
    <row r="108" spans="1:4" ht="13.5" thickBot="1" x14ac:dyDescent="0.25">
      <c r="A108" s="785" t="s">
        <v>932</v>
      </c>
      <c r="B108" s="783" t="s">
        <v>552</v>
      </c>
      <c r="C108" s="783" t="s">
        <v>931</v>
      </c>
      <c r="D108" s="784" t="s">
        <v>551</v>
      </c>
    </row>
    <row r="109" spans="1:4" ht="13.5" thickBot="1" x14ac:dyDescent="0.25">
      <c r="A109" s="785" t="s">
        <v>933</v>
      </c>
      <c r="B109" s="783" t="s">
        <v>1125</v>
      </c>
      <c r="C109" s="783" t="s">
        <v>553</v>
      </c>
      <c r="D109" s="784" t="s">
        <v>554</v>
      </c>
    </row>
    <row r="110" spans="1:4" ht="13.5" thickBot="1" x14ac:dyDescent="0.25">
      <c r="A110" s="785" t="s">
        <v>563</v>
      </c>
      <c r="B110" s="783" t="s">
        <v>564</v>
      </c>
      <c r="C110" s="783" t="s">
        <v>561</v>
      </c>
      <c r="D110" s="784" t="s">
        <v>562</v>
      </c>
    </row>
    <row r="111" spans="1:4" ht="13.5" thickBot="1" x14ac:dyDescent="0.25">
      <c r="A111" s="785" t="s">
        <v>565</v>
      </c>
      <c r="B111" s="783" t="s">
        <v>566</v>
      </c>
      <c r="C111" s="783" t="s">
        <v>559</v>
      </c>
      <c r="D111" s="784" t="s">
        <v>560</v>
      </c>
    </row>
    <row r="112" spans="1:4" ht="26.25" thickBot="1" x14ac:dyDescent="0.25">
      <c r="A112" s="785" t="s">
        <v>937</v>
      </c>
      <c r="B112" s="783" t="s">
        <v>567</v>
      </c>
      <c r="C112" s="783" t="s">
        <v>559</v>
      </c>
      <c r="D112" s="784" t="s">
        <v>560</v>
      </c>
    </row>
    <row r="113" spans="1:4" ht="13.5" thickBot="1" x14ac:dyDescent="0.25">
      <c r="A113" s="785" t="s">
        <v>568</v>
      </c>
      <c r="B113" s="783" t="s">
        <v>569</v>
      </c>
      <c r="C113" s="783" t="s">
        <v>559</v>
      </c>
      <c r="D113" s="784" t="s">
        <v>560</v>
      </c>
    </row>
    <row r="114" spans="1:4" x14ac:dyDescent="0.2">
      <c r="A114" s="959" t="s">
        <v>979</v>
      </c>
      <c r="B114" s="962" t="s">
        <v>980</v>
      </c>
      <c r="C114" s="786" t="s">
        <v>1126</v>
      </c>
      <c r="D114" s="788" t="s">
        <v>1127</v>
      </c>
    </row>
    <row r="115" spans="1:4" ht="13.5" thickBot="1" x14ac:dyDescent="0.25">
      <c r="A115" s="961"/>
      <c r="B115" s="964"/>
      <c r="C115" s="783" t="s">
        <v>568</v>
      </c>
      <c r="D115" s="784" t="s">
        <v>1128</v>
      </c>
    </row>
    <row r="116" spans="1:4" ht="26.25" thickBot="1" x14ac:dyDescent="0.25">
      <c r="A116" s="785" t="s">
        <v>939</v>
      </c>
      <c r="B116" s="783" t="s">
        <v>594</v>
      </c>
      <c r="C116" s="783" t="s">
        <v>938</v>
      </c>
      <c r="D116" s="784" t="s">
        <v>593</v>
      </c>
    </row>
    <row r="117" spans="1:4" ht="26.25" thickBot="1" x14ac:dyDescent="0.25">
      <c r="A117" s="785" t="s">
        <v>571</v>
      </c>
      <c r="B117" s="783" t="s">
        <v>572</v>
      </c>
      <c r="C117" s="783" t="s">
        <v>940</v>
      </c>
      <c r="D117" s="789" t="s">
        <v>1129</v>
      </c>
    </row>
    <row r="118" spans="1:4" ht="13.5" thickBot="1" x14ac:dyDescent="0.25">
      <c r="A118" s="785" t="s">
        <v>579</v>
      </c>
      <c r="B118" s="783" t="s">
        <v>580</v>
      </c>
      <c r="C118" s="783" t="s">
        <v>146</v>
      </c>
      <c r="D118" s="789" t="s">
        <v>1130</v>
      </c>
    </row>
    <row r="119" spans="1:4" ht="13.5" thickBot="1" x14ac:dyDescent="0.25">
      <c r="A119" s="785" t="s">
        <v>581</v>
      </c>
      <c r="B119" s="783" t="s">
        <v>1131</v>
      </c>
      <c r="C119" s="783" t="s">
        <v>579</v>
      </c>
      <c r="D119" s="784" t="s">
        <v>580</v>
      </c>
    </row>
    <row r="120" spans="1:4" ht="13.5" thickBot="1" x14ac:dyDescent="0.25">
      <c r="A120" s="785" t="s">
        <v>583</v>
      </c>
      <c r="B120" s="783" t="s">
        <v>1132</v>
      </c>
      <c r="C120" s="783" t="s">
        <v>581</v>
      </c>
      <c r="D120" s="784" t="s">
        <v>1131</v>
      </c>
    </row>
    <row r="121" spans="1:4" ht="26.25" thickBot="1" x14ac:dyDescent="0.25">
      <c r="A121" s="785" t="s">
        <v>945</v>
      </c>
      <c r="B121" s="783" t="s">
        <v>585</v>
      </c>
      <c r="C121" s="783" t="s">
        <v>583</v>
      </c>
      <c r="D121" s="784" t="s">
        <v>1132</v>
      </c>
    </row>
    <row r="122" spans="1:4" ht="26.25" thickBot="1" x14ac:dyDescent="0.25">
      <c r="A122" s="785" t="s">
        <v>946</v>
      </c>
      <c r="B122" s="783" t="s">
        <v>586</v>
      </c>
      <c r="C122" s="783" t="s">
        <v>945</v>
      </c>
      <c r="D122" s="784" t="s">
        <v>585</v>
      </c>
    </row>
    <row r="123" spans="1:4" ht="13.5" thickBot="1" x14ac:dyDescent="0.25">
      <c r="A123" s="785" t="s">
        <v>589</v>
      </c>
      <c r="B123" s="783" t="s">
        <v>590</v>
      </c>
      <c r="C123" s="783" t="s">
        <v>587</v>
      </c>
      <c r="D123" s="784" t="s">
        <v>588</v>
      </c>
    </row>
    <row r="124" spans="1:4" ht="13.5" thickBot="1" x14ac:dyDescent="0.25">
      <c r="A124" s="785" t="s">
        <v>599</v>
      </c>
      <c r="B124" s="783" t="s">
        <v>1133</v>
      </c>
      <c r="C124" s="783" t="s">
        <v>597</v>
      </c>
      <c r="D124" s="784" t="s">
        <v>598</v>
      </c>
    </row>
    <row r="125" spans="1:4" ht="13.5" thickBot="1" x14ac:dyDescent="0.25">
      <c r="A125" s="785" t="s">
        <v>601</v>
      </c>
      <c r="B125" s="783" t="s">
        <v>602</v>
      </c>
      <c r="C125" s="783" t="s">
        <v>599</v>
      </c>
      <c r="D125" s="784" t="s">
        <v>1133</v>
      </c>
    </row>
    <row r="126" spans="1:4" ht="13.5" thickBot="1" x14ac:dyDescent="0.25">
      <c r="A126" s="785" t="s">
        <v>603</v>
      </c>
      <c r="B126" s="783" t="s">
        <v>604</v>
      </c>
      <c r="C126" s="783" t="s">
        <v>601</v>
      </c>
      <c r="D126" s="784" t="s">
        <v>602</v>
      </c>
    </row>
    <row r="127" spans="1:4" ht="13.5" thickBot="1" x14ac:dyDescent="0.25">
      <c r="A127" s="785" t="s">
        <v>605</v>
      </c>
      <c r="B127" s="783" t="s">
        <v>1134</v>
      </c>
      <c r="C127" s="783" t="s">
        <v>603</v>
      </c>
      <c r="D127" s="784" t="s">
        <v>604</v>
      </c>
    </row>
    <row r="128" spans="1:4" ht="13.5" thickBot="1" x14ac:dyDescent="0.25">
      <c r="A128" s="785" t="s">
        <v>848</v>
      </c>
      <c r="B128" s="783" t="s">
        <v>92</v>
      </c>
      <c r="C128" s="783" t="s">
        <v>224</v>
      </c>
      <c r="D128" s="784" t="s">
        <v>93</v>
      </c>
    </row>
    <row r="129" spans="1:4" ht="13.5" thickBot="1" x14ac:dyDescent="0.25">
      <c r="A129" s="785" t="s">
        <v>607</v>
      </c>
      <c r="B129" s="783" t="s">
        <v>1135</v>
      </c>
      <c r="C129" s="783" t="s">
        <v>848</v>
      </c>
      <c r="D129" s="784" t="s">
        <v>92</v>
      </c>
    </row>
    <row r="130" spans="1:4" x14ac:dyDescent="0.2">
      <c r="A130" s="959" t="s">
        <v>609</v>
      </c>
      <c r="B130" s="962" t="s">
        <v>610</v>
      </c>
      <c r="C130" s="786" t="s">
        <v>1136</v>
      </c>
      <c r="D130" s="788" t="s">
        <v>1137</v>
      </c>
    </row>
    <row r="131" spans="1:4" ht="13.5" thickBot="1" x14ac:dyDescent="0.25">
      <c r="A131" s="961"/>
      <c r="B131" s="964"/>
      <c r="C131" s="783" t="s">
        <v>640</v>
      </c>
      <c r="D131" s="784" t="s">
        <v>1138</v>
      </c>
    </row>
    <row r="132" spans="1:4" ht="13.5" thickBot="1" x14ac:dyDescent="0.25">
      <c r="A132" s="785" t="s">
        <v>617</v>
      </c>
      <c r="B132" s="783" t="s">
        <v>618</v>
      </c>
      <c r="C132" s="783" t="s">
        <v>638</v>
      </c>
      <c r="D132" s="784" t="s">
        <v>639</v>
      </c>
    </row>
    <row r="133" spans="1:4" ht="13.5" thickBot="1" x14ac:dyDescent="0.25">
      <c r="A133" s="785" t="s">
        <v>619</v>
      </c>
      <c r="B133" s="783" t="s">
        <v>620</v>
      </c>
      <c r="C133" s="783" t="s">
        <v>617</v>
      </c>
      <c r="D133" s="784" t="s">
        <v>618</v>
      </c>
    </row>
    <row r="134" spans="1:4" ht="13.5" thickBot="1" x14ac:dyDescent="0.25">
      <c r="A134" s="785" t="s">
        <v>621</v>
      </c>
      <c r="B134" s="783" t="s">
        <v>622</v>
      </c>
      <c r="C134" s="783" t="s">
        <v>619</v>
      </c>
      <c r="D134" s="784" t="s">
        <v>620</v>
      </c>
    </row>
    <row r="135" spans="1:4" ht="13.5" thickBot="1" x14ac:dyDescent="0.25">
      <c r="A135" s="785" t="s">
        <v>623</v>
      </c>
      <c r="B135" s="783" t="s">
        <v>624</v>
      </c>
      <c r="C135" s="783" t="s">
        <v>621</v>
      </c>
      <c r="D135" s="784" t="s">
        <v>622</v>
      </c>
    </row>
    <row r="136" spans="1:4" ht="13.5" thickBot="1" x14ac:dyDescent="0.25">
      <c r="A136" s="785" t="s">
        <v>628</v>
      </c>
      <c r="B136" s="783" t="s">
        <v>629</v>
      </c>
      <c r="C136" s="783" t="s">
        <v>626</v>
      </c>
      <c r="D136" s="784" t="s">
        <v>627</v>
      </c>
    </row>
    <row r="137" spans="1:4" ht="13.5" thickBot="1" x14ac:dyDescent="0.25">
      <c r="A137" s="785" t="s">
        <v>630</v>
      </c>
      <c r="B137" s="783" t="s">
        <v>631</v>
      </c>
      <c r="C137" s="783" t="s">
        <v>628</v>
      </c>
      <c r="D137" s="784" t="s">
        <v>629</v>
      </c>
    </row>
    <row r="138" spans="1:4" ht="13.5" thickBot="1" x14ac:dyDescent="0.25">
      <c r="A138" s="785" t="s">
        <v>632</v>
      </c>
      <c r="B138" s="783" t="s">
        <v>633</v>
      </c>
      <c r="C138" s="783" t="s">
        <v>630</v>
      </c>
      <c r="D138" s="784" t="s">
        <v>631</v>
      </c>
    </row>
    <row r="139" spans="1:4" ht="13.5" thickBot="1" x14ac:dyDescent="0.25">
      <c r="A139" s="785" t="s">
        <v>636</v>
      </c>
      <c r="B139" s="783" t="s">
        <v>637</v>
      </c>
      <c r="C139" s="783" t="s">
        <v>634</v>
      </c>
      <c r="D139" s="784" t="s">
        <v>635</v>
      </c>
    </row>
    <row r="140" spans="1:4" ht="13.5" thickBot="1" x14ac:dyDescent="0.25">
      <c r="A140" s="785" t="s">
        <v>642</v>
      </c>
      <c r="B140" s="783" t="s">
        <v>643</v>
      </c>
      <c r="C140" s="783" t="s">
        <v>58</v>
      </c>
      <c r="D140" s="784" t="s">
        <v>1139</v>
      </c>
    </row>
    <row r="141" spans="1:4" ht="13.5" thickBot="1" x14ac:dyDescent="0.25">
      <c r="A141" s="785" t="s">
        <v>658</v>
      </c>
      <c r="B141" s="783" t="s">
        <v>659</v>
      </c>
      <c r="C141" s="783" t="s">
        <v>656</v>
      </c>
      <c r="D141" s="784" t="s">
        <v>657</v>
      </c>
    </row>
    <row r="142" spans="1:4" ht="13.5" thickBot="1" x14ac:dyDescent="0.25">
      <c r="A142" s="785" t="s">
        <v>660</v>
      </c>
      <c r="B142" s="783" t="s">
        <v>661</v>
      </c>
      <c r="C142" s="783" t="s">
        <v>658</v>
      </c>
      <c r="D142" s="784" t="s">
        <v>659</v>
      </c>
    </row>
    <row r="143" spans="1:4" ht="13.5" thickBot="1" x14ac:dyDescent="0.25">
      <c r="A143" s="785" t="s">
        <v>662</v>
      </c>
      <c r="B143" s="783" t="s">
        <v>663</v>
      </c>
      <c r="C143" s="783" t="s">
        <v>660</v>
      </c>
      <c r="D143" s="784" t="s">
        <v>661</v>
      </c>
    </row>
    <row r="144" spans="1:4" ht="13.5" thickBot="1" x14ac:dyDescent="0.25">
      <c r="A144" s="785" t="s">
        <v>666</v>
      </c>
      <c r="B144" s="783" t="s">
        <v>667</v>
      </c>
      <c r="C144" s="783" t="s">
        <v>664</v>
      </c>
      <c r="D144" s="784" t="s">
        <v>665</v>
      </c>
    </row>
    <row r="145" spans="1:4" ht="13.5" thickBot="1" x14ac:dyDescent="0.25">
      <c r="A145" s="785" t="s">
        <v>668</v>
      </c>
      <c r="B145" s="783" t="s">
        <v>669</v>
      </c>
      <c r="C145" s="783" t="s">
        <v>666</v>
      </c>
      <c r="D145" s="784" t="s">
        <v>667</v>
      </c>
    </row>
    <row r="146" spans="1:4" ht="13.5" thickBot="1" x14ac:dyDescent="0.25">
      <c r="A146" s="785" t="s">
        <v>672</v>
      </c>
      <c r="B146" s="783" t="s">
        <v>673</v>
      </c>
      <c r="C146" s="783" t="s">
        <v>670</v>
      </c>
      <c r="D146" s="784" t="s">
        <v>671</v>
      </c>
    </row>
    <row r="147" spans="1:4" ht="13.5" thickBot="1" x14ac:dyDescent="0.25">
      <c r="A147" s="785" t="s">
        <v>674</v>
      </c>
      <c r="B147" s="783" t="s">
        <v>675</v>
      </c>
      <c r="C147" s="783" t="s">
        <v>672</v>
      </c>
      <c r="D147" s="784" t="s">
        <v>673</v>
      </c>
    </row>
    <row r="148" spans="1:4" ht="13.5" thickBot="1" x14ac:dyDescent="0.25">
      <c r="A148" s="785" t="s">
        <v>676</v>
      </c>
      <c r="B148" s="783" t="s">
        <v>677</v>
      </c>
      <c r="C148" s="783" t="s">
        <v>695</v>
      </c>
      <c r="D148" s="784" t="s">
        <v>696</v>
      </c>
    </row>
    <row r="149" spans="1:4" ht="13.5" thickBot="1" x14ac:dyDescent="0.25">
      <c r="A149" s="785" t="s">
        <v>678</v>
      </c>
      <c r="B149" s="783" t="s">
        <v>679</v>
      </c>
      <c r="C149" s="783" t="s">
        <v>676</v>
      </c>
      <c r="D149" s="784" t="s">
        <v>677</v>
      </c>
    </row>
    <row r="150" spans="1:4" ht="13.5" thickBot="1" x14ac:dyDescent="0.25">
      <c r="A150" s="785" t="s">
        <v>680</v>
      </c>
      <c r="B150" s="783" t="s">
        <v>681</v>
      </c>
      <c r="C150" s="783" t="s">
        <v>678</v>
      </c>
      <c r="D150" s="784" t="s">
        <v>679</v>
      </c>
    </row>
    <row r="151" spans="1:4" ht="13.5" thickBot="1" x14ac:dyDescent="0.25">
      <c r="A151" s="785" t="s">
        <v>682</v>
      </c>
      <c r="B151" s="783" t="s">
        <v>683</v>
      </c>
      <c r="C151" s="783" t="s">
        <v>680</v>
      </c>
      <c r="D151" s="784" t="s">
        <v>681</v>
      </c>
    </row>
    <row r="152" spans="1:4" ht="13.5" thickBot="1" x14ac:dyDescent="0.25">
      <c r="A152" s="785" t="s">
        <v>684</v>
      </c>
      <c r="B152" s="783" t="s">
        <v>685</v>
      </c>
      <c r="C152" s="783" t="s">
        <v>682</v>
      </c>
      <c r="D152" s="784" t="s">
        <v>683</v>
      </c>
    </row>
    <row r="153" spans="1:4" ht="13.5" thickBot="1" x14ac:dyDescent="0.25">
      <c r="A153" s="785" t="s">
        <v>689</v>
      </c>
      <c r="B153" s="783" t="s">
        <v>690</v>
      </c>
      <c r="C153" s="783" t="s">
        <v>686</v>
      </c>
      <c r="D153" s="784" t="s">
        <v>687</v>
      </c>
    </row>
    <row r="154" spans="1:4" ht="13.5" thickBot="1" x14ac:dyDescent="0.25">
      <c r="A154" s="785" t="s">
        <v>691</v>
      </c>
      <c r="B154" s="783" t="s">
        <v>1140</v>
      </c>
      <c r="C154" s="783" t="s">
        <v>689</v>
      </c>
      <c r="D154" s="784" t="s">
        <v>690</v>
      </c>
    </row>
    <row r="155" spans="1:4" ht="13.5" thickBot="1" x14ac:dyDescent="0.25">
      <c r="A155" s="785" t="s">
        <v>693</v>
      </c>
      <c r="B155" s="783" t="s">
        <v>1141</v>
      </c>
      <c r="C155" s="783" t="s">
        <v>691</v>
      </c>
      <c r="D155" s="784" t="s">
        <v>1140</v>
      </c>
    </row>
    <row r="156" spans="1:4" ht="13.5" thickBot="1" x14ac:dyDescent="0.25">
      <c r="A156" s="785" t="s">
        <v>701</v>
      </c>
      <c r="B156" s="783" t="s">
        <v>702</v>
      </c>
      <c r="C156" s="783" t="s">
        <v>699</v>
      </c>
      <c r="D156" s="784" t="s">
        <v>700</v>
      </c>
    </row>
    <row r="157" spans="1:4" ht="13.5" thickBot="1" x14ac:dyDescent="0.25">
      <c r="A157" s="785" t="s">
        <v>705</v>
      </c>
      <c r="B157" s="783" t="s">
        <v>1142</v>
      </c>
      <c r="C157" s="783" t="s">
        <v>703</v>
      </c>
      <c r="D157" s="784" t="s">
        <v>1143</v>
      </c>
    </row>
    <row r="158" spans="1:4" x14ac:dyDescent="0.2">
      <c r="A158" s="790"/>
      <c r="B158" s="779"/>
      <c r="C158" s="779"/>
      <c r="D158" s="779"/>
    </row>
  </sheetData>
  <sheetProtection algorithmName="SHA-512" hashValue="DNuo0mTY6mA6dNn9xTN3SfQnMgbFEigwJxHuNqveGE7SMAWT+wPi+k8E8XZFu/tGFX+ODwpgc/1tKEpgk1xOQA==" saltValue="1Ye1g/nu0HXzlBI5EYasLg==" spinCount="100000" sheet="1" objects="1" scenarios="1" selectLockedCells="1" selectUnlockedCells="1"/>
  <protectedRanges>
    <protectedRange sqref="D47" name="Tartomány1_2_1_1"/>
  </protectedRanges>
  <mergeCells count="20">
    <mergeCell ref="A98:A99"/>
    <mergeCell ref="B98:B99"/>
    <mergeCell ref="A1:D1"/>
    <mergeCell ref="A2:D2"/>
    <mergeCell ref="A3:A4"/>
    <mergeCell ref="B3:B4"/>
    <mergeCell ref="C3:D3"/>
    <mergeCell ref="A5:A6"/>
    <mergeCell ref="B5:B6"/>
    <mergeCell ref="A8:A9"/>
    <mergeCell ref="B8:B9"/>
    <mergeCell ref="D8:D9"/>
    <mergeCell ref="C23:C25"/>
    <mergeCell ref="D23:D25"/>
    <mergeCell ref="A102:A104"/>
    <mergeCell ref="B102:B104"/>
    <mergeCell ref="A114:A115"/>
    <mergeCell ref="B114:B115"/>
    <mergeCell ref="A130:A131"/>
    <mergeCell ref="B130:B131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5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9"/>
  <sheetViews>
    <sheetView zoomScale="86" zoomScaleNormal="86" workbookViewId="0">
      <selection sqref="A1:U1"/>
    </sheetView>
  </sheetViews>
  <sheetFormatPr defaultRowHeight="15" x14ac:dyDescent="0.2"/>
  <cols>
    <col min="1" max="1" width="17.1640625" style="498" customWidth="1"/>
    <col min="2" max="2" width="7.1640625" style="420" customWidth="1"/>
    <col min="3" max="3" width="69.5" style="420" customWidth="1"/>
    <col min="4" max="4" width="9.33203125" style="1" customWidth="1"/>
    <col min="5" max="6" width="9.33203125" style="1"/>
    <col min="7" max="7" width="9.33203125" style="1" customWidth="1"/>
    <col min="8" max="10" width="9.33203125" style="1"/>
    <col min="11" max="11" width="9.33203125" style="1" customWidth="1"/>
    <col min="12" max="27" width="9.33203125" style="1"/>
    <col min="28" max="28" width="10.83203125" style="1" bestFit="1" customWidth="1"/>
    <col min="29" max="31" width="9.33203125" style="1"/>
    <col min="32" max="32" width="60.6640625" style="1" bestFit="1" customWidth="1"/>
    <col min="33" max="33" width="41.83203125" style="1" bestFit="1" customWidth="1"/>
    <col min="34" max="16384" width="9.33203125" style="1"/>
  </cols>
  <sheetData>
    <row r="1" spans="1:33" ht="23.25" x14ac:dyDescent="0.2">
      <c r="A1" s="810" t="s">
        <v>14</v>
      </c>
      <c r="B1" s="810"/>
      <c r="C1" s="810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  <c r="P1" s="914"/>
      <c r="Q1" s="914"/>
      <c r="R1" s="914"/>
      <c r="S1" s="914"/>
      <c r="T1" s="915"/>
      <c r="U1" s="915"/>
      <c r="V1" s="318"/>
      <c r="W1" s="318"/>
      <c r="X1" s="318"/>
      <c r="Y1" s="318"/>
      <c r="Z1" s="318"/>
      <c r="AA1" s="318"/>
      <c r="AB1" s="318"/>
      <c r="AC1" s="318"/>
      <c r="AD1" s="318"/>
      <c r="AE1" s="318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318"/>
      <c r="W2" s="318"/>
      <c r="X2" s="318"/>
      <c r="Y2" s="318"/>
      <c r="Z2" s="318"/>
      <c r="AA2" s="318"/>
      <c r="AB2" s="318"/>
      <c r="AC2" s="318"/>
      <c r="AD2" s="318"/>
      <c r="AE2" s="318"/>
    </row>
    <row r="3" spans="1:33" ht="23.25" x14ac:dyDescent="0.2">
      <c r="A3" s="811" t="s">
        <v>431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318"/>
      <c r="W3" s="318"/>
      <c r="X3" s="318"/>
      <c r="Y3" s="318"/>
      <c r="Z3" s="318"/>
      <c r="AA3" s="318"/>
      <c r="AB3" s="318"/>
      <c r="AC3" s="318"/>
      <c r="AD3" s="318"/>
      <c r="AE3" s="318"/>
    </row>
    <row r="4" spans="1:33" ht="23.25" x14ac:dyDescent="0.2">
      <c r="A4" s="811" t="s">
        <v>1184</v>
      </c>
      <c r="B4" s="811"/>
      <c r="C4" s="811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  <c r="R4" s="916"/>
      <c r="S4" s="916"/>
      <c r="T4" s="917"/>
      <c r="U4" s="917"/>
      <c r="V4" s="318"/>
      <c r="W4" s="318"/>
      <c r="X4" s="318"/>
      <c r="Y4" s="318"/>
      <c r="Z4" s="318"/>
      <c r="AA4" s="318"/>
      <c r="AB4" s="318"/>
      <c r="AC4" s="318"/>
      <c r="AD4" s="318"/>
      <c r="AE4" s="318"/>
    </row>
    <row r="5" spans="1:33" ht="24" thickBot="1" x14ac:dyDescent="0.25">
      <c r="A5" s="810" t="s">
        <v>25</v>
      </c>
      <c r="B5" s="810"/>
      <c r="C5" s="810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915"/>
      <c r="U5" s="915"/>
      <c r="V5" s="318"/>
      <c r="W5" s="318"/>
      <c r="X5" s="318"/>
      <c r="Y5" s="318"/>
      <c r="Z5" s="318"/>
      <c r="AA5" s="318"/>
      <c r="AB5" s="318"/>
      <c r="AC5" s="318"/>
      <c r="AD5" s="318"/>
      <c r="AE5" s="318"/>
    </row>
    <row r="6" spans="1:33" ht="14.25" customHeight="1" thickTop="1" thickBot="1" x14ac:dyDescent="0.25">
      <c r="A6" s="918" t="s">
        <v>10</v>
      </c>
      <c r="B6" s="921" t="s">
        <v>11</v>
      </c>
      <c r="C6" s="924" t="s">
        <v>12</v>
      </c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907"/>
      <c r="AC6" s="907"/>
      <c r="AD6" s="907"/>
      <c r="AE6" s="908"/>
      <c r="AF6" s="808" t="s">
        <v>723</v>
      </c>
      <c r="AG6" s="808" t="s">
        <v>724</v>
      </c>
    </row>
    <row r="7" spans="1:33" ht="12.75" customHeight="1" x14ac:dyDescent="0.2">
      <c r="A7" s="919"/>
      <c r="B7" s="922"/>
      <c r="C7" s="925"/>
      <c r="D7" s="911" t="s">
        <v>425</v>
      </c>
      <c r="E7" s="911"/>
      <c r="F7" s="911"/>
      <c r="G7" s="912"/>
      <c r="H7" s="911" t="s">
        <v>426</v>
      </c>
      <c r="I7" s="911"/>
      <c r="J7" s="911"/>
      <c r="K7" s="913"/>
      <c r="L7" s="911" t="s">
        <v>427</v>
      </c>
      <c r="M7" s="911"/>
      <c r="N7" s="911"/>
      <c r="O7" s="912"/>
      <c r="P7" s="911" t="s">
        <v>428</v>
      </c>
      <c r="Q7" s="911"/>
      <c r="R7" s="911"/>
      <c r="S7" s="912"/>
      <c r="T7" s="911" t="s">
        <v>429</v>
      </c>
      <c r="U7" s="911"/>
      <c r="V7" s="911"/>
      <c r="W7" s="912"/>
      <c r="X7" s="911" t="s">
        <v>430</v>
      </c>
      <c r="Y7" s="911"/>
      <c r="Z7" s="911"/>
      <c r="AA7" s="912"/>
      <c r="AB7" s="909"/>
      <c r="AC7" s="909"/>
      <c r="AD7" s="909"/>
      <c r="AE7" s="910"/>
      <c r="AF7" s="870"/>
      <c r="AG7" s="809"/>
    </row>
    <row r="8" spans="1:33" ht="12.75" customHeight="1" x14ac:dyDescent="0.2">
      <c r="A8" s="919"/>
      <c r="B8" s="922"/>
      <c r="C8" s="925"/>
      <c r="D8" s="319"/>
      <c r="E8" s="319"/>
      <c r="F8" s="899" t="s">
        <v>9</v>
      </c>
      <c r="G8" s="905" t="s">
        <v>340</v>
      </c>
      <c r="H8" s="319"/>
      <c r="I8" s="319"/>
      <c r="J8" s="899" t="s">
        <v>9</v>
      </c>
      <c r="K8" s="928" t="s">
        <v>340</v>
      </c>
      <c r="L8" s="319"/>
      <c r="M8" s="319"/>
      <c r="N8" s="899" t="s">
        <v>9</v>
      </c>
      <c r="O8" s="905" t="s">
        <v>340</v>
      </c>
      <c r="P8" s="319"/>
      <c r="Q8" s="319"/>
      <c r="R8" s="899" t="s">
        <v>9</v>
      </c>
      <c r="S8" s="903" t="s">
        <v>340</v>
      </c>
      <c r="T8" s="319"/>
      <c r="U8" s="319"/>
      <c r="V8" s="899" t="s">
        <v>9</v>
      </c>
      <c r="W8" s="905" t="s">
        <v>340</v>
      </c>
      <c r="X8" s="319"/>
      <c r="Y8" s="319"/>
      <c r="Z8" s="899" t="s">
        <v>9</v>
      </c>
      <c r="AA8" s="903" t="s">
        <v>340</v>
      </c>
      <c r="AB8" s="319"/>
      <c r="AC8" s="319"/>
      <c r="AD8" s="899" t="s">
        <v>9</v>
      </c>
      <c r="AE8" s="901" t="s">
        <v>220</v>
      </c>
      <c r="AF8" s="870"/>
      <c r="AG8" s="809"/>
    </row>
    <row r="9" spans="1:33" ht="67.5" thickBot="1" x14ac:dyDescent="0.25">
      <c r="A9" s="920"/>
      <c r="B9" s="923"/>
      <c r="C9" s="926"/>
      <c r="D9" s="320" t="s">
        <v>341</v>
      </c>
      <c r="E9" s="320" t="s">
        <v>341</v>
      </c>
      <c r="F9" s="900"/>
      <c r="G9" s="906"/>
      <c r="H9" s="320" t="s">
        <v>341</v>
      </c>
      <c r="I9" s="320" t="s">
        <v>341</v>
      </c>
      <c r="J9" s="900"/>
      <c r="K9" s="929"/>
      <c r="L9" s="320" t="s">
        <v>341</v>
      </c>
      <c r="M9" s="320" t="s">
        <v>341</v>
      </c>
      <c r="N9" s="900"/>
      <c r="O9" s="906"/>
      <c r="P9" s="320" t="s">
        <v>341</v>
      </c>
      <c r="Q9" s="320" t="s">
        <v>341</v>
      </c>
      <c r="R9" s="900"/>
      <c r="S9" s="904"/>
      <c r="T9" s="320" t="s">
        <v>341</v>
      </c>
      <c r="U9" s="320" t="s">
        <v>341</v>
      </c>
      <c r="V9" s="900"/>
      <c r="W9" s="906"/>
      <c r="X9" s="320" t="s">
        <v>341</v>
      </c>
      <c r="Y9" s="320" t="s">
        <v>341</v>
      </c>
      <c r="Z9" s="900"/>
      <c r="AA9" s="904"/>
      <c r="AB9" s="320" t="s">
        <v>367</v>
      </c>
      <c r="AC9" s="320" t="s">
        <v>367</v>
      </c>
      <c r="AD9" s="900"/>
      <c r="AE9" s="902"/>
      <c r="AF9" s="870"/>
      <c r="AG9" s="809"/>
    </row>
    <row r="10" spans="1:33" ht="17.25" thickBot="1" x14ac:dyDescent="0.3">
      <c r="A10" s="321"/>
      <c r="B10" s="322"/>
      <c r="C10" s="323" t="s">
        <v>342</v>
      </c>
      <c r="D10" s="324">
        <v>16</v>
      </c>
      <c r="E10" s="324">
        <v>56</v>
      </c>
      <c r="F10" s="324">
        <f>SUM([1]SZAK!H57)</f>
        <v>12</v>
      </c>
      <c r="G10" s="325" t="s">
        <v>19</v>
      </c>
      <c r="H10" s="324">
        <v>48</v>
      </c>
      <c r="I10" s="324">
        <v>20</v>
      </c>
      <c r="J10" s="324">
        <f>SUM([1]SZAK!N57)</f>
        <v>12</v>
      </c>
      <c r="K10" s="325" t="s">
        <v>19</v>
      </c>
      <c r="L10" s="324">
        <v>28</v>
      </c>
      <c r="M10" s="324">
        <v>4</v>
      </c>
      <c r="N10" s="324">
        <v>8</v>
      </c>
      <c r="O10" s="325" t="s">
        <v>19</v>
      </c>
      <c r="P10" s="324">
        <v>24</v>
      </c>
      <c r="Q10" s="324">
        <v>24</v>
      </c>
      <c r="R10" s="324">
        <f>SUM([1]SZAK!Z57)</f>
        <v>12</v>
      </c>
      <c r="S10" s="324" t="s">
        <v>19</v>
      </c>
      <c r="T10" s="324">
        <v>36</v>
      </c>
      <c r="U10" s="324">
        <v>36</v>
      </c>
      <c r="V10" s="324">
        <v>15</v>
      </c>
      <c r="W10" s="324" t="s">
        <v>19</v>
      </c>
      <c r="X10" s="324">
        <v>28</v>
      </c>
      <c r="Y10" s="324">
        <v>36</v>
      </c>
      <c r="Z10" s="324">
        <v>20</v>
      </c>
      <c r="AA10" s="326" t="s">
        <v>19</v>
      </c>
      <c r="AB10" s="72">
        <f>SUM(D10,H10,L10,P10,T10,X10)</f>
        <v>180</v>
      </c>
      <c r="AC10" s="72">
        <f>SUM(E10,I10,M10,Q10,U10,Y10)</f>
        <v>176</v>
      </c>
      <c r="AD10" s="72">
        <f>SUM(F10,J10,N10,R10,V10,Z10)</f>
        <v>79</v>
      </c>
      <c r="AE10" s="76">
        <f>SUM(AB10,AC10)</f>
        <v>356</v>
      </c>
      <c r="AF10" s="327"/>
      <c r="AG10" s="327"/>
    </row>
    <row r="11" spans="1:33" ht="16.5" x14ac:dyDescent="0.25">
      <c r="A11" s="328" t="s">
        <v>2</v>
      </c>
      <c r="B11" s="329"/>
      <c r="C11" s="330" t="s">
        <v>343</v>
      </c>
      <c r="D11" s="331"/>
      <c r="E11" s="331"/>
      <c r="F11" s="332"/>
      <c r="G11" s="333"/>
      <c r="H11" s="331"/>
      <c r="I11" s="331"/>
      <c r="J11" s="332"/>
      <c r="K11" s="334"/>
      <c r="L11" s="331"/>
      <c r="M11" s="331"/>
      <c r="N11" s="332"/>
      <c r="O11" s="334"/>
      <c r="P11" s="331"/>
      <c r="Q11" s="331"/>
      <c r="R11" s="332"/>
      <c r="S11" s="335"/>
      <c r="T11" s="331"/>
      <c r="U11" s="331"/>
      <c r="V11" s="332"/>
      <c r="W11" s="336"/>
      <c r="X11" s="331"/>
      <c r="Y11" s="331"/>
      <c r="Z11" s="332"/>
      <c r="AA11" s="337"/>
      <c r="AB11" s="338"/>
      <c r="AC11" s="338"/>
      <c r="AD11" s="338"/>
      <c r="AE11" s="339"/>
      <c r="AF11" s="340"/>
      <c r="AG11" s="340"/>
    </row>
    <row r="12" spans="1:33" x14ac:dyDescent="0.2">
      <c r="A12" s="62" t="s">
        <v>60</v>
      </c>
      <c r="B12" s="22" t="s">
        <v>1</v>
      </c>
      <c r="C12" s="341" t="s">
        <v>61</v>
      </c>
      <c r="D12" s="13"/>
      <c r="E12" s="13" t="str">
        <f t="shared" ref="E12" si="0">IF(D12*15=0,"",D12*15)</f>
        <v/>
      </c>
      <c r="F12" s="16"/>
      <c r="G12" s="342"/>
      <c r="H12" s="343" t="str">
        <f>IF(G12*15=0,"",G12*15)</f>
        <v/>
      </c>
      <c r="I12" s="13"/>
      <c r="J12" s="16"/>
      <c r="K12" s="18"/>
      <c r="L12" s="344"/>
      <c r="M12" s="344" t="str">
        <f t="shared" ref="M12" si="1">IF(L12*15=0,"",L12*15)</f>
        <v/>
      </c>
      <c r="N12" s="345"/>
      <c r="O12" s="346"/>
      <c r="P12" s="347"/>
      <c r="Q12" s="348"/>
      <c r="R12" s="349"/>
      <c r="S12" s="346"/>
      <c r="T12" s="350">
        <v>8</v>
      </c>
      <c r="U12" s="344"/>
      <c r="V12" s="351">
        <v>2</v>
      </c>
      <c r="W12" s="352" t="s">
        <v>1</v>
      </c>
      <c r="X12" s="350"/>
      <c r="Y12" s="344"/>
      <c r="Z12" s="351"/>
      <c r="AA12" s="353"/>
      <c r="AB12" s="343">
        <f>SUM(D12,H12,L12,P12,T12,X12)</f>
        <v>8</v>
      </c>
      <c r="AC12" s="13">
        <f>SUM(E12,I12,M12,Q12,U12,Y12)</f>
        <v>0</v>
      </c>
      <c r="AD12" s="12">
        <f>SUM(F12,J12,N12,R12,V12,Z12)</f>
        <v>2</v>
      </c>
      <c r="AE12" s="19">
        <f>SUM(AB12:AC12)</f>
        <v>8</v>
      </c>
      <c r="AF12" s="134" t="s">
        <v>784</v>
      </c>
      <c r="AG12" s="135" t="s">
        <v>809</v>
      </c>
    </row>
    <row r="13" spans="1:33" x14ac:dyDescent="0.2">
      <c r="A13" s="62" t="s">
        <v>974</v>
      </c>
      <c r="B13" s="22" t="s">
        <v>1</v>
      </c>
      <c r="C13" s="354" t="s">
        <v>370</v>
      </c>
      <c r="D13" s="13"/>
      <c r="E13" s="13"/>
      <c r="F13" s="16"/>
      <c r="G13" s="342"/>
      <c r="H13" s="343"/>
      <c r="I13" s="13"/>
      <c r="J13" s="355"/>
      <c r="K13" s="356"/>
      <c r="L13" s="13"/>
      <c r="M13" s="13"/>
      <c r="N13" s="16"/>
      <c r="O13" s="342"/>
      <c r="P13" s="357">
        <v>4</v>
      </c>
      <c r="Q13" s="358"/>
      <c r="R13" s="14">
        <v>1</v>
      </c>
      <c r="S13" s="359" t="s">
        <v>225</v>
      </c>
      <c r="T13" s="360"/>
      <c r="U13" s="361"/>
      <c r="V13" s="355"/>
      <c r="W13" s="352"/>
      <c r="X13" s="343"/>
      <c r="Y13" s="13"/>
      <c r="Z13" s="16"/>
      <c r="AA13" s="342"/>
      <c r="AB13" s="343">
        <f t="shared" ref="AB13:AB55" si="2">SUM(D13,H13,L13,P13,T13,X13)</f>
        <v>4</v>
      </c>
      <c r="AC13" s="13">
        <f t="shared" ref="AC13:AC55" si="3">SUM(E13,I13,M13,Q13,U13,Y13)</f>
        <v>0</v>
      </c>
      <c r="AD13" s="12">
        <f t="shared" ref="AD13:AD55" si="4">SUM(F13,J13,N13,R13,V13,Z13)</f>
        <v>1</v>
      </c>
      <c r="AE13" s="19">
        <f t="shared" ref="AE13:AE55" si="5">SUM(AB13:AC13)</f>
        <v>4</v>
      </c>
      <c r="AF13" s="134" t="s">
        <v>753</v>
      </c>
      <c r="AG13" s="135" t="s">
        <v>879</v>
      </c>
    </row>
    <row r="14" spans="1:33" x14ac:dyDescent="0.2">
      <c r="A14" s="62" t="s">
        <v>975</v>
      </c>
      <c r="B14" s="22" t="s">
        <v>1</v>
      </c>
      <c r="C14" s="362" t="s">
        <v>371</v>
      </c>
      <c r="D14" s="13"/>
      <c r="E14" s="13"/>
      <c r="F14" s="16"/>
      <c r="G14" s="342"/>
      <c r="H14" s="343"/>
      <c r="I14" s="13"/>
      <c r="J14" s="16"/>
      <c r="K14" s="18"/>
      <c r="L14" s="13"/>
      <c r="M14" s="13"/>
      <c r="N14" s="355"/>
      <c r="O14" s="352"/>
      <c r="P14" s="360"/>
      <c r="Q14" s="361"/>
      <c r="R14" s="16"/>
      <c r="S14" s="342"/>
      <c r="T14" s="357">
        <v>4</v>
      </c>
      <c r="U14" s="358"/>
      <c r="V14" s="355">
        <v>1</v>
      </c>
      <c r="W14" s="352" t="s">
        <v>225</v>
      </c>
      <c r="X14" s="343"/>
      <c r="Y14" s="13"/>
      <c r="Z14" s="16"/>
      <c r="AA14" s="342"/>
      <c r="AB14" s="343">
        <f t="shared" si="2"/>
        <v>4</v>
      </c>
      <c r="AC14" s="13">
        <f t="shared" si="3"/>
        <v>0</v>
      </c>
      <c r="AD14" s="12">
        <f t="shared" si="4"/>
        <v>1</v>
      </c>
      <c r="AE14" s="19">
        <f t="shared" si="5"/>
        <v>4</v>
      </c>
      <c r="AF14" s="134" t="s">
        <v>753</v>
      </c>
      <c r="AG14" s="135" t="s">
        <v>879</v>
      </c>
    </row>
    <row r="15" spans="1:33" x14ac:dyDescent="0.2">
      <c r="A15" s="62" t="s">
        <v>886</v>
      </c>
      <c r="B15" s="22" t="s">
        <v>1</v>
      </c>
      <c r="C15" s="363" t="s">
        <v>372</v>
      </c>
      <c r="D15" s="358"/>
      <c r="E15" s="358"/>
      <c r="F15" s="355"/>
      <c r="G15" s="352"/>
      <c r="H15" s="343"/>
      <c r="I15" s="13"/>
      <c r="J15" s="16"/>
      <c r="K15" s="18"/>
      <c r="L15" s="13"/>
      <c r="M15" s="13"/>
      <c r="N15" s="16"/>
      <c r="O15" s="342"/>
      <c r="P15" s="357"/>
      <c r="Q15" s="358"/>
      <c r="R15" s="355"/>
      <c r="S15" s="352"/>
      <c r="T15" s="357"/>
      <c r="U15" s="358">
        <v>8</v>
      </c>
      <c r="V15" s="355">
        <v>2</v>
      </c>
      <c r="W15" s="352" t="s">
        <v>156</v>
      </c>
      <c r="X15" s="343"/>
      <c r="Y15" s="13"/>
      <c r="Z15" s="16"/>
      <c r="AA15" s="342"/>
      <c r="AB15" s="343">
        <f t="shared" si="2"/>
        <v>0</v>
      </c>
      <c r="AC15" s="13">
        <f t="shared" si="3"/>
        <v>8</v>
      </c>
      <c r="AD15" s="12">
        <f t="shared" si="4"/>
        <v>2</v>
      </c>
      <c r="AE15" s="19">
        <f t="shared" si="5"/>
        <v>8</v>
      </c>
      <c r="AF15" s="134" t="s">
        <v>725</v>
      </c>
      <c r="AG15" s="135" t="s">
        <v>917</v>
      </c>
    </row>
    <row r="16" spans="1:33" x14ac:dyDescent="0.2">
      <c r="A16" s="62" t="s">
        <v>887</v>
      </c>
      <c r="B16" s="22" t="s">
        <v>1</v>
      </c>
      <c r="C16" s="363" t="s">
        <v>373</v>
      </c>
      <c r="D16" s="358"/>
      <c r="E16" s="358"/>
      <c r="F16" s="355"/>
      <c r="G16" s="352"/>
      <c r="H16" s="343"/>
      <c r="I16" s="13"/>
      <c r="J16" s="16"/>
      <c r="K16" s="18"/>
      <c r="L16" s="361"/>
      <c r="M16" s="13"/>
      <c r="N16" s="16"/>
      <c r="O16" s="342"/>
      <c r="P16" s="364"/>
      <c r="Q16" s="365"/>
      <c r="R16" s="366"/>
      <c r="S16" s="367"/>
      <c r="T16" s="357"/>
      <c r="U16" s="358">
        <v>8</v>
      </c>
      <c r="V16" s="355">
        <v>2</v>
      </c>
      <c r="W16" s="352" t="s">
        <v>156</v>
      </c>
      <c r="X16" s="343"/>
      <c r="Y16" s="13"/>
      <c r="Z16" s="16"/>
      <c r="AA16" s="342"/>
      <c r="AB16" s="343">
        <f t="shared" si="2"/>
        <v>0</v>
      </c>
      <c r="AC16" s="13">
        <f t="shared" si="3"/>
        <v>8</v>
      </c>
      <c r="AD16" s="12">
        <f t="shared" si="4"/>
        <v>2</v>
      </c>
      <c r="AE16" s="19">
        <f t="shared" si="5"/>
        <v>8</v>
      </c>
      <c r="AF16" s="134" t="s">
        <v>725</v>
      </c>
      <c r="AG16" s="135" t="s">
        <v>877</v>
      </c>
    </row>
    <row r="17" spans="1:33" x14ac:dyDescent="0.2">
      <c r="A17" s="62" t="s">
        <v>888</v>
      </c>
      <c r="B17" s="22" t="s">
        <v>1</v>
      </c>
      <c r="C17" s="368" t="s">
        <v>374</v>
      </c>
      <c r="D17" s="361"/>
      <c r="E17" s="361"/>
      <c r="F17" s="16"/>
      <c r="G17" s="369"/>
      <c r="H17" s="343"/>
      <c r="I17" s="13"/>
      <c r="J17" s="16"/>
      <c r="K17" s="18"/>
      <c r="L17" s="358">
        <v>8</v>
      </c>
      <c r="M17" s="358"/>
      <c r="N17" s="355">
        <v>2</v>
      </c>
      <c r="O17" s="352" t="s">
        <v>1</v>
      </c>
      <c r="P17" s="370"/>
      <c r="Q17" s="371"/>
      <c r="R17" s="135"/>
      <c r="S17" s="372"/>
      <c r="T17" s="360"/>
      <c r="U17" s="361"/>
      <c r="V17" s="23"/>
      <c r="W17" s="373"/>
      <c r="X17" s="374"/>
      <c r="Y17" s="67"/>
      <c r="Z17" s="318"/>
      <c r="AA17" s="373"/>
      <c r="AB17" s="343">
        <f t="shared" si="2"/>
        <v>8</v>
      </c>
      <c r="AC17" s="13">
        <f t="shared" si="3"/>
        <v>0</v>
      </c>
      <c r="AD17" s="12">
        <f t="shared" si="4"/>
        <v>2</v>
      </c>
      <c r="AE17" s="19">
        <f t="shared" si="5"/>
        <v>8</v>
      </c>
      <c r="AF17" s="134" t="s">
        <v>786</v>
      </c>
      <c r="AG17" s="135" t="s">
        <v>789</v>
      </c>
    </row>
    <row r="18" spans="1:33" x14ac:dyDescent="0.2">
      <c r="A18" s="62" t="s">
        <v>889</v>
      </c>
      <c r="B18" s="22" t="s">
        <v>1</v>
      </c>
      <c r="C18" s="368" t="s">
        <v>375</v>
      </c>
      <c r="D18" s="361"/>
      <c r="E18" s="361"/>
      <c r="F18" s="16"/>
      <c r="G18" s="342"/>
      <c r="H18" s="343"/>
      <c r="I18" s="13"/>
      <c r="J18" s="16"/>
      <c r="K18" s="18"/>
      <c r="L18" s="358"/>
      <c r="M18" s="358"/>
      <c r="N18" s="355"/>
      <c r="O18" s="352"/>
      <c r="P18" s="360">
        <v>8</v>
      </c>
      <c r="Q18" s="361"/>
      <c r="R18" s="375">
        <v>2</v>
      </c>
      <c r="S18" s="376" t="s">
        <v>1</v>
      </c>
      <c r="T18" s="360"/>
      <c r="U18" s="361"/>
      <c r="V18" s="48"/>
      <c r="W18" s="376"/>
      <c r="X18" s="377"/>
      <c r="Y18" s="113"/>
      <c r="Z18" s="135"/>
      <c r="AA18" s="378"/>
      <c r="AB18" s="343">
        <f t="shared" si="2"/>
        <v>8</v>
      </c>
      <c r="AC18" s="13">
        <f t="shared" si="3"/>
        <v>0</v>
      </c>
      <c r="AD18" s="12">
        <f t="shared" si="4"/>
        <v>2</v>
      </c>
      <c r="AE18" s="19">
        <f t="shared" si="5"/>
        <v>8</v>
      </c>
      <c r="AF18" s="134" t="s">
        <v>786</v>
      </c>
      <c r="AG18" s="135" t="s">
        <v>789</v>
      </c>
    </row>
    <row r="19" spans="1:33" x14ac:dyDescent="0.2">
      <c r="A19" s="9" t="s">
        <v>376</v>
      </c>
      <c r="B19" s="22" t="s">
        <v>1</v>
      </c>
      <c r="C19" s="379" t="s">
        <v>377</v>
      </c>
      <c r="D19" s="361"/>
      <c r="E19" s="361"/>
      <c r="F19" s="16"/>
      <c r="G19" s="342"/>
      <c r="H19" s="360"/>
      <c r="I19" s="361"/>
      <c r="J19" s="16"/>
      <c r="K19" s="18"/>
      <c r="L19" s="361"/>
      <c r="M19" s="361"/>
      <c r="N19" s="16"/>
      <c r="O19" s="342"/>
      <c r="P19" s="380">
        <v>4</v>
      </c>
      <c r="Q19" s="381"/>
      <c r="R19" s="382">
        <v>1</v>
      </c>
      <c r="S19" s="383" t="s">
        <v>156</v>
      </c>
      <c r="T19" s="360"/>
      <c r="U19" s="361"/>
      <c r="V19" s="23"/>
      <c r="W19" s="384"/>
      <c r="X19" s="385"/>
      <c r="Y19" s="90"/>
      <c r="Z19" s="386"/>
      <c r="AA19" s="387"/>
      <c r="AB19" s="343">
        <f t="shared" si="2"/>
        <v>4</v>
      </c>
      <c r="AC19" s="13">
        <f t="shared" si="3"/>
        <v>0</v>
      </c>
      <c r="AD19" s="12">
        <f t="shared" si="4"/>
        <v>1</v>
      </c>
      <c r="AE19" s="19">
        <f t="shared" si="5"/>
        <v>4</v>
      </c>
      <c r="AF19" s="134" t="s">
        <v>810</v>
      </c>
      <c r="AG19" s="135" t="s">
        <v>756</v>
      </c>
    </row>
    <row r="20" spans="1:33" x14ac:dyDescent="0.2">
      <c r="A20" s="9" t="s">
        <v>378</v>
      </c>
      <c r="B20" s="22" t="s">
        <v>1</v>
      </c>
      <c r="C20" s="388" t="s">
        <v>379</v>
      </c>
      <c r="D20" s="361"/>
      <c r="E20" s="361" t="str">
        <f t="shared" ref="E20:E24" si="6">IF(D20*15=0,"",D20*15)</f>
        <v/>
      </c>
      <c r="F20" s="389"/>
      <c r="G20" s="390"/>
      <c r="H20" s="357" t="str">
        <f t="shared" ref="H20:H24" si="7">IF(G20*15=0,"",G20*15)</f>
        <v/>
      </c>
      <c r="I20" s="358">
        <v>8</v>
      </c>
      <c r="J20" s="355">
        <v>2</v>
      </c>
      <c r="K20" s="356" t="s">
        <v>225</v>
      </c>
      <c r="L20" s="361"/>
      <c r="M20" s="361" t="str">
        <f t="shared" ref="M20:M25" si="8">IF(L20*15=0,"",L20*15)</f>
        <v/>
      </c>
      <c r="N20" s="389"/>
      <c r="O20" s="390"/>
      <c r="P20" s="360" t="str">
        <f t="shared" ref="P20:P25" si="9">IF(O20*15=0,"",O20*15)</f>
        <v/>
      </c>
      <c r="Q20" s="361"/>
      <c r="R20" s="389"/>
      <c r="S20" s="390"/>
      <c r="T20" s="360" t="str">
        <f t="shared" ref="T20:U24" si="10">IF(S20*15=0,"",S20*15)</f>
        <v/>
      </c>
      <c r="U20" s="361"/>
      <c r="V20" s="391"/>
      <c r="W20" s="392"/>
      <c r="X20" s="360" t="str">
        <f t="shared" ref="X20:Y24" si="11">IF(W20*15=0,"",W20*15)</f>
        <v/>
      </c>
      <c r="Y20" s="13"/>
      <c r="Z20" s="389"/>
      <c r="AA20" s="390"/>
      <c r="AB20" s="343">
        <f t="shared" si="2"/>
        <v>0</v>
      </c>
      <c r="AC20" s="13">
        <f t="shared" si="3"/>
        <v>8</v>
      </c>
      <c r="AD20" s="12">
        <f t="shared" si="4"/>
        <v>2</v>
      </c>
      <c r="AE20" s="19">
        <f t="shared" si="5"/>
        <v>8</v>
      </c>
      <c r="AF20" s="134" t="s">
        <v>731</v>
      </c>
      <c r="AG20" s="135" t="s">
        <v>918</v>
      </c>
    </row>
    <row r="21" spans="1:33" x14ac:dyDescent="0.2">
      <c r="A21" s="9" t="s">
        <v>890</v>
      </c>
      <c r="B21" s="22" t="s">
        <v>1</v>
      </c>
      <c r="C21" s="388" t="s">
        <v>380</v>
      </c>
      <c r="D21" s="361"/>
      <c r="E21" s="361" t="str">
        <f t="shared" si="6"/>
        <v/>
      </c>
      <c r="F21" s="389"/>
      <c r="G21" s="390"/>
      <c r="H21" s="360" t="str">
        <f t="shared" si="7"/>
        <v/>
      </c>
      <c r="I21" s="361"/>
      <c r="J21" s="389"/>
      <c r="K21" s="393"/>
      <c r="L21" s="358" t="str">
        <f t="shared" ref="L21:L24" si="12">IF(K21*15=0,"",K21*15)</f>
        <v/>
      </c>
      <c r="M21" s="358">
        <v>8</v>
      </c>
      <c r="N21" s="355">
        <v>2</v>
      </c>
      <c r="O21" s="352" t="s">
        <v>225</v>
      </c>
      <c r="P21" s="360"/>
      <c r="Q21" s="361" t="str">
        <f t="shared" ref="Q21" si="13">IF(P21*15=0,"",P21*15)</f>
        <v/>
      </c>
      <c r="R21" s="389"/>
      <c r="S21" s="390"/>
      <c r="T21" s="360" t="str">
        <f t="shared" si="10"/>
        <v/>
      </c>
      <c r="U21" s="361"/>
      <c r="V21" s="391"/>
      <c r="W21" s="392"/>
      <c r="X21" s="360" t="str">
        <f t="shared" si="11"/>
        <v/>
      </c>
      <c r="Y21" s="13"/>
      <c r="Z21" s="389"/>
      <c r="AA21" s="390"/>
      <c r="AB21" s="343">
        <f t="shared" si="2"/>
        <v>0</v>
      </c>
      <c r="AC21" s="13">
        <f t="shared" si="3"/>
        <v>8</v>
      </c>
      <c r="AD21" s="12">
        <f t="shared" si="4"/>
        <v>2</v>
      </c>
      <c r="AE21" s="19">
        <f t="shared" si="5"/>
        <v>8</v>
      </c>
      <c r="AF21" s="134" t="s">
        <v>731</v>
      </c>
      <c r="AG21" s="135" t="s">
        <v>919</v>
      </c>
    </row>
    <row r="22" spans="1:33" x14ac:dyDescent="0.2">
      <c r="A22" s="9" t="s">
        <v>381</v>
      </c>
      <c r="B22" s="22" t="s">
        <v>1</v>
      </c>
      <c r="C22" s="388" t="s">
        <v>382</v>
      </c>
      <c r="D22" s="361"/>
      <c r="E22" s="361" t="str">
        <f t="shared" si="6"/>
        <v/>
      </c>
      <c r="F22" s="389"/>
      <c r="G22" s="390"/>
      <c r="H22" s="360" t="str">
        <f t="shared" si="7"/>
        <v/>
      </c>
      <c r="I22" s="361"/>
      <c r="J22" s="389"/>
      <c r="K22" s="393"/>
      <c r="L22" s="361" t="str">
        <f t="shared" si="12"/>
        <v/>
      </c>
      <c r="M22" s="361"/>
      <c r="N22" s="389"/>
      <c r="O22" s="390"/>
      <c r="P22" s="357" t="str">
        <f t="shared" si="9"/>
        <v/>
      </c>
      <c r="Q22" s="358">
        <v>8</v>
      </c>
      <c r="R22" s="355">
        <v>2</v>
      </c>
      <c r="S22" s="352" t="s">
        <v>225</v>
      </c>
      <c r="T22" s="360"/>
      <c r="U22" s="361" t="str">
        <f t="shared" si="10"/>
        <v/>
      </c>
      <c r="V22" s="391"/>
      <c r="W22" s="392"/>
      <c r="X22" s="360" t="str">
        <f t="shared" si="11"/>
        <v/>
      </c>
      <c r="Y22" s="13"/>
      <c r="Z22" s="389"/>
      <c r="AA22" s="390"/>
      <c r="AB22" s="343">
        <f t="shared" si="2"/>
        <v>0</v>
      </c>
      <c r="AC22" s="13">
        <f t="shared" si="3"/>
        <v>8</v>
      </c>
      <c r="AD22" s="12">
        <f t="shared" si="4"/>
        <v>2</v>
      </c>
      <c r="AE22" s="19">
        <f t="shared" si="5"/>
        <v>8</v>
      </c>
      <c r="AF22" s="134" t="s">
        <v>731</v>
      </c>
      <c r="AG22" s="135" t="s">
        <v>920</v>
      </c>
    </row>
    <row r="23" spans="1:33" x14ac:dyDescent="0.2">
      <c r="A23" s="9" t="s">
        <v>383</v>
      </c>
      <c r="B23" s="22" t="s">
        <v>1</v>
      </c>
      <c r="C23" s="388" t="s">
        <v>384</v>
      </c>
      <c r="D23" s="361"/>
      <c r="E23" s="361" t="str">
        <f>IF(D23*15=0,"",D23*15)</f>
        <v/>
      </c>
      <c r="F23" s="389"/>
      <c r="G23" s="390"/>
      <c r="H23" s="360" t="str">
        <f t="shared" si="7"/>
        <v/>
      </c>
      <c r="I23" s="361"/>
      <c r="J23" s="389"/>
      <c r="K23" s="393"/>
      <c r="L23" s="361" t="str">
        <f t="shared" si="12"/>
        <v/>
      </c>
      <c r="M23" s="361"/>
      <c r="N23" s="389"/>
      <c r="O23" s="390"/>
      <c r="P23" s="360" t="str">
        <f t="shared" si="9"/>
        <v/>
      </c>
      <c r="Q23" s="361"/>
      <c r="R23" s="389"/>
      <c r="S23" s="390"/>
      <c r="T23" s="357" t="str">
        <f t="shared" si="10"/>
        <v/>
      </c>
      <c r="U23" s="358">
        <v>8</v>
      </c>
      <c r="V23" s="394">
        <v>2</v>
      </c>
      <c r="W23" s="395" t="s">
        <v>225</v>
      </c>
      <c r="X23" s="360"/>
      <c r="Y23" s="361" t="str">
        <f t="shared" si="11"/>
        <v/>
      </c>
      <c r="Z23" s="389"/>
      <c r="AA23" s="390"/>
      <c r="AB23" s="343">
        <f t="shared" si="2"/>
        <v>0</v>
      </c>
      <c r="AC23" s="13">
        <f t="shared" si="3"/>
        <v>8</v>
      </c>
      <c r="AD23" s="12">
        <f t="shared" si="4"/>
        <v>2</v>
      </c>
      <c r="AE23" s="19">
        <f t="shared" si="5"/>
        <v>8</v>
      </c>
      <c r="AF23" s="134" t="s">
        <v>731</v>
      </c>
      <c r="AG23" s="135" t="s">
        <v>921</v>
      </c>
    </row>
    <row r="24" spans="1:33" x14ac:dyDescent="0.2">
      <c r="A24" s="9" t="s">
        <v>385</v>
      </c>
      <c r="B24" s="22" t="s">
        <v>1</v>
      </c>
      <c r="C24" s="396" t="s">
        <v>386</v>
      </c>
      <c r="D24" s="361"/>
      <c r="E24" s="361" t="str">
        <f t="shared" si="6"/>
        <v/>
      </c>
      <c r="F24" s="389"/>
      <c r="G24" s="390"/>
      <c r="H24" s="360" t="str">
        <f t="shared" si="7"/>
        <v/>
      </c>
      <c r="I24" s="361"/>
      <c r="J24" s="389"/>
      <c r="K24" s="393"/>
      <c r="L24" s="361" t="str">
        <f t="shared" si="12"/>
        <v/>
      </c>
      <c r="M24" s="361"/>
      <c r="N24" s="389"/>
      <c r="O24" s="390"/>
      <c r="P24" s="360" t="str">
        <f t="shared" si="9"/>
        <v/>
      </c>
      <c r="Q24" s="361"/>
      <c r="R24" s="389"/>
      <c r="S24" s="390"/>
      <c r="T24" s="360" t="str">
        <f t="shared" si="10"/>
        <v/>
      </c>
      <c r="U24" s="361"/>
      <c r="V24" s="391"/>
      <c r="W24" s="392"/>
      <c r="X24" s="357" t="str">
        <f t="shared" si="11"/>
        <v/>
      </c>
      <c r="Y24" s="358">
        <v>12</v>
      </c>
      <c r="Z24" s="355">
        <v>2</v>
      </c>
      <c r="AA24" s="352" t="s">
        <v>225</v>
      </c>
      <c r="AB24" s="343">
        <f t="shared" si="2"/>
        <v>0</v>
      </c>
      <c r="AC24" s="13">
        <f t="shared" si="3"/>
        <v>12</v>
      </c>
      <c r="AD24" s="12">
        <f t="shared" si="4"/>
        <v>2</v>
      </c>
      <c r="AE24" s="19">
        <f t="shared" si="5"/>
        <v>12</v>
      </c>
      <c r="AF24" s="134" t="s">
        <v>731</v>
      </c>
      <c r="AG24" s="135" t="s">
        <v>922</v>
      </c>
    </row>
    <row r="25" spans="1:33" x14ac:dyDescent="0.2">
      <c r="A25" s="62" t="s">
        <v>387</v>
      </c>
      <c r="B25" s="22" t="s">
        <v>1</v>
      </c>
      <c r="C25" s="379" t="s">
        <v>388</v>
      </c>
      <c r="D25" s="361"/>
      <c r="E25" s="361"/>
      <c r="F25" s="397"/>
      <c r="G25" s="342"/>
      <c r="H25" s="357">
        <v>8</v>
      </c>
      <c r="I25" s="358"/>
      <c r="J25" s="14">
        <v>3</v>
      </c>
      <c r="K25" s="15" t="s">
        <v>156</v>
      </c>
      <c r="L25" s="361"/>
      <c r="M25" s="361" t="str">
        <f t="shared" si="8"/>
        <v/>
      </c>
      <c r="N25" s="16"/>
      <c r="O25" s="342"/>
      <c r="P25" s="360" t="str">
        <f t="shared" si="9"/>
        <v/>
      </c>
      <c r="Q25" s="361"/>
      <c r="R25" s="16"/>
      <c r="S25" s="342"/>
      <c r="T25" s="360"/>
      <c r="U25" s="361"/>
      <c r="V25" s="355"/>
      <c r="W25" s="352"/>
      <c r="X25" s="360"/>
      <c r="Y25" s="361"/>
      <c r="Z25" s="16"/>
      <c r="AA25" s="342"/>
      <c r="AB25" s="343">
        <f t="shared" si="2"/>
        <v>8</v>
      </c>
      <c r="AC25" s="13">
        <f t="shared" si="3"/>
        <v>0</v>
      </c>
      <c r="AD25" s="12">
        <f t="shared" si="4"/>
        <v>3</v>
      </c>
      <c r="AE25" s="19">
        <f t="shared" si="5"/>
        <v>8</v>
      </c>
      <c r="AF25" s="134" t="s">
        <v>780</v>
      </c>
      <c r="AG25" s="135" t="s">
        <v>923</v>
      </c>
    </row>
    <row r="26" spans="1:33" x14ac:dyDescent="0.2">
      <c r="A26" s="62" t="s">
        <v>891</v>
      </c>
      <c r="B26" s="22" t="s">
        <v>137</v>
      </c>
      <c r="C26" s="398" t="s">
        <v>389</v>
      </c>
      <c r="D26" s="361"/>
      <c r="E26" s="361"/>
      <c r="F26" s="16"/>
      <c r="G26" s="342"/>
      <c r="H26" s="360"/>
      <c r="I26" s="361"/>
      <c r="J26" s="16"/>
      <c r="K26" s="18"/>
      <c r="L26" s="358">
        <v>4</v>
      </c>
      <c r="M26" s="358">
        <v>8</v>
      </c>
      <c r="N26" s="14">
        <v>3</v>
      </c>
      <c r="O26" s="359" t="s">
        <v>1</v>
      </c>
      <c r="P26" s="360"/>
      <c r="Q26" s="361"/>
      <c r="R26" s="16"/>
      <c r="S26" s="342"/>
      <c r="T26" s="360"/>
      <c r="U26" s="361"/>
      <c r="V26" s="23"/>
      <c r="W26" s="369"/>
      <c r="X26" s="360"/>
      <c r="Y26" s="361"/>
      <c r="Z26" s="16"/>
      <c r="AA26" s="342"/>
      <c r="AB26" s="343">
        <f t="shared" si="2"/>
        <v>4</v>
      </c>
      <c r="AC26" s="13">
        <f t="shared" si="3"/>
        <v>8</v>
      </c>
      <c r="AD26" s="12">
        <f t="shared" si="4"/>
        <v>3</v>
      </c>
      <c r="AE26" s="19">
        <f t="shared" si="5"/>
        <v>12</v>
      </c>
      <c r="AF26" s="135" t="s">
        <v>769</v>
      </c>
      <c r="AG26" s="135" t="s">
        <v>816</v>
      </c>
    </row>
    <row r="27" spans="1:33" x14ac:dyDescent="0.2">
      <c r="A27" s="62" t="s">
        <v>892</v>
      </c>
      <c r="B27" s="22" t="s">
        <v>137</v>
      </c>
      <c r="C27" s="363" t="s">
        <v>390</v>
      </c>
      <c r="D27" s="361"/>
      <c r="E27" s="361"/>
      <c r="F27" s="16"/>
      <c r="G27" s="342"/>
      <c r="H27" s="360"/>
      <c r="I27" s="361"/>
      <c r="J27" s="16"/>
      <c r="K27" s="18"/>
      <c r="L27" s="361"/>
      <c r="M27" s="361"/>
      <c r="N27" s="16"/>
      <c r="O27" s="342"/>
      <c r="P27" s="357">
        <v>8</v>
      </c>
      <c r="Q27" s="358">
        <v>4</v>
      </c>
      <c r="R27" s="14">
        <v>3</v>
      </c>
      <c r="S27" s="359" t="s">
        <v>1</v>
      </c>
      <c r="T27" s="360"/>
      <c r="U27" s="361"/>
      <c r="V27" s="23"/>
      <c r="W27" s="369"/>
      <c r="X27" s="360"/>
      <c r="Y27" s="361"/>
      <c r="Z27" s="16"/>
      <c r="AA27" s="342"/>
      <c r="AB27" s="343">
        <f t="shared" si="2"/>
        <v>8</v>
      </c>
      <c r="AC27" s="13">
        <f t="shared" si="3"/>
        <v>4</v>
      </c>
      <c r="AD27" s="12">
        <f t="shared" si="4"/>
        <v>3</v>
      </c>
      <c r="AE27" s="19">
        <f t="shared" si="5"/>
        <v>12</v>
      </c>
      <c r="AF27" s="135" t="s">
        <v>769</v>
      </c>
      <c r="AG27" s="135" t="s">
        <v>816</v>
      </c>
    </row>
    <row r="28" spans="1:33" x14ac:dyDescent="0.2">
      <c r="A28" s="62" t="s">
        <v>893</v>
      </c>
      <c r="B28" s="22" t="s">
        <v>137</v>
      </c>
      <c r="C28" s="399" t="s">
        <v>391</v>
      </c>
      <c r="D28" s="358">
        <v>4</v>
      </c>
      <c r="E28" s="358">
        <v>4</v>
      </c>
      <c r="F28" s="14">
        <v>2</v>
      </c>
      <c r="G28" s="359" t="s">
        <v>1</v>
      </c>
      <c r="H28" s="360"/>
      <c r="I28" s="361"/>
      <c r="J28" s="14"/>
      <c r="K28" s="15"/>
      <c r="L28" s="361"/>
      <c r="M28" s="361"/>
      <c r="N28" s="16"/>
      <c r="O28" s="342"/>
      <c r="P28" s="360"/>
      <c r="Q28" s="361"/>
      <c r="R28" s="16"/>
      <c r="S28" s="342"/>
      <c r="T28" s="360"/>
      <c r="U28" s="361"/>
      <c r="V28" s="23"/>
      <c r="W28" s="369"/>
      <c r="X28" s="360"/>
      <c r="Y28" s="361"/>
      <c r="Z28" s="16"/>
      <c r="AA28" s="342"/>
      <c r="AB28" s="343">
        <f t="shared" si="2"/>
        <v>4</v>
      </c>
      <c r="AC28" s="13">
        <f t="shared" si="3"/>
        <v>4</v>
      </c>
      <c r="AD28" s="12">
        <f t="shared" si="4"/>
        <v>2</v>
      </c>
      <c r="AE28" s="19">
        <f t="shared" si="5"/>
        <v>8</v>
      </c>
      <c r="AF28" s="135" t="s">
        <v>769</v>
      </c>
      <c r="AG28" s="135" t="s">
        <v>976</v>
      </c>
    </row>
    <row r="29" spans="1:33" x14ac:dyDescent="0.2">
      <c r="A29" s="62" t="s">
        <v>894</v>
      </c>
      <c r="B29" s="22" t="s">
        <v>137</v>
      </c>
      <c r="C29" s="399" t="s">
        <v>392</v>
      </c>
      <c r="D29" s="361"/>
      <c r="E29" s="361"/>
      <c r="F29" s="16"/>
      <c r="G29" s="369"/>
      <c r="H29" s="357">
        <v>4</v>
      </c>
      <c r="I29" s="358">
        <v>4</v>
      </c>
      <c r="J29" s="14">
        <v>2</v>
      </c>
      <c r="K29" s="15" t="s">
        <v>346</v>
      </c>
      <c r="L29" s="361"/>
      <c r="M29" s="361"/>
      <c r="N29" s="14"/>
      <c r="O29" s="359"/>
      <c r="P29" s="360"/>
      <c r="Q29" s="361"/>
      <c r="R29" s="16"/>
      <c r="S29" s="342"/>
      <c r="T29" s="360"/>
      <c r="U29" s="361"/>
      <c r="V29" s="23"/>
      <c r="W29" s="369"/>
      <c r="X29" s="360"/>
      <c r="Y29" s="361"/>
      <c r="Z29" s="16"/>
      <c r="AA29" s="342"/>
      <c r="AB29" s="343">
        <f t="shared" si="2"/>
        <v>4</v>
      </c>
      <c r="AC29" s="13">
        <f t="shared" si="3"/>
        <v>4</v>
      </c>
      <c r="AD29" s="12">
        <f t="shared" si="4"/>
        <v>2</v>
      </c>
      <c r="AE29" s="19">
        <f t="shared" si="5"/>
        <v>8</v>
      </c>
      <c r="AF29" s="135" t="s">
        <v>769</v>
      </c>
      <c r="AG29" s="135" t="s">
        <v>976</v>
      </c>
    </row>
    <row r="30" spans="1:33" x14ac:dyDescent="0.2">
      <c r="A30" s="62" t="s">
        <v>895</v>
      </c>
      <c r="B30" s="22" t="s">
        <v>137</v>
      </c>
      <c r="C30" s="379" t="s">
        <v>393</v>
      </c>
      <c r="D30" s="361"/>
      <c r="E30" s="361"/>
      <c r="F30" s="16"/>
      <c r="G30" s="342"/>
      <c r="H30" s="360"/>
      <c r="I30" s="361"/>
      <c r="J30" s="16"/>
      <c r="K30" s="18"/>
      <c r="L30" s="361"/>
      <c r="M30" s="361"/>
      <c r="N30" s="16"/>
      <c r="O30" s="342"/>
      <c r="P30" s="360"/>
      <c r="Q30" s="361"/>
      <c r="R30" s="16"/>
      <c r="S30" s="342"/>
      <c r="T30" s="360"/>
      <c r="U30" s="361"/>
      <c r="V30" s="23"/>
      <c r="W30" s="369"/>
      <c r="X30" s="357">
        <v>8</v>
      </c>
      <c r="Y30" s="358"/>
      <c r="Z30" s="355">
        <v>1</v>
      </c>
      <c r="AA30" s="352" t="s">
        <v>156</v>
      </c>
      <c r="AB30" s="343">
        <f t="shared" si="2"/>
        <v>8</v>
      </c>
      <c r="AC30" s="13">
        <f t="shared" si="3"/>
        <v>0</v>
      </c>
      <c r="AD30" s="12">
        <f t="shared" si="4"/>
        <v>1</v>
      </c>
      <c r="AE30" s="19">
        <f t="shared" si="5"/>
        <v>8</v>
      </c>
      <c r="AF30" s="135" t="s">
        <v>812</v>
      </c>
      <c r="AG30" s="135" t="s">
        <v>813</v>
      </c>
    </row>
    <row r="31" spans="1:33" x14ac:dyDescent="0.2">
      <c r="A31" s="62" t="s">
        <v>896</v>
      </c>
      <c r="B31" s="22" t="s">
        <v>137</v>
      </c>
      <c r="C31" s="379" t="s">
        <v>394</v>
      </c>
      <c r="D31" s="358">
        <v>4</v>
      </c>
      <c r="E31" s="358">
        <v>4</v>
      </c>
      <c r="F31" s="355">
        <v>2</v>
      </c>
      <c r="G31" s="352" t="s">
        <v>156</v>
      </c>
      <c r="H31" s="360"/>
      <c r="I31" s="361"/>
      <c r="J31" s="16"/>
      <c r="K31" s="18"/>
      <c r="L31" s="361"/>
      <c r="M31" s="361"/>
      <c r="N31" s="16"/>
      <c r="O31" s="342"/>
      <c r="P31" s="360"/>
      <c r="Q31" s="361"/>
      <c r="R31" s="16"/>
      <c r="S31" s="342"/>
      <c r="T31" s="357"/>
      <c r="U31" s="358"/>
      <c r="V31" s="355"/>
      <c r="W31" s="352"/>
      <c r="X31" s="360"/>
      <c r="Y31" s="361"/>
      <c r="Z31" s="16"/>
      <c r="AA31" s="342"/>
      <c r="AB31" s="343">
        <f t="shared" si="2"/>
        <v>4</v>
      </c>
      <c r="AC31" s="13">
        <f t="shared" si="3"/>
        <v>4</v>
      </c>
      <c r="AD31" s="12">
        <f t="shared" si="4"/>
        <v>2</v>
      </c>
      <c r="AE31" s="19">
        <f t="shared" si="5"/>
        <v>8</v>
      </c>
      <c r="AF31" s="135" t="s">
        <v>1170</v>
      </c>
      <c r="AG31" s="135" t="s">
        <v>924</v>
      </c>
    </row>
    <row r="32" spans="1:33" x14ac:dyDescent="0.2">
      <c r="A32" s="62" t="s">
        <v>395</v>
      </c>
      <c r="B32" s="22" t="s">
        <v>137</v>
      </c>
      <c r="C32" s="363" t="s">
        <v>396</v>
      </c>
      <c r="D32" s="361"/>
      <c r="E32" s="361"/>
      <c r="F32" s="16"/>
      <c r="G32" s="342"/>
      <c r="H32" s="360"/>
      <c r="I32" s="361"/>
      <c r="J32" s="16"/>
      <c r="K32" s="18"/>
      <c r="L32" s="361"/>
      <c r="M32" s="361"/>
      <c r="N32" s="16"/>
      <c r="O32" s="342"/>
      <c r="P32" s="357">
        <v>8</v>
      </c>
      <c r="Q32" s="358"/>
      <c r="R32" s="14">
        <v>2</v>
      </c>
      <c r="S32" s="359" t="s">
        <v>1</v>
      </c>
      <c r="T32" s="360"/>
      <c r="U32" s="361"/>
      <c r="V32" s="355"/>
      <c r="W32" s="352"/>
      <c r="X32" s="360"/>
      <c r="Y32" s="361"/>
      <c r="Z32" s="16"/>
      <c r="AA32" s="342"/>
      <c r="AB32" s="343">
        <f t="shared" si="2"/>
        <v>8</v>
      </c>
      <c r="AC32" s="13">
        <f t="shared" si="3"/>
        <v>0</v>
      </c>
      <c r="AD32" s="12">
        <f t="shared" si="4"/>
        <v>2</v>
      </c>
      <c r="AE32" s="19">
        <f t="shared" si="5"/>
        <v>8</v>
      </c>
      <c r="AF32" s="135" t="s">
        <v>769</v>
      </c>
      <c r="AG32" s="135" t="s">
        <v>814</v>
      </c>
    </row>
    <row r="33" spans="1:33" x14ac:dyDescent="0.2">
      <c r="A33" s="62" t="s">
        <v>397</v>
      </c>
      <c r="B33" s="22" t="s">
        <v>137</v>
      </c>
      <c r="C33" s="363" t="s">
        <v>398</v>
      </c>
      <c r="D33" s="361"/>
      <c r="E33" s="361"/>
      <c r="F33" s="16"/>
      <c r="G33" s="369"/>
      <c r="H33" s="360"/>
      <c r="I33" s="361"/>
      <c r="J33" s="16"/>
      <c r="K33" s="18"/>
      <c r="L33" s="361"/>
      <c r="M33" s="361"/>
      <c r="N33" s="16"/>
      <c r="O33" s="342"/>
      <c r="P33" s="360" t="str">
        <f t="shared" ref="P33:P37" si="14">IF(O33*15=0,"",O33*15)</f>
        <v/>
      </c>
      <c r="Q33" s="361"/>
      <c r="R33" s="16"/>
      <c r="S33" s="342"/>
      <c r="T33" s="357">
        <v>4</v>
      </c>
      <c r="U33" s="358"/>
      <c r="V33" s="355">
        <v>1</v>
      </c>
      <c r="W33" s="352" t="s">
        <v>156</v>
      </c>
      <c r="X33" s="360"/>
      <c r="Y33" s="361"/>
      <c r="Z33" s="16"/>
      <c r="AA33" s="342"/>
      <c r="AB33" s="343">
        <f t="shared" si="2"/>
        <v>4</v>
      </c>
      <c r="AC33" s="13">
        <f t="shared" si="3"/>
        <v>0</v>
      </c>
      <c r="AD33" s="12">
        <f t="shared" si="4"/>
        <v>1</v>
      </c>
      <c r="AE33" s="19">
        <f t="shared" si="5"/>
        <v>4</v>
      </c>
      <c r="AF33" s="135" t="s">
        <v>769</v>
      </c>
      <c r="AG33" s="135" t="s">
        <v>814</v>
      </c>
    </row>
    <row r="34" spans="1:33" x14ac:dyDescent="0.2">
      <c r="A34" s="62" t="s">
        <v>897</v>
      </c>
      <c r="B34" s="22" t="s">
        <v>137</v>
      </c>
      <c r="C34" s="379" t="s">
        <v>399</v>
      </c>
      <c r="D34" s="361"/>
      <c r="E34" s="361"/>
      <c r="F34" s="16"/>
      <c r="G34" s="342"/>
      <c r="H34" s="360"/>
      <c r="I34" s="361"/>
      <c r="J34" s="16"/>
      <c r="K34" s="18"/>
      <c r="L34" s="358">
        <v>8</v>
      </c>
      <c r="M34" s="358">
        <v>4</v>
      </c>
      <c r="N34" s="355">
        <v>3</v>
      </c>
      <c r="O34" s="352" t="s">
        <v>1</v>
      </c>
      <c r="P34" s="360"/>
      <c r="Q34" s="361" t="str">
        <f t="shared" ref="Q34" si="15">IF(P34*15=0,"",P34*15)</f>
        <v/>
      </c>
      <c r="R34" s="389"/>
      <c r="S34" s="390"/>
      <c r="T34" s="360" t="str">
        <f t="shared" ref="T34:U37" si="16">IF(S34*15=0,"",S34*15)</f>
        <v/>
      </c>
      <c r="U34" s="361"/>
      <c r="V34" s="389"/>
      <c r="W34" s="390"/>
      <c r="X34" s="360" t="str">
        <f t="shared" ref="X34:Y36" si="17">IF(W34*15=0,"",W34*15)</f>
        <v/>
      </c>
      <c r="Y34" s="361"/>
      <c r="Z34" s="389"/>
      <c r="AA34" s="352"/>
      <c r="AB34" s="343">
        <f t="shared" si="2"/>
        <v>8</v>
      </c>
      <c r="AC34" s="13">
        <f t="shared" si="3"/>
        <v>4</v>
      </c>
      <c r="AD34" s="12">
        <f t="shared" si="4"/>
        <v>3</v>
      </c>
      <c r="AE34" s="19">
        <f t="shared" si="5"/>
        <v>12</v>
      </c>
      <c r="AF34" s="135" t="s">
        <v>769</v>
      </c>
      <c r="AG34" s="135" t="s">
        <v>815</v>
      </c>
    </row>
    <row r="35" spans="1:33" x14ac:dyDescent="0.2">
      <c r="A35" s="62" t="s">
        <v>898</v>
      </c>
      <c r="B35" s="22" t="s">
        <v>137</v>
      </c>
      <c r="C35" s="379" t="s">
        <v>400</v>
      </c>
      <c r="D35" s="361"/>
      <c r="E35" s="361"/>
      <c r="F35" s="16"/>
      <c r="G35" s="342"/>
      <c r="H35" s="360"/>
      <c r="I35" s="361"/>
      <c r="J35" s="16"/>
      <c r="K35" s="18"/>
      <c r="L35" s="361" t="str">
        <f t="shared" ref="L35:L37" si="18">IF(K35*15=0,"",K35*15)</f>
        <v/>
      </c>
      <c r="M35" s="361"/>
      <c r="N35" s="389"/>
      <c r="O35" s="390"/>
      <c r="P35" s="357">
        <v>8</v>
      </c>
      <c r="Q35" s="358">
        <v>4</v>
      </c>
      <c r="R35" s="355">
        <v>3</v>
      </c>
      <c r="S35" s="352" t="s">
        <v>1</v>
      </c>
      <c r="T35" s="360"/>
      <c r="U35" s="361" t="str">
        <f t="shared" si="16"/>
        <v/>
      </c>
      <c r="V35" s="389"/>
      <c r="W35" s="390"/>
      <c r="X35" s="360" t="str">
        <f t="shared" si="17"/>
        <v/>
      </c>
      <c r="Y35" s="361"/>
      <c r="Z35" s="389"/>
      <c r="AA35" s="352"/>
      <c r="AB35" s="343">
        <f t="shared" si="2"/>
        <v>8</v>
      </c>
      <c r="AC35" s="13">
        <f t="shared" si="3"/>
        <v>4</v>
      </c>
      <c r="AD35" s="12">
        <f t="shared" si="4"/>
        <v>3</v>
      </c>
      <c r="AE35" s="19">
        <f t="shared" si="5"/>
        <v>12</v>
      </c>
      <c r="AF35" s="135" t="s">
        <v>769</v>
      </c>
      <c r="AG35" s="135" t="s">
        <v>815</v>
      </c>
    </row>
    <row r="36" spans="1:33" x14ac:dyDescent="0.2">
      <c r="A36" s="62" t="s">
        <v>899</v>
      </c>
      <c r="B36" s="22" t="s">
        <v>137</v>
      </c>
      <c r="C36" s="400" t="s">
        <v>401</v>
      </c>
      <c r="D36" s="361"/>
      <c r="E36" s="361"/>
      <c r="F36" s="16"/>
      <c r="G36" s="342"/>
      <c r="H36" s="360"/>
      <c r="I36" s="361"/>
      <c r="J36" s="16"/>
      <c r="K36" s="18"/>
      <c r="L36" s="361" t="str">
        <f t="shared" si="18"/>
        <v/>
      </c>
      <c r="M36" s="361"/>
      <c r="N36" s="389"/>
      <c r="O36" s="390"/>
      <c r="P36" s="360" t="str">
        <f t="shared" si="14"/>
        <v/>
      </c>
      <c r="Q36" s="361"/>
      <c r="R36" s="389"/>
      <c r="S36" s="390"/>
      <c r="T36" s="357">
        <v>8</v>
      </c>
      <c r="U36" s="358">
        <v>4</v>
      </c>
      <c r="V36" s="355">
        <v>3</v>
      </c>
      <c r="W36" s="352" t="s">
        <v>1</v>
      </c>
      <c r="X36" s="360"/>
      <c r="Y36" s="361" t="str">
        <f t="shared" si="17"/>
        <v/>
      </c>
      <c r="Z36" s="389"/>
      <c r="AA36" s="352"/>
      <c r="AB36" s="343">
        <f t="shared" si="2"/>
        <v>8</v>
      </c>
      <c r="AC36" s="13">
        <f t="shared" si="3"/>
        <v>4</v>
      </c>
      <c r="AD36" s="12">
        <f t="shared" si="4"/>
        <v>3</v>
      </c>
      <c r="AE36" s="19">
        <f t="shared" si="5"/>
        <v>12</v>
      </c>
      <c r="AF36" s="135" t="s">
        <v>769</v>
      </c>
      <c r="AG36" s="135" t="s">
        <v>815</v>
      </c>
    </row>
    <row r="37" spans="1:33" x14ac:dyDescent="0.2">
      <c r="A37" s="62" t="s">
        <v>900</v>
      </c>
      <c r="B37" s="22" t="s">
        <v>137</v>
      </c>
      <c r="C37" s="400" t="s">
        <v>402</v>
      </c>
      <c r="D37" s="361"/>
      <c r="E37" s="361"/>
      <c r="F37" s="16"/>
      <c r="G37" s="342"/>
      <c r="H37" s="360"/>
      <c r="I37" s="361"/>
      <c r="J37" s="16"/>
      <c r="K37" s="18"/>
      <c r="L37" s="361" t="str">
        <f t="shared" si="18"/>
        <v/>
      </c>
      <c r="M37" s="361"/>
      <c r="N37" s="389"/>
      <c r="O37" s="390"/>
      <c r="P37" s="360" t="str">
        <f t="shared" si="14"/>
        <v/>
      </c>
      <c r="Q37" s="361"/>
      <c r="R37" s="389"/>
      <c r="S37" s="390"/>
      <c r="T37" s="360" t="str">
        <f t="shared" si="16"/>
        <v/>
      </c>
      <c r="U37" s="361"/>
      <c r="V37" s="389"/>
      <c r="W37" s="390"/>
      <c r="X37" s="357">
        <v>8</v>
      </c>
      <c r="Y37" s="358">
        <v>4</v>
      </c>
      <c r="Z37" s="355">
        <v>3</v>
      </c>
      <c r="AA37" s="352" t="s">
        <v>346</v>
      </c>
      <c r="AB37" s="343">
        <f t="shared" si="2"/>
        <v>8</v>
      </c>
      <c r="AC37" s="13">
        <f t="shared" si="3"/>
        <v>4</v>
      </c>
      <c r="AD37" s="12">
        <f t="shared" si="4"/>
        <v>3</v>
      </c>
      <c r="AE37" s="19">
        <f t="shared" si="5"/>
        <v>12</v>
      </c>
      <c r="AF37" s="135" t="s">
        <v>769</v>
      </c>
      <c r="AG37" s="135" t="s">
        <v>815</v>
      </c>
    </row>
    <row r="38" spans="1:33" x14ac:dyDescent="0.2">
      <c r="A38" s="62" t="s">
        <v>901</v>
      </c>
      <c r="B38" s="22" t="s">
        <v>137</v>
      </c>
      <c r="C38" s="400" t="s">
        <v>403</v>
      </c>
      <c r="D38" s="361"/>
      <c r="E38" s="361"/>
      <c r="F38" s="16"/>
      <c r="G38" s="342"/>
      <c r="H38" s="357">
        <v>8</v>
      </c>
      <c r="I38" s="358">
        <v>4</v>
      </c>
      <c r="J38" s="355">
        <v>3</v>
      </c>
      <c r="K38" s="356" t="s">
        <v>225</v>
      </c>
      <c r="L38" s="361"/>
      <c r="M38" s="361"/>
      <c r="N38" s="355"/>
      <c r="O38" s="352"/>
      <c r="P38" s="360"/>
      <c r="Q38" s="361"/>
      <c r="R38" s="16"/>
      <c r="S38" s="342"/>
      <c r="T38" s="360"/>
      <c r="U38" s="361"/>
      <c r="V38" s="23"/>
      <c r="W38" s="369"/>
      <c r="X38" s="360"/>
      <c r="Y38" s="361"/>
      <c r="Z38" s="16"/>
      <c r="AA38" s="342"/>
      <c r="AB38" s="343">
        <f t="shared" si="2"/>
        <v>8</v>
      </c>
      <c r="AC38" s="13">
        <f t="shared" si="3"/>
        <v>4</v>
      </c>
      <c r="AD38" s="12">
        <f t="shared" si="4"/>
        <v>3</v>
      </c>
      <c r="AE38" s="19">
        <f t="shared" si="5"/>
        <v>12</v>
      </c>
      <c r="AF38" s="135" t="s">
        <v>769</v>
      </c>
      <c r="AG38" s="135" t="s">
        <v>925</v>
      </c>
    </row>
    <row r="39" spans="1:33" x14ac:dyDescent="0.2">
      <c r="A39" s="62" t="s">
        <v>902</v>
      </c>
      <c r="B39" s="22" t="s">
        <v>137</v>
      </c>
      <c r="C39" s="363" t="s">
        <v>404</v>
      </c>
      <c r="D39" s="361"/>
      <c r="E39" s="361"/>
      <c r="F39" s="16"/>
      <c r="G39" s="342"/>
      <c r="H39" s="360"/>
      <c r="I39" s="361"/>
      <c r="J39" s="16"/>
      <c r="K39" s="18"/>
      <c r="L39" s="361"/>
      <c r="M39" s="361"/>
      <c r="N39" s="16"/>
      <c r="O39" s="342"/>
      <c r="P39" s="357">
        <v>4</v>
      </c>
      <c r="Q39" s="358">
        <v>4</v>
      </c>
      <c r="R39" s="355">
        <v>3</v>
      </c>
      <c r="S39" s="352" t="s">
        <v>156</v>
      </c>
      <c r="T39" s="360"/>
      <c r="U39" s="361"/>
      <c r="V39" s="23"/>
      <c r="W39" s="369"/>
      <c r="X39" s="360"/>
      <c r="Y39" s="361"/>
      <c r="Z39" s="16"/>
      <c r="AA39" s="342"/>
      <c r="AB39" s="343">
        <f t="shared" si="2"/>
        <v>4</v>
      </c>
      <c r="AC39" s="13">
        <f t="shared" si="3"/>
        <v>4</v>
      </c>
      <c r="AD39" s="12">
        <f t="shared" si="4"/>
        <v>3</v>
      </c>
      <c r="AE39" s="19">
        <f t="shared" si="5"/>
        <v>8</v>
      </c>
      <c r="AF39" s="135" t="s">
        <v>769</v>
      </c>
      <c r="AG39" s="135" t="s">
        <v>816</v>
      </c>
    </row>
    <row r="40" spans="1:33" x14ac:dyDescent="0.2">
      <c r="A40" s="62" t="s">
        <v>977</v>
      </c>
      <c r="B40" s="22" t="s">
        <v>137</v>
      </c>
      <c r="C40" s="400" t="s">
        <v>405</v>
      </c>
      <c r="D40" s="358">
        <v>8</v>
      </c>
      <c r="E40" s="358">
        <v>8</v>
      </c>
      <c r="F40" s="14">
        <v>4</v>
      </c>
      <c r="G40" s="401" t="s">
        <v>156</v>
      </c>
      <c r="H40" s="360"/>
      <c r="I40" s="361"/>
      <c r="J40" s="355"/>
      <c r="K40" s="356"/>
      <c r="L40" s="361"/>
      <c r="M40" s="361"/>
      <c r="N40" s="355"/>
      <c r="O40" s="352"/>
      <c r="P40" s="360"/>
      <c r="Q40" s="361"/>
      <c r="R40" s="16"/>
      <c r="S40" s="342"/>
      <c r="T40" s="360"/>
      <c r="U40" s="361"/>
      <c r="V40" s="23"/>
      <c r="W40" s="369"/>
      <c r="X40" s="360"/>
      <c r="Y40" s="361"/>
      <c r="Z40" s="16"/>
      <c r="AA40" s="342"/>
      <c r="AB40" s="343">
        <f t="shared" si="2"/>
        <v>8</v>
      </c>
      <c r="AC40" s="13">
        <f t="shared" si="3"/>
        <v>8</v>
      </c>
      <c r="AD40" s="12">
        <f t="shared" si="4"/>
        <v>4</v>
      </c>
      <c r="AE40" s="19">
        <f t="shared" si="5"/>
        <v>16</v>
      </c>
      <c r="AF40" s="135" t="s">
        <v>769</v>
      </c>
      <c r="AG40" s="135" t="s">
        <v>926</v>
      </c>
    </row>
    <row r="41" spans="1:33" x14ac:dyDescent="0.2">
      <c r="A41" s="62" t="s">
        <v>903</v>
      </c>
      <c r="B41" s="22" t="s">
        <v>137</v>
      </c>
      <c r="C41" s="400" t="s">
        <v>406</v>
      </c>
      <c r="D41" s="361"/>
      <c r="E41" s="361"/>
      <c r="F41" s="16"/>
      <c r="G41" s="342"/>
      <c r="H41" s="357">
        <v>8</v>
      </c>
      <c r="I41" s="358">
        <v>8</v>
      </c>
      <c r="J41" s="355">
        <v>4</v>
      </c>
      <c r="K41" s="356" t="s">
        <v>1</v>
      </c>
      <c r="L41" s="361"/>
      <c r="M41" s="361"/>
      <c r="N41" s="355"/>
      <c r="O41" s="352"/>
      <c r="P41" s="360"/>
      <c r="Q41" s="361"/>
      <c r="R41" s="16"/>
      <c r="S41" s="342"/>
      <c r="T41" s="360"/>
      <c r="U41" s="361"/>
      <c r="V41" s="23"/>
      <c r="W41" s="369"/>
      <c r="X41" s="360"/>
      <c r="Y41" s="361"/>
      <c r="Z41" s="16"/>
      <c r="AA41" s="342"/>
      <c r="AB41" s="343">
        <f t="shared" si="2"/>
        <v>8</v>
      </c>
      <c r="AC41" s="13">
        <f t="shared" si="3"/>
        <v>8</v>
      </c>
      <c r="AD41" s="12">
        <f t="shared" si="4"/>
        <v>4</v>
      </c>
      <c r="AE41" s="19">
        <f t="shared" si="5"/>
        <v>16</v>
      </c>
      <c r="AF41" s="135" t="s">
        <v>769</v>
      </c>
      <c r="AG41" s="135" t="s">
        <v>926</v>
      </c>
    </row>
    <row r="42" spans="1:33" x14ac:dyDescent="0.2">
      <c r="A42" s="62" t="s">
        <v>904</v>
      </c>
      <c r="B42" s="22" t="s">
        <v>137</v>
      </c>
      <c r="C42" s="400" t="s">
        <v>407</v>
      </c>
      <c r="D42" s="361"/>
      <c r="E42" s="361"/>
      <c r="F42" s="16"/>
      <c r="G42" s="342"/>
      <c r="H42" s="360"/>
      <c r="I42" s="361"/>
      <c r="J42" s="355"/>
      <c r="K42" s="356"/>
      <c r="L42" s="358">
        <v>4</v>
      </c>
      <c r="M42" s="358">
        <v>4</v>
      </c>
      <c r="N42" s="355">
        <v>3</v>
      </c>
      <c r="O42" s="352" t="s">
        <v>156</v>
      </c>
      <c r="P42" s="360"/>
      <c r="Q42" s="361"/>
      <c r="R42" s="16"/>
      <c r="S42" s="342"/>
      <c r="T42" s="360"/>
      <c r="U42" s="361"/>
      <c r="V42" s="23"/>
      <c r="W42" s="369"/>
      <c r="X42" s="360"/>
      <c r="Y42" s="361"/>
      <c r="Z42" s="16"/>
      <c r="AA42" s="342"/>
      <c r="AB42" s="343">
        <f t="shared" si="2"/>
        <v>4</v>
      </c>
      <c r="AC42" s="13">
        <f t="shared" si="3"/>
        <v>4</v>
      </c>
      <c r="AD42" s="12">
        <f t="shared" si="4"/>
        <v>3</v>
      </c>
      <c r="AE42" s="19">
        <f t="shared" si="5"/>
        <v>8</v>
      </c>
      <c r="AF42" s="135" t="s">
        <v>769</v>
      </c>
      <c r="AG42" s="135" t="s">
        <v>816</v>
      </c>
    </row>
    <row r="43" spans="1:33" x14ac:dyDescent="0.2">
      <c r="A43" s="62" t="s">
        <v>905</v>
      </c>
      <c r="B43" s="22" t="s">
        <v>137</v>
      </c>
      <c r="C43" s="400" t="s">
        <v>408</v>
      </c>
      <c r="D43" s="361"/>
      <c r="E43" s="361"/>
      <c r="F43" s="16"/>
      <c r="G43" s="342"/>
      <c r="H43" s="360"/>
      <c r="I43" s="361"/>
      <c r="J43" s="355"/>
      <c r="K43" s="356"/>
      <c r="L43" s="361"/>
      <c r="M43" s="361"/>
      <c r="N43" s="355"/>
      <c r="O43" s="352"/>
      <c r="P43" s="357">
        <v>4</v>
      </c>
      <c r="Q43" s="358">
        <v>4</v>
      </c>
      <c r="R43" s="14">
        <v>2</v>
      </c>
      <c r="S43" s="359" t="s">
        <v>346</v>
      </c>
      <c r="T43" s="360"/>
      <c r="U43" s="361"/>
      <c r="V43" s="23"/>
      <c r="W43" s="369"/>
      <c r="X43" s="360"/>
      <c r="Y43" s="361"/>
      <c r="Z43" s="16"/>
      <c r="AA43" s="342"/>
      <c r="AB43" s="343">
        <f t="shared" si="2"/>
        <v>4</v>
      </c>
      <c r="AC43" s="13">
        <f t="shared" si="3"/>
        <v>4</v>
      </c>
      <c r="AD43" s="12">
        <f t="shared" si="4"/>
        <v>2</v>
      </c>
      <c r="AE43" s="19">
        <f t="shared" si="5"/>
        <v>8</v>
      </c>
      <c r="AF43" s="135" t="s">
        <v>769</v>
      </c>
      <c r="AG43" s="135" t="s">
        <v>927</v>
      </c>
    </row>
    <row r="44" spans="1:33" x14ac:dyDescent="0.2">
      <c r="A44" s="62" t="s">
        <v>409</v>
      </c>
      <c r="B44" s="22" t="s">
        <v>137</v>
      </c>
      <c r="C44" s="400" t="s">
        <v>410</v>
      </c>
      <c r="D44" s="361"/>
      <c r="E44" s="361"/>
      <c r="F44" s="16"/>
      <c r="G44" s="369"/>
      <c r="H44" s="360"/>
      <c r="I44" s="361"/>
      <c r="J44" s="16"/>
      <c r="K44" s="18"/>
      <c r="L44" s="361"/>
      <c r="M44" s="361"/>
      <c r="N44" s="16"/>
      <c r="O44" s="342"/>
      <c r="P44" s="360"/>
      <c r="Q44" s="361"/>
      <c r="R44" s="16"/>
      <c r="S44" s="342"/>
      <c r="T44" s="360"/>
      <c r="U44" s="361"/>
      <c r="V44" s="23"/>
      <c r="W44" s="369"/>
      <c r="X44" s="357">
        <v>4</v>
      </c>
      <c r="Y44" s="358">
        <v>8</v>
      </c>
      <c r="Z44" s="355">
        <v>2</v>
      </c>
      <c r="AA44" s="352" t="s">
        <v>1</v>
      </c>
      <c r="AB44" s="343">
        <f t="shared" si="2"/>
        <v>4</v>
      </c>
      <c r="AC44" s="13">
        <f t="shared" si="3"/>
        <v>8</v>
      </c>
      <c r="AD44" s="12">
        <f t="shared" si="4"/>
        <v>2</v>
      </c>
      <c r="AE44" s="19">
        <f t="shared" si="5"/>
        <v>12</v>
      </c>
      <c r="AF44" s="135" t="s">
        <v>769</v>
      </c>
      <c r="AG44" s="135" t="s">
        <v>817</v>
      </c>
    </row>
    <row r="45" spans="1:33" x14ac:dyDescent="0.2">
      <c r="A45" s="62" t="s">
        <v>906</v>
      </c>
      <c r="B45" s="22" t="s">
        <v>137</v>
      </c>
      <c r="C45" s="398" t="s">
        <v>411</v>
      </c>
      <c r="D45" s="358">
        <v>12</v>
      </c>
      <c r="E45" s="358">
        <v>8</v>
      </c>
      <c r="F45" s="14">
        <v>4</v>
      </c>
      <c r="G45" s="359" t="s">
        <v>346</v>
      </c>
      <c r="H45" s="360"/>
      <c r="I45" s="361"/>
      <c r="J45" s="16"/>
      <c r="K45" s="18"/>
      <c r="L45" s="361"/>
      <c r="M45" s="361"/>
      <c r="N45" s="16"/>
      <c r="O45" s="342"/>
      <c r="P45" s="360"/>
      <c r="Q45" s="361"/>
      <c r="R45" s="16"/>
      <c r="S45" s="342"/>
      <c r="T45" s="360"/>
      <c r="U45" s="361"/>
      <c r="V45" s="23"/>
      <c r="W45" s="369"/>
      <c r="X45" s="360"/>
      <c r="Y45" s="361"/>
      <c r="Z45" s="16"/>
      <c r="AA45" s="342"/>
      <c r="AB45" s="343">
        <f t="shared" si="2"/>
        <v>12</v>
      </c>
      <c r="AC45" s="13">
        <f t="shared" si="3"/>
        <v>8</v>
      </c>
      <c r="AD45" s="12">
        <f t="shared" si="4"/>
        <v>4</v>
      </c>
      <c r="AE45" s="19">
        <f t="shared" si="5"/>
        <v>20</v>
      </c>
      <c r="AF45" s="135" t="s">
        <v>769</v>
      </c>
      <c r="AG45" s="135" t="s">
        <v>770</v>
      </c>
    </row>
    <row r="46" spans="1:33" x14ac:dyDescent="0.2">
      <c r="A46" s="62" t="s">
        <v>978</v>
      </c>
      <c r="B46" s="22" t="s">
        <v>137</v>
      </c>
      <c r="C46" s="398" t="s">
        <v>412</v>
      </c>
      <c r="D46" s="361"/>
      <c r="E46" s="361"/>
      <c r="F46" s="16"/>
      <c r="G46" s="369"/>
      <c r="H46" s="360"/>
      <c r="I46" s="361"/>
      <c r="J46" s="16"/>
      <c r="K46" s="18"/>
      <c r="L46" s="361"/>
      <c r="M46" s="361"/>
      <c r="N46" s="16"/>
      <c r="O46" s="342"/>
      <c r="P46" s="360"/>
      <c r="Q46" s="361"/>
      <c r="R46" s="14"/>
      <c r="S46" s="359"/>
      <c r="T46" s="357">
        <v>8</v>
      </c>
      <c r="U46" s="358">
        <v>8</v>
      </c>
      <c r="V46" s="14">
        <v>3</v>
      </c>
      <c r="W46" s="359" t="s">
        <v>1</v>
      </c>
      <c r="X46" s="360"/>
      <c r="Y46" s="361"/>
      <c r="Z46" s="16"/>
      <c r="AA46" s="342"/>
      <c r="AB46" s="343">
        <f t="shared" si="2"/>
        <v>8</v>
      </c>
      <c r="AC46" s="13">
        <f t="shared" si="3"/>
        <v>8</v>
      </c>
      <c r="AD46" s="12">
        <f t="shared" si="4"/>
        <v>3</v>
      </c>
      <c r="AE46" s="19">
        <f t="shared" si="5"/>
        <v>16</v>
      </c>
      <c r="AF46" s="135" t="s">
        <v>769</v>
      </c>
      <c r="AG46" s="135" t="s">
        <v>927</v>
      </c>
    </row>
    <row r="47" spans="1:33" x14ac:dyDescent="0.2">
      <c r="A47" s="62" t="s">
        <v>907</v>
      </c>
      <c r="B47" s="22" t="s">
        <v>137</v>
      </c>
      <c r="C47" s="398" t="s">
        <v>413</v>
      </c>
      <c r="D47" s="361"/>
      <c r="E47" s="361"/>
      <c r="F47" s="16"/>
      <c r="G47" s="342"/>
      <c r="H47" s="360"/>
      <c r="I47" s="361"/>
      <c r="J47" s="16"/>
      <c r="K47" s="18"/>
      <c r="L47" s="361"/>
      <c r="M47" s="361"/>
      <c r="N47" s="16"/>
      <c r="O47" s="342"/>
      <c r="P47" s="360"/>
      <c r="Q47" s="361"/>
      <c r="R47" s="16"/>
      <c r="S47" s="342"/>
      <c r="T47" s="360"/>
      <c r="U47" s="361"/>
      <c r="V47" s="14"/>
      <c r="W47" s="359"/>
      <c r="X47" s="357">
        <v>8</v>
      </c>
      <c r="Y47" s="358">
        <v>4</v>
      </c>
      <c r="Z47" s="14">
        <v>3</v>
      </c>
      <c r="AA47" s="359" t="s">
        <v>346</v>
      </c>
      <c r="AB47" s="343">
        <f t="shared" si="2"/>
        <v>8</v>
      </c>
      <c r="AC47" s="13">
        <f t="shared" si="3"/>
        <v>4</v>
      </c>
      <c r="AD47" s="12">
        <f t="shared" si="4"/>
        <v>3</v>
      </c>
      <c r="AE47" s="19">
        <f t="shared" si="5"/>
        <v>12</v>
      </c>
      <c r="AF47" s="135" t="s">
        <v>769</v>
      </c>
      <c r="AG47" s="135" t="s">
        <v>927</v>
      </c>
    </row>
    <row r="48" spans="1:33" x14ac:dyDescent="0.2">
      <c r="A48" s="62" t="s">
        <v>870</v>
      </c>
      <c r="B48" s="22" t="s">
        <v>137</v>
      </c>
      <c r="C48" s="363" t="s">
        <v>414</v>
      </c>
      <c r="D48" s="361"/>
      <c r="E48" s="361"/>
      <c r="F48" s="16"/>
      <c r="G48" s="342"/>
      <c r="H48" s="360"/>
      <c r="I48" s="361"/>
      <c r="J48" s="16"/>
      <c r="K48" s="18"/>
      <c r="L48" s="358">
        <v>4</v>
      </c>
      <c r="M48" s="358">
        <v>4</v>
      </c>
      <c r="N48" s="14">
        <v>2</v>
      </c>
      <c r="O48" s="359" t="s">
        <v>156</v>
      </c>
      <c r="P48" s="360"/>
      <c r="Q48" s="361"/>
      <c r="R48" s="16"/>
      <c r="S48" s="342"/>
      <c r="T48" s="360"/>
      <c r="U48" s="361"/>
      <c r="V48" s="23"/>
      <c r="W48" s="369"/>
      <c r="X48" s="360"/>
      <c r="Y48" s="361"/>
      <c r="Z48" s="16"/>
      <c r="AA48" s="342"/>
      <c r="AB48" s="343">
        <f t="shared" si="2"/>
        <v>4</v>
      </c>
      <c r="AC48" s="13">
        <f t="shared" si="3"/>
        <v>4</v>
      </c>
      <c r="AD48" s="12">
        <f t="shared" si="4"/>
        <v>2</v>
      </c>
      <c r="AE48" s="19">
        <f t="shared" si="5"/>
        <v>8</v>
      </c>
      <c r="AF48" s="135" t="s">
        <v>871</v>
      </c>
      <c r="AG48" s="135" t="s">
        <v>872</v>
      </c>
    </row>
    <row r="49" spans="1:33" x14ac:dyDescent="0.2">
      <c r="A49" s="62" t="s">
        <v>908</v>
      </c>
      <c r="B49" s="22" t="s">
        <v>137</v>
      </c>
      <c r="C49" s="363" t="s">
        <v>415</v>
      </c>
      <c r="D49" s="358"/>
      <c r="E49" s="358">
        <v>8</v>
      </c>
      <c r="F49" s="14">
        <v>3</v>
      </c>
      <c r="G49" s="401" t="s">
        <v>225</v>
      </c>
      <c r="H49" s="360"/>
      <c r="I49" s="361"/>
      <c r="J49" s="16"/>
      <c r="K49" s="18"/>
      <c r="L49" s="361"/>
      <c r="M49" s="361"/>
      <c r="N49" s="16"/>
      <c r="O49" s="342"/>
      <c r="P49" s="360"/>
      <c r="Q49" s="361"/>
      <c r="R49" s="16"/>
      <c r="S49" s="342"/>
      <c r="T49" s="360"/>
      <c r="U49" s="361"/>
      <c r="V49" s="23"/>
      <c r="W49" s="369"/>
      <c r="X49" s="360"/>
      <c r="Y49" s="361"/>
      <c r="Z49" s="16"/>
      <c r="AA49" s="342"/>
      <c r="AB49" s="343">
        <f t="shared" si="2"/>
        <v>0</v>
      </c>
      <c r="AC49" s="13">
        <f t="shared" si="3"/>
        <v>8</v>
      </c>
      <c r="AD49" s="12">
        <f t="shared" si="4"/>
        <v>3</v>
      </c>
      <c r="AE49" s="19">
        <f t="shared" si="5"/>
        <v>8</v>
      </c>
      <c r="AF49" s="135" t="s">
        <v>769</v>
      </c>
      <c r="AG49" s="135" t="s">
        <v>976</v>
      </c>
    </row>
    <row r="50" spans="1:33" x14ac:dyDescent="0.2">
      <c r="A50" s="62" t="s">
        <v>909</v>
      </c>
      <c r="B50" s="22" t="s">
        <v>137</v>
      </c>
      <c r="C50" s="363" t="s">
        <v>416</v>
      </c>
      <c r="D50" s="361"/>
      <c r="E50" s="361"/>
      <c r="F50" s="16"/>
      <c r="G50" s="342"/>
      <c r="H50" s="360"/>
      <c r="I50" s="361"/>
      <c r="J50" s="16"/>
      <c r="K50" s="18"/>
      <c r="L50" s="358">
        <v>4</v>
      </c>
      <c r="M50" s="358">
        <v>4</v>
      </c>
      <c r="N50" s="14">
        <v>2</v>
      </c>
      <c r="O50" s="359" t="s">
        <v>1</v>
      </c>
      <c r="P50" s="360"/>
      <c r="Q50" s="361"/>
      <c r="R50" s="16"/>
      <c r="S50" s="342"/>
      <c r="T50" s="360"/>
      <c r="U50" s="361"/>
      <c r="V50" s="23"/>
      <c r="W50" s="369"/>
      <c r="X50" s="360"/>
      <c r="Y50" s="361"/>
      <c r="Z50" s="16"/>
      <c r="AA50" s="342"/>
      <c r="AB50" s="343">
        <f t="shared" si="2"/>
        <v>4</v>
      </c>
      <c r="AC50" s="13">
        <f t="shared" si="3"/>
        <v>4</v>
      </c>
      <c r="AD50" s="12">
        <f t="shared" si="4"/>
        <v>2</v>
      </c>
      <c r="AE50" s="19">
        <f t="shared" si="5"/>
        <v>8</v>
      </c>
      <c r="AF50" s="135" t="s">
        <v>780</v>
      </c>
      <c r="AG50" s="135" t="s">
        <v>781</v>
      </c>
    </row>
    <row r="51" spans="1:33" x14ac:dyDescent="0.2">
      <c r="A51" s="62" t="s">
        <v>910</v>
      </c>
      <c r="B51" s="22" t="s">
        <v>137</v>
      </c>
      <c r="C51" s="363" t="s">
        <v>417</v>
      </c>
      <c r="D51" s="361"/>
      <c r="E51" s="361"/>
      <c r="F51" s="14"/>
      <c r="G51" s="359"/>
      <c r="H51" s="360"/>
      <c r="I51" s="361"/>
      <c r="J51" s="16"/>
      <c r="K51" s="18"/>
      <c r="L51" s="361"/>
      <c r="M51" s="361"/>
      <c r="N51" s="16"/>
      <c r="O51" s="342"/>
      <c r="P51" s="357">
        <v>4</v>
      </c>
      <c r="Q51" s="358">
        <v>4</v>
      </c>
      <c r="R51" s="14">
        <v>1</v>
      </c>
      <c r="S51" s="359" t="s">
        <v>1</v>
      </c>
      <c r="T51" s="360"/>
      <c r="U51" s="361"/>
      <c r="V51" s="23"/>
      <c r="W51" s="369"/>
      <c r="X51" s="360"/>
      <c r="Y51" s="361"/>
      <c r="Z51" s="14"/>
      <c r="AA51" s="359"/>
      <c r="AB51" s="343">
        <f t="shared" si="2"/>
        <v>4</v>
      </c>
      <c r="AC51" s="13">
        <f t="shared" si="3"/>
        <v>4</v>
      </c>
      <c r="AD51" s="12">
        <f t="shared" si="4"/>
        <v>1</v>
      </c>
      <c r="AE51" s="19">
        <f t="shared" si="5"/>
        <v>8</v>
      </c>
      <c r="AF51" s="135" t="s">
        <v>769</v>
      </c>
      <c r="AG51" s="135" t="s">
        <v>816</v>
      </c>
    </row>
    <row r="52" spans="1:33" x14ac:dyDescent="0.2">
      <c r="A52" s="62" t="s">
        <v>911</v>
      </c>
      <c r="B52" s="22" t="s">
        <v>137</v>
      </c>
      <c r="C52" s="363" t="s">
        <v>418</v>
      </c>
      <c r="D52" s="361"/>
      <c r="E52" s="361"/>
      <c r="F52" s="14"/>
      <c r="G52" s="359"/>
      <c r="H52" s="360"/>
      <c r="I52" s="361"/>
      <c r="J52" s="16"/>
      <c r="K52" s="18"/>
      <c r="L52" s="361"/>
      <c r="M52" s="361"/>
      <c r="N52" s="16"/>
      <c r="O52" s="342"/>
      <c r="P52" s="360"/>
      <c r="Q52" s="361"/>
      <c r="R52" s="16"/>
      <c r="S52" s="342"/>
      <c r="T52" s="357">
        <v>4</v>
      </c>
      <c r="U52" s="358">
        <v>4</v>
      </c>
      <c r="V52" s="14">
        <v>1</v>
      </c>
      <c r="W52" s="359" t="s">
        <v>1</v>
      </c>
      <c r="X52" s="360"/>
      <c r="Y52" s="13"/>
      <c r="Z52" s="14"/>
      <c r="AA52" s="359"/>
      <c r="AB52" s="343">
        <f t="shared" si="2"/>
        <v>4</v>
      </c>
      <c r="AC52" s="13">
        <f t="shared" si="3"/>
        <v>4</v>
      </c>
      <c r="AD52" s="12">
        <f t="shared" si="4"/>
        <v>1</v>
      </c>
      <c r="AE52" s="19">
        <f t="shared" si="5"/>
        <v>8</v>
      </c>
      <c r="AF52" s="135" t="s">
        <v>769</v>
      </c>
      <c r="AG52" s="135" t="s">
        <v>816</v>
      </c>
    </row>
    <row r="53" spans="1:33" x14ac:dyDescent="0.2">
      <c r="A53" s="62" t="s">
        <v>912</v>
      </c>
      <c r="B53" s="22" t="s">
        <v>137</v>
      </c>
      <c r="C53" s="363" t="s">
        <v>419</v>
      </c>
      <c r="D53" s="361"/>
      <c r="E53" s="361"/>
      <c r="F53" s="16"/>
      <c r="G53" s="342"/>
      <c r="H53" s="357">
        <v>8</v>
      </c>
      <c r="I53" s="358">
        <v>4</v>
      </c>
      <c r="J53" s="14">
        <v>3</v>
      </c>
      <c r="K53" s="15" t="s">
        <v>156</v>
      </c>
      <c r="L53" s="361"/>
      <c r="M53" s="361"/>
      <c r="N53" s="14"/>
      <c r="O53" s="359"/>
      <c r="P53" s="360"/>
      <c r="Q53" s="361"/>
      <c r="R53" s="16"/>
      <c r="S53" s="342"/>
      <c r="T53" s="360"/>
      <c r="U53" s="361"/>
      <c r="V53" s="23"/>
      <c r="W53" s="369"/>
      <c r="X53" s="360"/>
      <c r="Y53" s="13"/>
      <c r="Z53" s="16"/>
      <c r="AA53" s="342"/>
      <c r="AB53" s="343">
        <f t="shared" si="2"/>
        <v>8</v>
      </c>
      <c r="AC53" s="13">
        <f t="shared" si="3"/>
        <v>4</v>
      </c>
      <c r="AD53" s="12">
        <f t="shared" si="4"/>
        <v>3</v>
      </c>
      <c r="AE53" s="19">
        <f t="shared" si="5"/>
        <v>12</v>
      </c>
      <c r="AF53" s="135" t="s">
        <v>769</v>
      </c>
      <c r="AG53" s="135" t="s">
        <v>770</v>
      </c>
    </row>
    <row r="54" spans="1:33" x14ac:dyDescent="0.2">
      <c r="A54" s="62" t="s">
        <v>913</v>
      </c>
      <c r="B54" s="22" t="s">
        <v>137</v>
      </c>
      <c r="C54" s="363" t="s">
        <v>420</v>
      </c>
      <c r="D54" s="361"/>
      <c r="E54" s="361"/>
      <c r="F54" s="16"/>
      <c r="G54" s="342"/>
      <c r="H54" s="360"/>
      <c r="I54" s="361"/>
      <c r="J54" s="16"/>
      <c r="K54" s="18"/>
      <c r="L54" s="358">
        <v>4</v>
      </c>
      <c r="M54" s="358">
        <v>8</v>
      </c>
      <c r="N54" s="14">
        <v>3</v>
      </c>
      <c r="O54" s="359" t="s">
        <v>1</v>
      </c>
      <c r="P54" s="360"/>
      <c r="Q54" s="361"/>
      <c r="R54" s="14"/>
      <c r="S54" s="359"/>
      <c r="T54" s="360"/>
      <c r="U54" s="361"/>
      <c r="V54" s="23"/>
      <c r="W54" s="369"/>
      <c r="X54" s="360"/>
      <c r="Y54" s="13"/>
      <c r="Z54" s="16"/>
      <c r="AA54" s="342"/>
      <c r="AB54" s="343">
        <f t="shared" si="2"/>
        <v>4</v>
      </c>
      <c r="AC54" s="13">
        <f t="shared" si="3"/>
        <v>8</v>
      </c>
      <c r="AD54" s="12">
        <f t="shared" si="4"/>
        <v>3</v>
      </c>
      <c r="AE54" s="19">
        <f t="shared" si="5"/>
        <v>12</v>
      </c>
      <c r="AF54" s="135" t="s">
        <v>769</v>
      </c>
      <c r="AG54" s="135" t="s">
        <v>925</v>
      </c>
    </row>
    <row r="55" spans="1:33" x14ac:dyDescent="0.2">
      <c r="A55" s="62" t="s">
        <v>914</v>
      </c>
      <c r="B55" s="22" t="s">
        <v>137</v>
      </c>
      <c r="C55" s="363" t="s">
        <v>421</v>
      </c>
      <c r="D55" s="361"/>
      <c r="E55" s="361"/>
      <c r="F55" s="16"/>
      <c r="G55" s="342"/>
      <c r="H55" s="402"/>
      <c r="I55" s="13"/>
      <c r="J55" s="16"/>
      <c r="K55" s="18"/>
      <c r="L55" s="358">
        <v>4</v>
      </c>
      <c r="M55" s="358"/>
      <c r="N55" s="14">
        <v>1</v>
      </c>
      <c r="O55" s="359" t="s">
        <v>156</v>
      </c>
      <c r="P55" s="403"/>
      <c r="Q55" s="358"/>
      <c r="R55" s="14"/>
      <c r="S55" s="359"/>
      <c r="T55" s="402"/>
      <c r="U55" s="13"/>
      <c r="V55" s="23"/>
      <c r="W55" s="369"/>
      <c r="X55" s="402"/>
      <c r="Y55" s="13"/>
      <c r="Z55" s="16"/>
      <c r="AA55" s="342"/>
      <c r="AB55" s="343">
        <f t="shared" si="2"/>
        <v>4</v>
      </c>
      <c r="AC55" s="13">
        <f t="shared" si="3"/>
        <v>0</v>
      </c>
      <c r="AD55" s="12">
        <f t="shared" si="4"/>
        <v>1</v>
      </c>
      <c r="AE55" s="19">
        <f t="shared" si="5"/>
        <v>4</v>
      </c>
      <c r="AF55" s="135" t="s">
        <v>765</v>
      </c>
      <c r="AG55" s="135" t="s">
        <v>819</v>
      </c>
    </row>
    <row r="56" spans="1:33" ht="17.25" thickBot="1" x14ac:dyDescent="0.3">
      <c r="A56" s="32"/>
      <c r="B56" s="404"/>
      <c r="C56" s="405" t="s">
        <v>365</v>
      </c>
      <c r="D56" s="406">
        <f>SUM(D12:D55)</f>
        <v>28</v>
      </c>
      <c r="E56" s="406">
        <f>SUM(E12:E55)</f>
        <v>32</v>
      </c>
      <c r="F56" s="406">
        <f>SUM(F12:F55)</f>
        <v>15</v>
      </c>
      <c r="G56" s="407" t="s">
        <v>19</v>
      </c>
      <c r="H56" s="406">
        <f>SUM(H12:H55)</f>
        <v>36</v>
      </c>
      <c r="I56" s="406">
        <f>SUM(I12:I55)</f>
        <v>28</v>
      </c>
      <c r="J56" s="406">
        <f>SUM(J12:J55)</f>
        <v>17</v>
      </c>
      <c r="K56" s="407" t="s">
        <v>19</v>
      </c>
      <c r="L56" s="406">
        <f>SUM(L12:L55)</f>
        <v>40</v>
      </c>
      <c r="M56" s="406">
        <f>SUM(M12:M55)</f>
        <v>40</v>
      </c>
      <c r="N56" s="406">
        <f>SUM(N12:N55)</f>
        <v>21</v>
      </c>
      <c r="O56" s="407" t="s">
        <v>19</v>
      </c>
      <c r="P56" s="406">
        <f>SUM(P12:P55)</f>
        <v>52</v>
      </c>
      <c r="Q56" s="406">
        <f>SUM(Q12:Q55)</f>
        <v>28</v>
      </c>
      <c r="R56" s="406">
        <f>SUM(R12:R55)</f>
        <v>20</v>
      </c>
      <c r="S56" s="407" t="s">
        <v>19</v>
      </c>
      <c r="T56" s="406">
        <f>SUM(T12:T55)</f>
        <v>36</v>
      </c>
      <c r="U56" s="406">
        <f>SUM(U12:U55)</f>
        <v>40</v>
      </c>
      <c r="V56" s="406">
        <f>SUM(V12:V55)</f>
        <v>17</v>
      </c>
      <c r="W56" s="407" t="s">
        <v>19</v>
      </c>
      <c r="X56" s="406">
        <f>SUM(X12:X55)</f>
        <v>28</v>
      </c>
      <c r="Y56" s="406">
        <f>SUM(Y12:Y55)</f>
        <v>28</v>
      </c>
      <c r="Z56" s="406">
        <f>SUM(Z12:Z55)</f>
        <v>11</v>
      </c>
      <c r="AA56" s="407" t="s">
        <v>19</v>
      </c>
      <c r="AB56" s="406">
        <f t="shared" ref="AB56:AC56" si="19">SUM(AB12:AB55)</f>
        <v>220</v>
      </c>
      <c r="AC56" s="406">
        <f t="shared" si="19"/>
        <v>196</v>
      </c>
      <c r="AD56" s="408">
        <f>SUM(AD12:AD55)</f>
        <v>101</v>
      </c>
      <c r="AE56" s="406">
        <f>SUM(AE12:AE55)</f>
        <v>416</v>
      </c>
      <c r="AF56" s="420"/>
      <c r="AG56" s="420"/>
    </row>
    <row r="57" spans="1:33" ht="17.25" thickBot="1" x14ac:dyDescent="0.3">
      <c r="A57" s="410"/>
      <c r="B57" s="411"/>
      <c r="C57" s="323" t="s">
        <v>366</v>
      </c>
      <c r="D57" s="324">
        <f>D10+D56</f>
        <v>44</v>
      </c>
      <c r="E57" s="324">
        <f>E10+E56</f>
        <v>88</v>
      </c>
      <c r="F57" s="324">
        <f>SUM(F10,F56)</f>
        <v>27</v>
      </c>
      <c r="G57" s="412" t="s">
        <v>19</v>
      </c>
      <c r="H57" s="324">
        <f>H10+H56</f>
        <v>84</v>
      </c>
      <c r="I57" s="324">
        <f>I10+I56</f>
        <v>48</v>
      </c>
      <c r="J57" s="324">
        <f>SUM(J10,J56)</f>
        <v>29</v>
      </c>
      <c r="K57" s="412" t="s">
        <v>19</v>
      </c>
      <c r="L57" s="324">
        <f>L10+L56</f>
        <v>68</v>
      </c>
      <c r="M57" s="324">
        <f>M10+M56</f>
        <v>44</v>
      </c>
      <c r="N57" s="324">
        <f>SUM(N10,N56)</f>
        <v>29</v>
      </c>
      <c r="O57" s="412" t="s">
        <v>19</v>
      </c>
      <c r="P57" s="324">
        <f>P10+P56</f>
        <v>76</v>
      </c>
      <c r="Q57" s="324">
        <f>Q10+Q56</f>
        <v>52</v>
      </c>
      <c r="R57" s="324">
        <f>SUM(R10,R56)</f>
        <v>32</v>
      </c>
      <c r="S57" s="412" t="s">
        <v>19</v>
      </c>
      <c r="T57" s="324">
        <f>T10+T56</f>
        <v>72</v>
      </c>
      <c r="U57" s="324">
        <f>U10+U56</f>
        <v>76</v>
      </c>
      <c r="V57" s="324">
        <f>SUM(V10,V56)</f>
        <v>32</v>
      </c>
      <c r="W57" s="412" t="s">
        <v>19</v>
      </c>
      <c r="X57" s="324">
        <f>X10+X56</f>
        <v>56</v>
      </c>
      <c r="Y57" s="324">
        <f>Y10+Y56</f>
        <v>64</v>
      </c>
      <c r="Z57" s="324">
        <f>SUM(Z10,Z56)</f>
        <v>31</v>
      </c>
      <c r="AA57" s="412" t="s">
        <v>19</v>
      </c>
      <c r="AB57" s="413">
        <f t="shared" ref="AB57:AC57" si="20">AB10+AB56</f>
        <v>400</v>
      </c>
      <c r="AC57" s="414">
        <f t="shared" si="20"/>
        <v>372</v>
      </c>
      <c r="AD57" s="325">
        <f>AD10+AD56</f>
        <v>180</v>
      </c>
      <c r="AE57" s="415">
        <f>AE10+AE56</f>
        <v>772</v>
      </c>
      <c r="AF57" s="420"/>
      <c r="AG57" s="420"/>
    </row>
    <row r="58" spans="1:33" s="420" customFormat="1" ht="18.75" customHeight="1" x14ac:dyDescent="0.25">
      <c r="A58" s="416"/>
      <c r="B58" s="417"/>
      <c r="C58" s="418" t="s">
        <v>5</v>
      </c>
      <c r="D58" s="892"/>
      <c r="E58" s="893"/>
      <c r="F58" s="893"/>
      <c r="G58" s="893"/>
      <c r="H58" s="893"/>
      <c r="I58" s="893"/>
      <c r="J58" s="893"/>
      <c r="K58" s="893"/>
      <c r="L58" s="893"/>
      <c r="M58" s="893"/>
      <c r="N58" s="893"/>
      <c r="O58" s="893"/>
      <c r="P58" s="893"/>
      <c r="Q58" s="893"/>
      <c r="R58" s="893"/>
      <c r="S58" s="893"/>
      <c r="T58" s="893"/>
      <c r="U58" s="893"/>
      <c r="V58" s="893"/>
      <c r="W58" s="893"/>
      <c r="X58" s="893"/>
      <c r="Y58" s="893"/>
      <c r="Z58" s="893"/>
      <c r="AA58" s="893"/>
      <c r="AB58" s="892"/>
      <c r="AC58" s="893"/>
      <c r="AD58" s="893"/>
      <c r="AE58" s="893"/>
      <c r="AF58" s="798"/>
      <c r="AG58" s="798"/>
    </row>
    <row r="59" spans="1:33" s="422" customFormat="1" ht="15.75" customHeight="1" x14ac:dyDescent="0.2">
      <c r="A59" s="62" t="s">
        <v>72</v>
      </c>
      <c r="B59" s="22" t="s">
        <v>139</v>
      </c>
      <c r="C59" s="341" t="s">
        <v>73</v>
      </c>
      <c r="D59" s="13"/>
      <c r="E59" s="13">
        <v>12</v>
      </c>
      <c r="F59" s="49" t="s">
        <v>19</v>
      </c>
      <c r="G59" s="51" t="s">
        <v>157</v>
      </c>
      <c r="H59" s="13"/>
      <c r="I59" s="13"/>
      <c r="J59" s="49" t="s">
        <v>19</v>
      </c>
      <c r="K59" s="51"/>
      <c r="L59" s="13"/>
      <c r="M59" s="13"/>
      <c r="N59" s="49" t="s">
        <v>19</v>
      </c>
      <c r="O59" s="51"/>
      <c r="P59" s="13"/>
      <c r="Q59" s="13"/>
      <c r="R59" s="49" t="s">
        <v>19</v>
      </c>
      <c r="S59" s="51"/>
      <c r="T59" s="13"/>
      <c r="U59" s="13"/>
      <c r="V59" s="49" t="s">
        <v>19</v>
      </c>
      <c r="W59" s="51"/>
      <c r="X59" s="13"/>
      <c r="Y59" s="13"/>
      <c r="Z59" s="49" t="s">
        <v>19</v>
      </c>
      <c r="AA59" s="421"/>
      <c r="AB59" s="13">
        <f t="shared" ref="AB59:AC59" si="21">SUM(D59,H59,L59,P59,T59,X59)</f>
        <v>0</v>
      </c>
      <c r="AC59" s="13">
        <f t="shared" si="21"/>
        <v>12</v>
      </c>
      <c r="AD59" s="49" t="s">
        <v>19</v>
      </c>
      <c r="AE59" s="804">
        <f t="shared" ref="AE59" si="22">SUM(AB59,AC59)</f>
        <v>12</v>
      </c>
      <c r="AF59" s="805" t="s">
        <v>915</v>
      </c>
      <c r="AG59" s="805" t="s">
        <v>916</v>
      </c>
    </row>
    <row r="60" spans="1:33" s="420" customFormat="1" ht="15.75" customHeight="1" thickBot="1" x14ac:dyDescent="0.25">
      <c r="A60" s="423" t="s">
        <v>422</v>
      </c>
      <c r="B60" s="22" t="s">
        <v>1</v>
      </c>
      <c r="C60" s="424" t="s">
        <v>423</v>
      </c>
      <c r="D60" s="425"/>
      <c r="E60" s="13" t="s">
        <v>222</v>
      </c>
      <c r="F60" s="101"/>
      <c r="G60" s="13" t="s">
        <v>222</v>
      </c>
      <c r="H60" s="152" t="s">
        <v>19</v>
      </c>
      <c r="I60" s="51"/>
      <c r="J60" s="425"/>
      <c r="K60" s="13" t="s">
        <v>222</v>
      </c>
      <c r="L60" s="101"/>
      <c r="M60" s="13" t="s">
        <v>222</v>
      </c>
      <c r="N60" s="152" t="s">
        <v>19</v>
      </c>
      <c r="O60" s="51"/>
      <c r="P60" s="425"/>
      <c r="Q60" s="13" t="s">
        <v>222</v>
      </c>
      <c r="R60" s="101"/>
      <c r="S60" s="13" t="s">
        <v>222</v>
      </c>
      <c r="T60" s="152" t="s">
        <v>19</v>
      </c>
      <c r="U60" s="51"/>
      <c r="V60" s="425"/>
      <c r="W60" s="13" t="s">
        <v>222</v>
      </c>
      <c r="X60" s="101"/>
      <c r="Y60" s="13" t="s">
        <v>222</v>
      </c>
      <c r="Z60" s="152" t="s">
        <v>19</v>
      </c>
      <c r="AA60" s="51"/>
      <c r="AB60" s="425"/>
      <c r="AC60" s="13" t="s">
        <v>222</v>
      </c>
      <c r="AD60" s="101"/>
      <c r="AE60" s="13" t="s">
        <v>222</v>
      </c>
    </row>
    <row r="61" spans="1:33" s="420" customFormat="1" ht="15.75" customHeight="1" thickBot="1" x14ac:dyDescent="0.3">
      <c r="A61" s="426"/>
      <c r="B61" s="427"/>
      <c r="C61" s="428" t="s">
        <v>15</v>
      </c>
      <c r="D61" s="429">
        <f t="shared" ref="D61:AE62" si="23">SUM(D60:D60)</f>
        <v>0</v>
      </c>
      <c r="E61" s="429">
        <f t="shared" si="23"/>
        <v>0</v>
      </c>
      <c r="F61" s="429">
        <f t="shared" si="23"/>
        <v>0</v>
      </c>
      <c r="G61" s="429">
        <f t="shared" si="23"/>
        <v>0</v>
      </c>
      <c r="H61" s="429">
        <f t="shared" si="23"/>
        <v>0</v>
      </c>
      <c r="I61" s="429">
        <f t="shared" si="23"/>
        <v>0</v>
      </c>
      <c r="J61" s="429">
        <f t="shared" si="23"/>
        <v>0</v>
      </c>
      <c r="K61" s="429">
        <f t="shared" si="23"/>
        <v>0</v>
      </c>
      <c r="L61" s="429">
        <f t="shared" si="23"/>
        <v>0</v>
      </c>
      <c r="M61" s="429">
        <f t="shared" si="23"/>
        <v>0</v>
      </c>
      <c r="N61" s="429">
        <f t="shared" si="23"/>
        <v>0</v>
      </c>
      <c r="O61" s="429">
        <f t="shared" si="23"/>
        <v>0</v>
      </c>
      <c r="P61" s="429">
        <f t="shared" si="23"/>
        <v>0</v>
      </c>
      <c r="Q61" s="429">
        <f t="shared" si="23"/>
        <v>0</v>
      </c>
      <c r="R61" s="429">
        <f t="shared" si="23"/>
        <v>0</v>
      </c>
      <c r="S61" s="429">
        <f t="shared" si="23"/>
        <v>0</v>
      </c>
      <c r="T61" s="429">
        <f t="shared" si="23"/>
        <v>0</v>
      </c>
      <c r="U61" s="429">
        <f t="shared" si="23"/>
        <v>0</v>
      </c>
      <c r="V61" s="429">
        <f t="shared" si="23"/>
        <v>0</v>
      </c>
      <c r="W61" s="429">
        <f t="shared" si="23"/>
        <v>0</v>
      </c>
      <c r="X61" s="429">
        <f t="shared" si="23"/>
        <v>0</v>
      </c>
      <c r="Y61" s="429">
        <f t="shared" si="23"/>
        <v>0</v>
      </c>
      <c r="Z61" s="429">
        <f t="shared" si="23"/>
        <v>0</v>
      </c>
      <c r="AA61" s="429">
        <f t="shared" si="23"/>
        <v>0</v>
      </c>
      <c r="AB61" s="429">
        <f t="shared" si="23"/>
        <v>0</v>
      </c>
      <c r="AC61" s="429">
        <f t="shared" si="23"/>
        <v>0</v>
      </c>
      <c r="AD61" s="429">
        <f t="shared" si="23"/>
        <v>0</v>
      </c>
      <c r="AE61" s="429">
        <f t="shared" si="23"/>
        <v>0</v>
      </c>
      <c r="AF61" s="409"/>
      <c r="AG61" s="409"/>
    </row>
    <row r="62" spans="1:33" s="420" customFormat="1" ht="15.75" customHeight="1" thickBot="1" x14ac:dyDescent="0.3">
      <c r="A62" s="430"/>
      <c r="B62" s="431"/>
      <c r="C62" s="432" t="s">
        <v>424</v>
      </c>
      <c r="D62" s="433">
        <f>D57+D61</f>
        <v>44</v>
      </c>
      <c r="E62" s="433">
        <f>E57+E61</f>
        <v>88</v>
      </c>
      <c r="F62" s="433">
        <f>F57+F61</f>
        <v>27</v>
      </c>
      <c r="G62" s="429">
        <f t="shared" si="23"/>
        <v>0</v>
      </c>
      <c r="H62" s="433">
        <f>H57+H61</f>
        <v>84</v>
      </c>
      <c r="I62" s="433">
        <f>I57+I61</f>
        <v>48</v>
      </c>
      <c r="J62" s="433">
        <f>J57+J61</f>
        <v>29</v>
      </c>
      <c r="K62" s="429">
        <f t="shared" si="23"/>
        <v>0</v>
      </c>
      <c r="L62" s="433">
        <f>L57+L61</f>
        <v>68</v>
      </c>
      <c r="M62" s="433">
        <f>M57+M61</f>
        <v>44</v>
      </c>
      <c r="N62" s="433">
        <f>N57+N61</f>
        <v>29</v>
      </c>
      <c r="O62" s="429">
        <f t="shared" si="23"/>
        <v>0</v>
      </c>
      <c r="P62" s="433">
        <f>P57+P61</f>
        <v>76</v>
      </c>
      <c r="Q62" s="433">
        <f>Q57+Q61</f>
        <v>52</v>
      </c>
      <c r="R62" s="433">
        <f>R57+R61</f>
        <v>32</v>
      </c>
      <c r="S62" s="429">
        <f t="shared" si="23"/>
        <v>0</v>
      </c>
      <c r="T62" s="433">
        <f>T57+T61</f>
        <v>72</v>
      </c>
      <c r="U62" s="433">
        <f>U57+U61</f>
        <v>76</v>
      </c>
      <c r="V62" s="433">
        <f>V57+V61</f>
        <v>32</v>
      </c>
      <c r="W62" s="429">
        <f t="shared" si="23"/>
        <v>0</v>
      </c>
      <c r="X62" s="433">
        <f>X57+X61</f>
        <v>56</v>
      </c>
      <c r="Y62" s="433">
        <f>Y57+Y61</f>
        <v>64</v>
      </c>
      <c r="Z62" s="433">
        <f>Z57+Z61</f>
        <v>31</v>
      </c>
      <c r="AA62" s="429">
        <f t="shared" si="23"/>
        <v>0</v>
      </c>
      <c r="AB62" s="433">
        <f>AB57+AB61</f>
        <v>400</v>
      </c>
      <c r="AC62" s="433">
        <f>AC57+AC61</f>
        <v>372</v>
      </c>
      <c r="AD62" s="433">
        <f>AD57+AD61</f>
        <v>180</v>
      </c>
      <c r="AE62" s="433">
        <f>AE57+AE61</f>
        <v>772</v>
      </c>
      <c r="AF62" s="419"/>
      <c r="AG62" s="419"/>
    </row>
    <row r="63" spans="1:33" s="438" customFormat="1" ht="15.75" customHeight="1" thickTop="1" x14ac:dyDescent="0.25">
      <c r="A63" s="434"/>
      <c r="B63" s="435"/>
      <c r="C63" s="436"/>
      <c r="D63" s="894"/>
      <c r="E63" s="894"/>
      <c r="F63" s="894"/>
      <c r="G63" s="894"/>
      <c r="H63" s="894"/>
      <c r="I63" s="894"/>
      <c r="J63" s="894"/>
      <c r="K63" s="894"/>
      <c r="L63" s="894"/>
      <c r="M63" s="894"/>
      <c r="N63" s="894"/>
      <c r="O63" s="894"/>
      <c r="P63" s="894"/>
      <c r="Q63" s="894"/>
      <c r="R63" s="894"/>
      <c r="S63" s="894"/>
      <c r="T63" s="894"/>
      <c r="U63" s="894"/>
      <c r="V63" s="894"/>
      <c r="W63" s="894"/>
      <c r="X63" s="894"/>
      <c r="Y63" s="894"/>
      <c r="Z63" s="894"/>
      <c r="AA63" s="894"/>
      <c r="AB63" s="894"/>
      <c r="AC63" s="894"/>
      <c r="AD63" s="894"/>
      <c r="AE63" s="894"/>
      <c r="AF63" s="437"/>
      <c r="AG63" s="437"/>
    </row>
    <row r="64" spans="1:33" s="438" customFormat="1" ht="15.75" customHeight="1" x14ac:dyDescent="0.25">
      <c r="A64" s="439" t="s">
        <v>1152</v>
      </c>
      <c r="B64" s="440" t="s">
        <v>1</v>
      </c>
      <c r="C64" s="441" t="s">
        <v>22</v>
      </c>
      <c r="D64" s="442"/>
      <c r="E64" s="111"/>
      <c r="F64" s="111"/>
      <c r="G64" s="111"/>
      <c r="H64" s="443"/>
      <c r="I64" s="444">
        <v>160</v>
      </c>
      <c r="J64" s="445" t="s">
        <v>19</v>
      </c>
      <c r="K64" s="111" t="s">
        <v>157</v>
      </c>
      <c r="L64" s="111"/>
      <c r="M64" s="111"/>
      <c r="N64" s="443"/>
      <c r="O64" s="444"/>
      <c r="P64" s="446"/>
      <c r="Q64" s="111"/>
      <c r="R64" s="111"/>
      <c r="S64" s="111"/>
      <c r="T64" s="443"/>
      <c r="U64" s="443"/>
      <c r="V64" s="446"/>
      <c r="W64" s="111"/>
      <c r="X64" s="111"/>
      <c r="Y64" s="111"/>
      <c r="Z64" s="443"/>
      <c r="AA64" s="444"/>
      <c r="AB64" s="445"/>
      <c r="AC64" s="111"/>
      <c r="AD64" s="111"/>
      <c r="AE64" s="111"/>
      <c r="AF64" s="437"/>
      <c r="AG64" s="437"/>
    </row>
    <row r="65" spans="1:33" s="438" customFormat="1" ht="21" customHeight="1" x14ac:dyDescent="0.25">
      <c r="A65" s="447" t="s">
        <v>1153</v>
      </c>
      <c r="B65" s="448" t="s">
        <v>1</v>
      </c>
      <c r="C65" s="449" t="s">
        <v>23</v>
      </c>
      <c r="D65" s="450"/>
      <c r="E65" s="111"/>
      <c r="F65" s="111"/>
      <c r="G65" s="111"/>
      <c r="H65" s="443"/>
      <c r="I65" s="451"/>
      <c r="J65" s="445"/>
      <c r="K65" s="111"/>
      <c r="L65" s="111"/>
      <c r="M65" s="111"/>
      <c r="N65" s="443"/>
      <c r="O65" s="451"/>
      <c r="P65" s="446"/>
      <c r="Q65" s="452">
        <v>160</v>
      </c>
      <c r="R65" s="452" t="s">
        <v>19</v>
      </c>
      <c r="S65" s="452" t="s">
        <v>157</v>
      </c>
      <c r="T65" s="443"/>
      <c r="U65" s="443"/>
      <c r="V65" s="446"/>
      <c r="W65" s="111"/>
      <c r="X65" s="111"/>
      <c r="Y65" s="111"/>
      <c r="Z65" s="443"/>
      <c r="AA65" s="451"/>
      <c r="AB65" s="445"/>
      <c r="AC65" s="111"/>
      <c r="AD65" s="111"/>
      <c r="AE65" s="111"/>
      <c r="AF65" s="437"/>
      <c r="AG65" s="437"/>
    </row>
    <row r="66" spans="1:33" s="438" customFormat="1" ht="22.5" customHeight="1" thickBot="1" x14ac:dyDescent="0.3">
      <c r="A66" s="447" t="s">
        <v>1154</v>
      </c>
      <c r="B66" s="448" t="s">
        <v>1</v>
      </c>
      <c r="C66" s="449" t="s">
        <v>119</v>
      </c>
      <c r="D66" s="450"/>
      <c r="E66" s="111"/>
      <c r="F66" s="111"/>
      <c r="G66" s="111"/>
      <c r="H66" s="443"/>
      <c r="I66" s="451"/>
      <c r="J66" s="445"/>
      <c r="K66" s="111"/>
      <c r="L66" s="111"/>
      <c r="M66" s="111"/>
      <c r="N66" s="443"/>
      <c r="O66" s="451"/>
      <c r="P66" s="446"/>
      <c r="Q66" s="111"/>
      <c r="R66" s="111"/>
      <c r="S66" s="111"/>
      <c r="T66" s="443"/>
      <c r="U66" s="443"/>
      <c r="V66" s="446"/>
      <c r="W66" s="111"/>
      <c r="X66" s="111"/>
      <c r="Y66" s="452">
        <v>80</v>
      </c>
      <c r="Z66" s="453" t="s">
        <v>19</v>
      </c>
      <c r="AA66" s="454" t="s">
        <v>157</v>
      </c>
      <c r="AB66" s="445"/>
      <c r="AC66" s="111"/>
      <c r="AD66" s="111"/>
      <c r="AE66" s="111"/>
      <c r="AF66" s="455"/>
      <c r="AG66" s="455"/>
    </row>
    <row r="67" spans="1:33" s="438" customFormat="1" ht="15.75" customHeight="1" thickTop="1" thickBot="1" x14ac:dyDescent="0.25">
      <c r="A67" s="895"/>
      <c r="B67" s="896"/>
      <c r="C67" s="896"/>
      <c r="D67" s="896"/>
      <c r="E67" s="896"/>
      <c r="F67" s="896"/>
      <c r="G67" s="896"/>
      <c r="H67" s="896"/>
      <c r="I67" s="896"/>
      <c r="J67" s="896"/>
      <c r="K67" s="896"/>
      <c r="L67" s="896"/>
      <c r="M67" s="896"/>
      <c r="N67" s="896"/>
      <c r="O67" s="896"/>
      <c r="P67" s="896"/>
      <c r="Q67" s="896"/>
      <c r="R67" s="896"/>
      <c r="S67" s="896"/>
      <c r="T67" s="897"/>
      <c r="U67" s="898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</row>
    <row r="68" spans="1:33" s="438" customFormat="1" ht="15.75" customHeight="1" thickBot="1" x14ac:dyDescent="0.25">
      <c r="A68" s="890" t="s">
        <v>21</v>
      </c>
      <c r="B68" s="891"/>
      <c r="C68" s="891"/>
      <c r="D68" s="891"/>
      <c r="E68" s="891"/>
      <c r="F68" s="891"/>
      <c r="G68" s="891"/>
      <c r="H68" s="891"/>
      <c r="I68" s="891"/>
      <c r="J68" s="891"/>
      <c r="K68" s="891"/>
      <c r="L68" s="891"/>
      <c r="M68" s="891"/>
      <c r="N68" s="891"/>
      <c r="O68" s="891"/>
      <c r="P68" s="891"/>
      <c r="Q68" s="891"/>
      <c r="R68" s="891"/>
      <c r="S68" s="891"/>
      <c r="T68" s="891"/>
      <c r="U68" s="891"/>
      <c r="V68" s="891"/>
      <c r="W68" s="891"/>
      <c r="X68" s="891"/>
      <c r="Y68" s="891"/>
      <c r="Z68" s="891"/>
      <c r="AA68" s="891"/>
      <c r="AB68" s="457"/>
      <c r="AC68" s="457"/>
      <c r="AD68" s="457"/>
      <c r="AE68" s="458"/>
    </row>
    <row r="69" spans="1:33" s="438" customFormat="1" ht="15.75" customHeight="1" x14ac:dyDescent="0.25">
      <c r="A69" s="459"/>
      <c r="B69" s="460"/>
      <c r="C69" s="461" t="s">
        <v>16</v>
      </c>
      <c r="D69" s="888"/>
      <c r="E69" s="889"/>
      <c r="F69" s="889"/>
      <c r="G69" s="462">
        <v>2</v>
      </c>
      <c r="H69" s="888" t="str">
        <f>IF(COUNTIF(I4:I66,"A")=0,"",COUNTIF(I4:I66,"A"))</f>
        <v/>
      </c>
      <c r="I69" s="889"/>
      <c r="J69" s="889"/>
      <c r="K69" s="462"/>
      <c r="L69" s="888"/>
      <c r="M69" s="889"/>
      <c r="N69" s="889"/>
      <c r="O69" s="462" t="str">
        <f>IF(COUNTIF(O4:O66,"A")=0,"",COUNTIF(O4:O66,"A"))</f>
        <v/>
      </c>
      <c r="P69" s="888"/>
      <c r="Q69" s="889"/>
      <c r="R69" s="889"/>
      <c r="S69" s="462"/>
      <c r="T69" s="888" t="str">
        <f>IF(COUNTIF(U4:U66,"A")=0,"",COUNTIF(U4:U66,"A"))</f>
        <v/>
      </c>
      <c r="U69" s="889"/>
      <c r="V69" s="889"/>
      <c r="W69" s="462"/>
      <c r="X69" s="463"/>
      <c r="Y69" s="464"/>
      <c r="Z69" s="465"/>
      <c r="AA69" s="466">
        <f>IF(COUNTIF(AA4:AA66,"A")=0,"",COUNTIF(AA4:AA66,"A"))</f>
        <v>1</v>
      </c>
      <c r="AB69" s="886"/>
      <c r="AC69" s="887"/>
      <c r="AD69" s="887"/>
      <c r="AE69" s="794">
        <f>SUM(G69,K69,O69,S69,W69,AA69)</f>
        <v>3</v>
      </c>
    </row>
    <row r="70" spans="1:33" s="438" customFormat="1" ht="15.75" customHeight="1" x14ac:dyDescent="0.25">
      <c r="A70" s="467"/>
      <c r="B70" s="100"/>
      <c r="C70" s="468" t="s">
        <v>17</v>
      </c>
      <c r="D70" s="882"/>
      <c r="E70" s="883"/>
      <c r="F70" s="883"/>
      <c r="G70" s="469"/>
      <c r="H70" s="882" t="str">
        <f>IF(COUNTIF(I4:I66,"B")=0,"",COUNTIF(I4:I66,"B"))</f>
        <v/>
      </c>
      <c r="I70" s="883"/>
      <c r="J70" s="883"/>
      <c r="K70" s="469"/>
      <c r="L70" s="882"/>
      <c r="M70" s="883"/>
      <c r="N70" s="883"/>
      <c r="O70" s="469">
        <v>1</v>
      </c>
      <c r="P70" s="882"/>
      <c r="Q70" s="883"/>
      <c r="R70" s="883"/>
      <c r="S70" s="469"/>
      <c r="T70" s="882" t="str">
        <f>IF(COUNTIF(U4:U66,"B")=0,"",COUNTIF(U4:U66,"B"))</f>
        <v/>
      </c>
      <c r="U70" s="883"/>
      <c r="V70" s="883"/>
      <c r="W70" s="469"/>
      <c r="X70" s="470"/>
      <c r="Y70" s="154"/>
      <c r="Z70" s="12"/>
      <c r="AA70" s="471"/>
      <c r="AB70" s="882"/>
      <c r="AC70" s="883"/>
      <c r="AD70" s="883"/>
      <c r="AE70" s="795">
        <f t="shared" ref="AE70:AE81" si="24">SUM(G70,K70,O70,S70,W70,AA70)</f>
        <v>1</v>
      </c>
    </row>
    <row r="71" spans="1:33" s="438" customFormat="1" ht="15.75" customHeight="1" x14ac:dyDescent="0.25">
      <c r="A71" s="467"/>
      <c r="B71" s="100"/>
      <c r="C71" s="468" t="s">
        <v>332</v>
      </c>
      <c r="D71" s="882"/>
      <c r="E71" s="883"/>
      <c r="F71" s="883"/>
      <c r="G71" s="469">
        <v>5</v>
      </c>
      <c r="H71" s="882"/>
      <c r="I71" s="883"/>
      <c r="J71" s="883"/>
      <c r="K71" s="469">
        <v>1</v>
      </c>
      <c r="L71" s="882"/>
      <c r="M71" s="883"/>
      <c r="N71" s="883"/>
      <c r="O71" s="469">
        <v>1</v>
      </c>
      <c r="P71" s="882"/>
      <c r="Q71" s="883"/>
      <c r="R71" s="883"/>
      <c r="S71" s="469"/>
      <c r="T71" s="882" t="str">
        <f>IF(COUNTIF(U4:U66,"ÉÉ")=0,"",COUNTIF(U4:U66,"ÉÉ"))</f>
        <v/>
      </c>
      <c r="U71" s="883"/>
      <c r="V71" s="883"/>
      <c r="W71" s="469"/>
      <c r="X71" s="470"/>
      <c r="Y71" s="154"/>
      <c r="Z71" s="12"/>
      <c r="AA71" s="471" t="str">
        <f>IF(COUNTIF(AA4:AA66,"ÉÉ")=0,"",COUNTIF(AA4:AA66,"ÉÉ"))</f>
        <v/>
      </c>
      <c r="AB71" s="882"/>
      <c r="AC71" s="883"/>
      <c r="AD71" s="883"/>
      <c r="AE71" s="795">
        <f t="shared" si="24"/>
        <v>7</v>
      </c>
    </row>
    <row r="72" spans="1:33" s="438" customFormat="1" ht="15.75" customHeight="1" x14ac:dyDescent="0.25">
      <c r="A72" s="467"/>
      <c r="B72" s="100"/>
      <c r="C72" s="468" t="s">
        <v>333</v>
      </c>
      <c r="D72" s="884"/>
      <c r="E72" s="885"/>
      <c r="F72" s="885"/>
      <c r="G72" s="472"/>
      <c r="H72" s="882"/>
      <c r="I72" s="883"/>
      <c r="J72" s="883"/>
      <c r="K72" s="472"/>
      <c r="L72" s="884"/>
      <c r="M72" s="885"/>
      <c r="N72" s="885"/>
      <c r="O72" s="469" t="str">
        <f>IF(COUNTIF(O4:O66,"ÉÉ(Z)")=0,"",COUNTIF(O4:O66,"ÉÉ(Z)"))</f>
        <v/>
      </c>
      <c r="P72" s="884"/>
      <c r="Q72" s="885"/>
      <c r="R72" s="885"/>
      <c r="S72" s="473">
        <v>1</v>
      </c>
      <c r="T72" s="882" t="str">
        <f>IF(COUNTIF(U4:U66,"ÉÉ(Z)")=0,"",COUNTIF(U4:U66,"ÉÉ(Z)"))</f>
        <v/>
      </c>
      <c r="U72" s="883"/>
      <c r="V72" s="883"/>
      <c r="W72" s="472"/>
      <c r="X72" s="474"/>
      <c r="Y72" s="158"/>
      <c r="Z72" s="159"/>
      <c r="AA72" s="471" t="str">
        <f>IF(COUNTIF(AA4:AA66,"ÉÉ(Z)")=0,"",COUNTIF(AA4:AA66,"ÉÉ(Z)"))</f>
        <v/>
      </c>
      <c r="AB72" s="884"/>
      <c r="AC72" s="885"/>
      <c r="AD72" s="885"/>
      <c r="AE72" s="796">
        <f t="shared" si="24"/>
        <v>1</v>
      </c>
    </row>
    <row r="73" spans="1:33" s="438" customFormat="1" ht="15.75" customHeight="1" x14ac:dyDescent="0.25">
      <c r="A73" s="467"/>
      <c r="B73" s="100"/>
      <c r="C73" s="468" t="s">
        <v>334</v>
      </c>
      <c r="D73" s="882"/>
      <c r="E73" s="883"/>
      <c r="F73" s="883"/>
      <c r="G73" s="469">
        <v>3</v>
      </c>
      <c r="H73" s="882"/>
      <c r="I73" s="883"/>
      <c r="J73" s="883"/>
      <c r="K73" s="469">
        <v>3</v>
      </c>
      <c r="L73" s="882"/>
      <c r="M73" s="883"/>
      <c r="N73" s="883"/>
      <c r="O73" s="469">
        <f>IF(COUNTIF(O4:O66,"GYJ")=0,"",COUNTIF(O4:O66,"GYJ"))</f>
        <v>1</v>
      </c>
      <c r="P73" s="882"/>
      <c r="Q73" s="883"/>
      <c r="R73" s="883"/>
      <c r="S73" s="469">
        <v>3</v>
      </c>
      <c r="T73" s="882" t="str">
        <f>IF(COUNTIF(U4:U66,"GYJ")=0,"",COUNTIF(U4:U66,"GYJ"))</f>
        <v/>
      </c>
      <c r="U73" s="883"/>
      <c r="V73" s="883"/>
      <c r="W73" s="469">
        <v>2</v>
      </c>
      <c r="X73" s="470"/>
      <c r="Y73" s="154"/>
      <c r="Z73" s="12"/>
      <c r="AA73" s="471">
        <v>3</v>
      </c>
      <c r="AB73" s="882"/>
      <c r="AC73" s="883"/>
      <c r="AD73" s="883"/>
      <c r="AE73" s="795">
        <f t="shared" si="24"/>
        <v>15</v>
      </c>
    </row>
    <row r="74" spans="1:33" s="438" customFormat="1" ht="15.75" customHeight="1" x14ac:dyDescent="0.25">
      <c r="A74" s="467"/>
      <c r="B74" s="475"/>
      <c r="C74" s="468" t="s">
        <v>335</v>
      </c>
      <c r="D74" s="882"/>
      <c r="E74" s="883"/>
      <c r="F74" s="883"/>
      <c r="G74" s="469"/>
      <c r="H74" s="882" t="str">
        <f>IF(COUNTIF(I4:I66,"GYJ(Z)")=0,"",COUNTIF(I4:I66,"GYJ(Z)"))</f>
        <v/>
      </c>
      <c r="I74" s="883"/>
      <c r="J74" s="883"/>
      <c r="K74" s="469"/>
      <c r="L74" s="882"/>
      <c r="M74" s="883"/>
      <c r="N74" s="883"/>
      <c r="O74" s="469" t="str">
        <f>IF(COUNTIF(O4:O66,"GYJ(Z)")=0,"",COUNTIF(O4:O66,"GYJ(Z)"))</f>
        <v/>
      </c>
      <c r="P74" s="882"/>
      <c r="Q74" s="883"/>
      <c r="R74" s="883"/>
      <c r="S74" s="469"/>
      <c r="T74" s="882" t="str">
        <f>IF(COUNTIF(U4:U66,"GYJ(Z)")=0,"",COUNTIF(U4:U66,"GYJ(Z)"))</f>
        <v/>
      </c>
      <c r="U74" s="883"/>
      <c r="V74" s="883"/>
      <c r="W74" s="469"/>
      <c r="X74" s="470"/>
      <c r="Y74" s="154"/>
      <c r="Z74" s="12"/>
      <c r="AA74" s="471" t="str">
        <f>IF(COUNTIF(AA4:AA66,"GYJ(Z)")=0,"",COUNTIF(AA4:AA66,"GYJ(Z)"))</f>
        <v/>
      </c>
      <c r="AB74" s="882"/>
      <c r="AC74" s="883"/>
      <c r="AD74" s="883"/>
      <c r="AE74" s="795">
        <f t="shared" si="24"/>
        <v>0</v>
      </c>
    </row>
    <row r="75" spans="1:33" s="438" customFormat="1" ht="15.75" customHeight="1" x14ac:dyDescent="0.25">
      <c r="A75" s="467"/>
      <c r="B75" s="100"/>
      <c r="C75" s="476" t="s">
        <v>158</v>
      </c>
      <c r="D75" s="882"/>
      <c r="E75" s="883"/>
      <c r="F75" s="883"/>
      <c r="G75" s="469"/>
      <c r="H75" s="882" t="str">
        <f>IF(COUNTIF(I4:I66,"K")=0,"",COUNTIF(I4:I66,"K"))</f>
        <v/>
      </c>
      <c r="I75" s="883"/>
      <c r="J75" s="883"/>
      <c r="K75" s="469"/>
      <c r="L75" s="882"/>
      <c r="M75" s="883"/>
      <c r="N75" s="883"/>
      <c r="O75" s="469">
        <f>IF(COUNTIF(O4:O66,"K")=0,"",COUNTIF(O4:O66,"K"))</f>
        <v>5</v>
      </c>
      <c r="P75" s="882"/>
      <c r="Q75" s="883"/>
      <c r="R75" s="883"/>
      <c r="S75" s="469">
        <v>1</v>
      </c>
      <c r="T75" s="882" t="str">
        <f>IF(COUNTIF(U4:U66,"K")=0,"",COUNTIF(U4:U66,"K"))</f>
        <v/>
      </c>
      <c r="U75" s="883"/>
      <c r="V75" s="883"/>
      <c r="W75" s="469">
        <v>2</v>
      </c>
      <c r="X75" s="470"/>
      <c r="Y75" s="154"/>
      <c r="Z75" s="12"/>
      <c r="AA75" s="471">
        <f>IF(COUNTIF(AA4:AA66,"K")=0,"",COUNTIF(AA4:AA66,"K"))</f>
        <v>1</v>
      </c>
      <c r="AB75" s="882"/>
      <c r="AC75" s="883"/>
      <c r="AD75" s="883"/>
      <c r="AE75" s="795">
        <f t="shared" si="24"/>
        <v>9</v>
      </c>
    </row>
    <row r="76" spans="1:33" s="438" customFormat="1" ht="15.75" customHeight="1" x14ac:dyDescent="0.25">
      <c r="A76" s="467"/>
      <c r="B76" s="100"/>
      <c r="C76" s="476" t="s">
        <v>159</v>
      </c>
      <c r="D76" s="882"/>
      <c r="E76" s="883"/>
      <c r="F76" s="883"/>
      <c r="G76" s="469"/>
      <c r="H76" s="882" t="str">
        <f>IF(COUNTIF(I4:I66,"K(Z)")=0,"",COUNTIF(I4:I66,"K(Z)"))</f>
        <v/>
      </c>
      <c r="I76" s="883"/>
      <c r="J76" s="883"/>
      <c r="K76" s="469">
        <v>3</v>
      </c>
      <c r="L76" s="882"/>
      <c r="M76" s="883"/>
      <c r="N76" s="883"/>
      <c r="O76" s="469" t="str">
        <f>IF(COUNTIF(O4:O66,"K(Z)")=0,"",COUNTIF(O4:O66,"K(Z)"))</f>
        <v/>
      </c>
      <c r="P76" s="882"/>
      <c r="Q76" s="883"/>
      <c r="R76" s="883"/>
      <c r="S76" s="469">
        <v>4</v>
      </c>
      <c r="T76" s="882" t="str">
        <f>IF(COUNTIF(U4:U66,"K(Z)")=0,"",COUNTIF(U4:U66,"K(Z)"))</f>
        <v/>
      </c>
      <c r="U76" s="883"/>
      <c r="V76" s="883"/>
      <c r="W76" s="469">
        <v>4</v>
      </c>
      <c r="X76" s="470"/>
      <c r="Y76" s="154"/>
      <c r="Z76" s="12"/>
      <c r="AA76" s="471">
        <f>IF(COUNTIF(AA4:AA66,"K(Z)")=0,"",COUNTIF(AA4:AA66,"K(Z)"))</f>
        <v>2</v>
      </c>
      <c r="AB76" s="882"/>
      <c r="AC76" s="883"/>
      <c r="AD76" s="883"/>
      <c r="AE76" s="795">
        <f t="shared" si="24"/>
        <v>13</v>
      </c>
    </row>
    <row r="77" spans="1:33" s="438" customFormat="1" ht="15.75" customHeight="1" x14ac:dyDescent="0.25">
      <c r="A77" s="467"/>
      <c r="B77" s="100"/>
      <c r="C77" s="468" t="s">
        <v>18</v>
      </c>
      <c r="D77" s="882"/>
      <c r="E77" s="883"/>
      <c r="F77" s="883"/>
      <c r="G77" s="469"/>
      <c r="H77" s="882" t="str">
        <f>IF(COUNTIF(I4:I66,"AV")=0,"",COUNTIF(I4:I66,"AV"))</f>
        <v/>
      </c>
      <c r="I77" s="883"/>
      <c r="J77" s="883"/>
      <c r="K77" s="469"/>
      <c r="L77" s="882"/>
      <c r="M77" s="883"/>
      <c r="N77" s="883"/>
      <c r="O77" s="469" t="str">
        <f>IF(COUNTIF(O4:O66,"AV")=0,"",COUNTIF(O4:O66,"AV"))</f>
        <v/>
      </c>
      <c r="P77" s="882"/>
      <c r="Q77" s="883"/>
      <c r="R77" s="883"/>
      <c r="S77" s="469"/>
      <c r="T77" s="882" t="str">
        <f>IF(COUNTIF(U4:U66,"AV")=0,"",COUNTIF(U4:U66,"AV"))</f>
        <v/>
      </c>
      <c r="U77" s="883"/>
      <c r="V77" s="883"/>
      <c r="W77" s="469"/>
      <c r="X77" s="470"/>
      <c r="Y77" s="154"/>
      <c r="Z77" s="12"/>
      <c r="AA77" s="471" t="str">
        <f>IF(COUNTIF(AA4:AA66,"AV")=0,"",COUNTIF(AA4:AA66,"AV"))</f>
        <v/>
      </c>
      <c r="AB77" s="882"/>
      <c r="AC77" s="883"/>
      <c r="AD77" s="883"/>
      <c r="AE77" s="795">
        <f t="shared" si="24"/>
        <v>0</v>
      </c>
    </row>
    <row r="78" spans="1:33" s="438" customFormat="1" ht="15.75" customHeight="1" x14ac:dyDescent="0.25">
      <c r="A78" s="467"/>
      <c r="B78" s="100"/>
      <c r="C78" s="468" t="s">
        <v>336</v>
      </c>
      <c r="D78" s="882"/>
      <c r="E78" s="883"/>
      <c r="F78" s="883"/>
      <c r="G78" s="469"/>
      <c r="H78" s="882" t="str">
        <f>IF(COUNTIF(I4:I66,"KV")=0,"",COUNTIF(I4:I66,"KV"))</f>
        <v/>
      </c>
      <c r="I78" s="883"/>
      <c r="J78" s="883"/>
      <c r="K78" s="469"/>
      <c r="L78" s="882"/>
      <c r="M78" s="883"/>
      <c r="N78" s="883"/>
      <c r="O78" s="469" t="str">
        <f>IF(COUNTIF(O4:O66,"KV")=0,"",COUNTIF(O4:O66,"KV"))</f>
        <v/>
      </c>
      <c r="P78" s="882"/>
      <c r="Q78" s="883"/>
      <c r="R78" s="883"/>
      <c r="S78" s="469"/>
      <c r="T78" s="882" t="str">
        <f>IF(COUNTIF(U4:U66,"KV")=0,"",COUNTIF(U4:U66,"KV"))</f>
        <v/>
      </c>
      <c r="U78" s="883"/>
      <c r="V78" s="883"/>
      <c r="W78" s="469"/>
      <c r="X78" s="470"/>
      <c r="Y78" s="154"/>
      <c r="Z78" s="12"/>
      <c r="AA78" s="471" t="str">
        <f>IF(COUNTIF(AA4:AA66,"KV")=0,"",COUNTIF(AA4:AA66,"KV"))</f>
        <v/>
      </c>
      <c r="AB78" s="882"/>
      <c r="AC78" s="883"/>
      <c r="AD78" s="883"/>
      <c r="AE78" s="795">
        <f t="shared" si="24"/>
        <v>0</v>
      </c>
    </row>
    <row r="79" spans="1:33" s="438" customFormat="1" ht="15.75" customHeight="1" x14ac:dyDescent="0.25">
      <c r="A79" s="467"/>
      <c r="B79" s="100"/>
      <c r="C79" s="468" t="s">
        <v>337</v>
      </c>
      <c r="D79" s="882"/>
      <c r="E79" s="883"/>
      <c r="F79" s="883"/>
      <c r="G79" s="469"/>
      <c r="H79" s="882" t="str">
        <f>IF(COUNTIF(I4:I66,"SZG")=0,"",COUNTIF(I4:I66,"SZG"))</f>
        <v/>
      </c>
      <c r="I79" s="883"/>
      <c r="J79" s="883"/>
      <c r="K79" s="469"/>
      <c r="L79" s="882"/>
      <c r="M79" s="883"/>
      <c r="N79" s="883"/>
      <c r="O79" s="469" t="str">
        <f>IF(COUNTIF(O4:O66,"SZG")=0,"",COUNTIF(O4:O66,"SZG"))</f>
        <v/>
      </c>
      <c r="P79" s="882"/>
      <c r="Q79" s="883"/>
      <c r="R79" s="883"/>
      <c r="S79" s="469">
        <v>1</v>
      </c>
      <c r="T79" s="882" t="str">
        <f>IF(COUNTIF(U4:U66,"SZG")=0,"",COUNTIF(U4:U66,"SZG"))</f>
        <v/>
      </c>
      <c r="U79" s="883"/>
      <c r="V79" s="883"/>
      <c r="W79" s="469"/>
      <c r="X79" s="477"/>
      <c r="Y79" s="162"/>
      <c r="Z79" s="163"/>
      <c r="AA79" s="471" t="str">
        <f>IF(COUNTIF(AA4:AA66,"SZG")=0,"",COUNTIF(AA4:AA66,"SZG"))</f>
        <v/>
      </c>
      <c r="AB79" s="882"/>
      <c r="AC79" s="883"/>
      <c r="AD79" s="883"/>
      <c r="AE79" s="795">
        <f t="shared" si="24"/>
        <v>1</v>
      </c>
    </row>
    <row r="80" spans="1:33" s="438" customFormat="1" ht="15.75" customHeight="1" x14ac:dyDescent="0.25">
      <c r="A80" s="467"/>
      <c r="B80" s="100"/>
      <c r="C80" s="468" t="s">
        <v>338</v>
      </c>
      <c r="D80" s="882"/>
      <c r="E80" s="883"/>
      <c r="F80" s="883"/>
      <c r="G80" s="469"/>
      <c r="H80" s="882" t="str">
        <f>IF(COUNTIF(I4:I66,"ZV")=0,"",COUNTIF(I4:I66,"ZV"))</f>
        <v/>
      </c>
      <c r="I80" s="883"/>
      <c r="J80" s="883"/>
      <c r="K80" s="469"/>
      <c r="L80" s="882"/>
      <c r="M80" s="883"/>
      <c r="N80" s="883"/>
      <c r="O80" s="469" t="str">
        <f>IF(COUNTIF(O4:O66,"ZV")=0,"",COUNTIF(O4:O66,"ZV"))</f>
        <v/>
      </c>
      <c r="P80" s="882"/>
      <c r="Q80" s="883"/>
      <c r="R80" s="883"/>
      <c r="S80" s="469"/>
      <c r="T80" s="882" t="str">
        <f>IF(COUNTIF(U4:U66,"ZV")=0,"",COUNTIF(U4:U66,"ZV"))</f>
        <v/>
      </c>
      <c r="U80" s="883"/>
      <c r="V80" s="883"/>
      <c r="W80" s="469"/>
      <c r="X80" s="477"/>
      <c r="Y80" s="162"/>
      <c r="Z80" s="163"/>
      <c r="AA80" s="471" t="str">
        <f>IF(COUNTIF(AA4:AA66,"ZV")=0,"",COUNTIF(AA4:AA66,"ZV"))</f>
        <v/>
      </c>
      <c r="AB80" s="882"/>
      <c r="AC80" s="883"/>
      <c r="AD80" s="883"/>
      <c r="AE80" s="795">
        <f t="shared" si="24"/>
        <v>0</v>
      </c>
    </row>
    <row r="81" spans="1:31" ht="16.5" thickBot="1" x14ac:dyDescent="0.3">
      <c r="A81" s="164"/>
      <c r="B81" s="165"/>
      <c r="C81" s="478" t="s">
        <v>24</v>
      </c>
      <c r="D81" s="871"/>
      <c r="E81" s="872"/>
      <c r="F81" s="872"/>
      <c r="G81" s="479">
        <f>IF(SUM(G69:G80)=0,"",SUM(G69:G80))</f>
        <v>10</v>
      </c>
      <c r="H81" s="871" t="str">
        <f>IF(SUM(I69:I80)=0,"",SUM(I69:I80))</f>
        <v/>
      </c>
      <c r="I81" s="872"/>
      <c r="J81" s="872"/>
      <c r="K81" s="479">
        <f>IF(SUM(K69:K80)=0,"",SUM(K69:K80))</f>
        <v>7</v>
      </c>
      <c r="L81" s="871"/>
      <c r="M81" s="872"/>
      <c r="N81" s="872"/>
      <c r="O81" s="479">
        <f>IF(SUM(O69:O80)=0,"",SUM(O69:O80))</f>
        <v>8</v>
      </c>
      <c r="P81" s="871"/>
      <c r="Q81" s="872"/>
      <c r="R81" s="872"/>
      <c r="S81" s="479">
        <f>IF(SUM(S69:S80)=0,"",SUM(S69:S80))</f>
        <v>10</v>
      </c>
      <c r="T81" s="871" t="str">
        <f>IF(SUM(U69:U80)=0,"",SUM(U69:U80))</f>
        <v/>
      </c>
      <c r="U81" s="872"/>
      <c r="V81" s="872"/>
      <c r="W81" s="479">
        <f>IF(SUM(W69:W80)=0,"",SUM(W69:W80))</f>
        <v>8</v>
      </c>
      <c r="X81" s="480"/>
      <c r="Y81" s="481"/>
      <c r="Z81" s="482"/>
      <c r="AA81" s="483">
        <f>IF(SUM(AA69:AA80)=0,"",SUM(AA69:AA80))</f>
        <v>7</v>
      </c>
      <c r="AB81" s="871"/>
      <c r="AC81" s="872"/>
      <c r="AD81" s="872"/>
      <c r="AE81" s="797">
        <f t="shared" si="24"/>
        <v>50</v>
      </c>
    </row>
    <row r="82" spans="1:31" ht="15.75" thickTop="1" x14ac:dyDescent="0.2">
      <c r="A82" s="484"/>
      <c r="B82" s="485"/>
      <c r="C82" s="485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56"/>
      <c r="AC82" s="456"/>
      <c r="AD82" s="456"/>
      <c r="AE82" s="456"/>
    </row>
    <row r="83" spans="1:31" ht="15.75" x14ac:dyDescent="0.2">
      <c r="A83" s="873" t="s">
        <v>13</v>
      </c>
      <c r="B83" s="874"/>
      <c r="C83" s="874"/>
      <c r="D83" s="874"/>
      <c r="E83" s="874"/>
      <c r="F83" s="874"/>
      <c r="G83" s="874"/>
      <c r="H83" s="874"/>
      <c r="I83" s="874"/>
      <c r="J83" s="874"/>
      <c r="K83" s="874"/>
      <c r="L83" s="874"/>
      <c r="M83" s="874"/>
      <c r="N83" s="874"/>
      <c r="O83" s="874"/>
      <c r="P83" s="874"/>
      <c r="Q83" s="874"/>
      <c r="R83" s="874"/>
      <c r="S83" s="875"/>
      <c r="T83" s="486"/>
      <c r="U83" s="487"/>
      <c r="V83" s="456"/>
      <c r="W83" s="456"/>
      <c r="X83" s="456"/>
      <c r="Y83" s="456"/>
      <c r="Z83" s="456"/>
      <c r="AA83" s="456"/>
      <c r="AB83" s="456"/>
      <c r="AC83" s="456"/>
      <c r="AD83" s="456"/>
      <c r="AE83" s="456"/>
    </row>
    <row r="84" spans="1:31" x14ac:dyDescent="0.2">
      <c r="A84" s="876"/>
      <c r="B84" s="877"/>
      <c r="C84" s="877"/>
      <c r="D84" s="877"/>
      <c r="E84" s="877"/>
      <c r="F84" s="877"/>
      <c r="G84" s="877"/>
      <c r="H84" s="877"/>
      <c r="I84" s="877"/>
      <c r="J84" s="877"/>
      <c r="K84" s="877"/>
      <c r="L84" s="877"/>
      <c r="M84" s="877"/>
      <c r="N84" s="877"/>
      <c r="O84" s="877"/>
      <c r="P84" s="877"/>
      <c r="Q84" s="877"/>
      <c r="R84" s="877"/>
      <c r="S84" s="878"/>
      <c r="T84" s="488"/>
      <c r="U84" s="489"/>
      <c r="V84" s="456"/>
      <c r="W84" s="456"/>
      <c r="X84" s="456"/>
      <c r="Y84" s="456"/>
      <c r="Z84" s="456"/>
      <c r="AA84" s="456"/>
      <c r="AB84" s="456"/>
      <c r="AC84" s="456"/>
      <c r="AD84" s="456"/>
      <c r="AE84" s="456"/>
    </row>
    <row r="85" spans="1:31" x14ac:dyDescent="0.2">
      <c r="A85" s="876"/>
      <c r="B85" s="877"/>
      <c r="C85" s="877"/>
      <c r="D85" s="877"/>
      <c r="E85" s="877"/>
      <c r="F85" s="877"/>
      <c r="G85" s="877"/>
      <c r="H85" s="877"/>
      <c r="I85" s="877"/>
      <c r="J85" s="877"/>
      <c r="K85" s="877"/>
      <c r="L85" s="877"/>
      <c r="M85" s="877"/>
      <c r="N85" s="877"/>
      <c r="O85" s="877"/>
      <c r="P85" s="877"/>
      <c r="Q85" s="877"/>
      <c r="R85" s="877"/>
      <c r="S85" s="878"/>
      <c r="T85" s="488"/>
      <c r="U85" s="490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</row>
    <row r="86" spans="1:31" ht="15.75" thickBot="1" x14ac:dyDescent="0.25">
      <c r="A86" s="879"/>
      <c r="B86" s="880"/>
      <c r="C86" s="880"/>
      <c r="D86" s="880"/>
      <c r="E86" s="880"/>
      <c r="F86" s="880"/>
      <c r="G86" s="880"/>
      <c r="H86" s="880"/>
      <c r="I86" s="880"/>
      <c r="J86" s="880"/>
      <c r="K86" s="880"/>
      <c r="L86" s="880"/>
      <c r="M86" s="880"/>
      <c r="N86" s="880"/>
      <c r="O86" s="880"/>
      <c r="P86" s="880"/>
      <c r="Q86" s="880"/>
      <c r="R86" s="880"/>
      <c r="S86" s="881"/>
      <c r="T86" s="491"/>
      <c r="U86" s="492"/>
      <c r="V86" s="456"/>
      <c r="W86" s="456"/>
      <c r="X86" s="456"/>
      <c r="Y86" s="456"/>
      <c r="Z86" s="456"/>
      <c r="AA86" s="456"/>
      <c r="AB86" s="456"/>
      <c r="AC86" s="456"/>
      <c r="AD86" s="456"/>
      <c r="AE86" s="456"/>
    </row>
    <row r="87" spans="1:31" ht="15.75" thickTop="1" x14ac:dyDescent="0.2">
      <c r="A87" s="493"/>
      <c r="B87" s="494"/>
      <c r="C87" s="494"/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  <c r="Y87" s="456"/>
      <c r="Z87" s="456"/>
      <c r="AA87" s="456"/>
      <c r="AB87" s="456"/>
      <c r="AC87" s="456"/>
      <c r="AD87" s="456"/>
      <c r="AE87" s="456"/>
    </row>
    <row r="88" spans="1:31" x14ac:dyDescent="0.2">
      <c r="A88" s="484"/>
      <c r="B88" s="485"/>
      <c r="C88" s="485"/>
    </row>
    <row r="89" spans="1:31" x14ac:dyDescent="0.2">
      <c r="A89" s="484"/>
      <c r="B89" s="485"/>
      <c r="C89" s="485"/>
    </row>
    <row r="90" spans="1:31" x14ac:dyDescent="0.2">
      <c r="A90" s="484"/>
      <c r="B90" s="485"/>
      <c r="C90" s="485"/>
    </row>
    <row r="91" spans="1:31" x14ac:dyDescent="0.2">
      <c r="A91" s="484"/>
      <c r="B91" s="485"/>
      <c r="C91" s="485"/>
    </row>
    <row r="92" spans="1:31" x14ac:dyDescent="0.2">
      <c r="A92" s="484"/>
      <c r="B92" s="485"/>
      <c r="C92" s="485"/>
    </row>
    <row r="93" spans="1:31" x14ac:dyDescent="0.2">
      <c r="A93" s="484"/>
      <c r="B93" s="485"/>
      <c r="C93" s="485"/>
    </row>
    <row r="94" spans="1:31" x14ac:dyDescent="0.2">
      <c r="A94" s="484"/>
      <c r="B94" s="485"/>
      <c r="C94" s="485"/>
    </row>
    <row r="95" spans="1:31" x14ac:dyDescent="0.2">
      <c r="A95" s="484"/>
      <c r="B95" s="485"/>
      <c r="C95" s="485"/>
    </row>
    <row r="96" spans="1:31" x14ac:dyDescent="0.2">
      <c r="A96" s="484"/>
      <c r="B96" s="485"/>
      <c r="C96" s="485"/>
    </row>
    <row r="97" spans="1:3" x14ac:dyDescent="0.2">
      <c r="A97" s="484"/>
      <c r="B97" s="485"/>
      <c r="C97" s="485"/>
    </row>
    <row r="98" spans="1:3" x14ac:dyDescent="0.2">
      <c r="A98" s="484"/>
      <c r="B98" s="485"/>
      <c r="C98" s="485"/>
    </row>
    <row r="99" spans="1:3" x14ac:dyDescent="0.2">
      <c r="A99" s="484"/>
      <c r="B99" s="485"/>
      <c r="C99" s="485"/>
    </row>
    <row r="100" spans="1:3" x14ac:dyDescent="0.2">
      <c r="A100" s="484"/>
      <c r="B100" s="485"/>
      <c r="C100" s="485"/>
    </row>
    <row r="101" spans="1:3" x14ac:dyDescent="0.2">
      <c r="A101" s="484"/>
      <c r="B101" s="485"/>
      <c r="C101" s="485"/>
    </row>
    <row r="102" spans="1:3" x14ac:dyDescent="0.2">
      <c r="A102" s="484"/>
      <c r="B102" s="485"/>
      <c r="C102" s="485"/>
    </row>
    <row r="103" spans="1:3" x14ac:dyDescent="0.2">
      <c r="A103" s="484"/>
      <c r="B103" s="485"/>
      <c r="C103" s="485"/>
    </row>
    <row r="104" spans="1:3" x14ac:dyDescent="0.2">
      <c r="A104" s="484"/>
      <c r="B104" s="495"/>
      <c r="C104" s="495"/>
    </row>
    <row r="105" spans="1:3" x14ac:dyDescent="0.2">
      <c r="A105" s="484"/>
      <c r="B105" s="495"/>
      <c r="C105" s="495"/>
    </row>
    <row r="106" spans="1:3" x14ac:dyDescent="0.2">
      <c r="A106" s="484"/>
      <c r="B106" s="495"/>
      <c r="C106" s="495"/>
    </row>
    <row r="107" spans="1:3" x14ac:dyDescent="0.2">
      <c r="A107" s="484"/>
      <c r="B107" s="495"/>
      <c r="C107" s="495"/>
    </row>
    <row r="108" spans="1:3" x14ac:dyDescent="0.2">
      <c r="A108" s="484"/>
      <c r="B108" s="495"/>
      <c r="C108" s="495"/>
    </row>
    <row r="109" spans="1:3" x14ac:dyDescent="0.2">
      <c r="A109" s="484"/>
      <c r="B109" s="495"/>
      <c r="C109" s="495"/>
    </row>
    <row r="110" spans="1:3" x14ac:dyDescent="0.2">
      <c r="A110" s="484"/>
      <c r="B110" s="495"/>
      <c r="C110" s="495"/>
    </row>
    <row r="111" spans="1:3" x14ac:dyDescent="0.2">
      <c r="A111" s="484"/>
      <c r="B111" s="495"/>
      <c r="C111" s="495"/>
    </row>
    <row r="112" spans="1:3" x14ac:dyDescent="0.2">
      <c r="A112" s="484"/>
      <c r="B112" s="495"/>
      <c r="C112" s="495"/>
    </row>
    <row r="113" spans="1:3" x14ac:dyDescent="0.2">
      <c r="A113" s="496"/>
      <c r="B113" s="497"/>
      <c r="C113" s="497"/>
    </row>
    <row r="114" spans="1:3" x14ac:dyDescent="0.2">
      <c r="A114" s="496"/>
      <c r="B114" s="497"/>
      <c r="C114" s="497"/>
    </row>
    <row r="115" spans="1:3" x14ac:dyDescent="0.2">
      <c r="A115" s="496"/>
      <c r="B115" s="497"/>
      <c r="C115" s="497"/>
    </row>
    <row r="116" spans="1:3" x14ac:dyDescent="0.2">
      <c r="A116" s="496"/>
      <c r="B116" s="497"/>
      <c r="C116" s="497"/>
    </row>
    <row r="117" spans="1:3" x14ac:dyDescent="0.2">
      <c r="A117" s="496"/>
      <c r="B117" s="497"/>
      <c r="C117" s="497"/>
    </row>
    <row r="118" spans="1:3" x14ac:dyDescent="0.2">
      <c r="A118" s="496"/>
      <c r="B118" s="497"/>
      <c r="C118" s="497"/>
    </row>
    <row r="119" spans="1:3" x14ac:dyDescent="0.2">
      <c r="A119" s="496"/>
      <c r="B119" s="497"/>
      <c r="C119" s="497"/>
    </row>
    <row r="120" spans="1:3" x14ac:dyDescent="0.2">
      <c r="A120" s="496"/>
      <c r="B120" s="497"/>
      <c r="C120" s="497"/>
    </row>
    <row r="121" spans="1:3" x14ac:dyDescent="0.2">
      <c r="A121" s="496"/>
      <c r="B121" s="497"/>
      <c r="C121" s="497"/>
    </row>
    <row r="122" spans="1:3" x14ac:dyDescent="0.2">
      <c r="A122" s="496"/>
      <c r="B122" s="497"/>
      <c r="C122" s="497"/>
    </row>
    <row r="123" spans="1:3" x14ac:dyDescent="0.2">
      <c r="A123" s="496"/>
      <c r="B123" s="497"/>
      <c r="C123" s="497"/>
    </row>
    <row r="124" spans="1:3" x14ac:dyDescent="0.2">
      <c r="A124" s="496"/>
      <c r="B124" s="497"/>
      <c r="C124" s="497"/>
    </row>
    <row r="125" spans="1:3" x14ac:dyDescent="0.2">
      <c r="A125" s="496"/>
      <c r="B125" s="497"/>
      <c r="C125" s="497"/>
    </row>
    <row r="126" spans="1:3" x14ac:dyDescent="0.2">
      <c r="A126" s="496"/>
      <c r="B126" s="497"/>
      <c r="C126" s="497"/>
    </row>
    <row r="127" spans="1:3" x14ac:dyDescent="0.2">
      <c r="A127" s="496"/>
      <c r="B127" s="497"/>
      <c r="C127" s="497"/>
    </row>
    <row r="128" spans="1:3" x14ac:dyDescent="0.2">
      <c r="A128" s="496"/>
      <c r="B128" s="497"/>
      <c r="C128" s="497"/>
    </row>
    <row r="129" spans="1:3" x14ac:dyDescent="0.2">
      <c r="A129" s="496"/>
      <c r="B129" s="497"/>
      <c r="C129" s="497"/>
    </row>
    <row r="130" spans="1:3" x14ac:dyDescent="0.2">
      <c r="A130" s="496"/>
      <c r="B130" s="497"/>
      <c r="C130" s="497"/>
    </row>
    <row r="131" spans="1:3" x14ac:dyDescent="0.2">
      <c r="A131" s="496"/>
      <c r="B131" s="497"/>
      <c r="C131" s="497"/>
    </row>
    <row r="132" spans="1:3" x14ac:dyDescent="0.2">
      <c r="A132" s="496"/>
      <c r="B132" s="497"/>
      <c r="C132" s="497"/>
    </row>
    <row r="133" spans="1:3" x14ac:dyDescent="0.2">
      <c r="A133" s="496"/>
      <c r="B133" s="497"/>
      <c r="C133" s="497"/>
    </row>
    <row r="134" spans="1:3" x14ac:dyDescent="0.2">
      <c r="A134" s="496"/>
      <c r="B134" s="497"/>
      <c r="C134" s="497"/>
    </row>
    <row r="135" spans="1:3" x14ac:dyDescent="0.2">
      <c r="A135" s="496"/>
      <c r="B135" s="497"/>
      <c r="C135" s="497"/>
    </row>
    <row r="136" spans="1:3" x14ac:dyDescent="0.2">
      <c r="A136" s="496"/>
      <c r="B136" s="497"/>
      <c r="C136" s="497"/>
    </row>
    <row r="137" spans="1:3" x14ac:dyDescent="0.2">
      <c r="A137" s="496"/>
      <c r="B137" s="497"/>
      <c r="C137" s="497"/>
    </row>
    <row r="138" spans="1:3" x14ac:dyDescent="0.2">
      <c r="A138" s="496"/>
      <c r="B138" s="497"/>
      <c r="C138" s="497"/>
    </row>
    <row r="139" spans="1:3" x14ac:dyDescent="0.2">
      <c r="A139" s="496"/>
      <c r="B139" s="497"/>
      <c r="C139" s="497"/>
    </row>
    <row r="140" spans="1:3" x14ac:dyDescent="0.2">
      <c r="A140" s="496"/>
      <c r="B140" s="497"/>
      <c r="C140" s="497"/>
    </row>
    <row r="141" spans="1:3" x14ac:dyDescent="0.2">
      <c r="A141" s="496"/>
      <c r="B141" s="497"/>
      <c r="C141" s="497"/>
    </row>
    <row r="142" spans="1:3" x14ac:dyDescent="0.2">
      <c r="A142" s="496"/>
      <c r="B142" s="497"/>
      <c r="C142" s="497"/>
    </row>
    <row r="143" spans="1:3" x14ac:dyDescent="0.2">
      <c r="A143" s="496"/>
      <c r="B143" s="497"/>
      <c r="C143" s="497"/>
    </row>
    <row r="144" spans="1:3" x14ac:dyDescent="0.2">
      <c r="A144" s="496"/>
      <c r="B144" s="497"/>
      <c r="C144" s="497"/>
    </row>
    <row r="145" spans="1:3" x14ac:dyDescent="0.2">
      <c r="A145" s="496"/>
      <c r="B145" s="497"/>
      <c r="C145" s="497"/>
    </row>
    <row r="146" spans="1:3" x14ac:dyDescent="0.2">
      <c r="A146" s="496"/>
      <c r="B146" s="497"/>
      <c r="C146" s="497"/>
    </row>
    <row r="147" spans="1:3" x14ac:dyDescent="0.2">
      <c r="A147" s="496"/>
      <c r="B147" s="497"/>
      <c r="C147" s="497"/>
    </row>
    <row r="148" spans="1:3" x14ac:dyDescent="0.2">
      <c r="A148" s="496"/>
      <c r="B148" s="497"/>
      <c r="C148" s="497"/>
    </row>
    <row r="149" spans="1:3" x14ac:dyDescent="0.2">
      <c r="A149" s="496"/>
      <c r="B149" s="497"/>
      <c r="C149" s="497"/>
    </row>
    <row r="150" spans="1:3" x14ac:dyDescent="0.2">
      <c r="A150" s="496"/>
      <c r="B150" s="497"/>
      <c r="C150" s="497"/>
    </row>
    <row r="151" spans="1:3" x14ac:dyDescent="0.2">
      <c r="A151" s="496"/>
      <c r="B151" s="497"/>
      <c r="C151" s="497"/>
    </row>
    <row r="152" spans="1:3" x14ac:dyDescent="0.2">
      <c r="A152" s="496"/>
      <c r="B152" s="497"/>
      <c r="C152" s="497"/>
    </row>
    <row r="153" spans="1:3" x14ac:dyDescent="0.2">
      <c r="A153" s="496"/>
      <c r="B153" s="497"/>
      <c r="C153" s="497"/>
    </row>
    <row r="154" spans="1:3" x14ac:dyDescent="0.2">
      <c r="A154" s="496"/>
      <c r="B154" s="497"/>
      <c r="C154" s="497"/>
    </row>
    <row r="155" spans="1:3" x14ac:dyDescent="0.2">
      <c r="A155" s="496"/>
      <c r="B155" s="497"/>
      <c r="C155" s="497"/>
    </row>
    <row r="156" spans="1:3" x14ac:dyDescent="0.2">
      <c r="A156" s="496"/>
      <c r="B156" s="497"/>
      <c r="C156" s="497"/>
    </row>
    <row r="157" spans="1:3" x14ac:dyDescent="0.2">
      <c r="A157" s="496"/>
      <c r="B157" s="497"/>
      <c r="C157" s="497"/>
    </row>
    <row r="158" spans="1:3" x14ac:dyDescent="0.2">
      <c r="A158" s="496"/>
      <c r="B158" s="497"/>
      <c r="C158" s="497"/>
    </row>
    <row r="159" spans="1:3" x14ac:dyDescent="0.2">
      <c r="A159" s="496"/>
      <c r="B159" s="497"/>
      <c r="C159" s="497"/>
    </row>
    <row r="160" spans="1:3" x14ac:dyDescent="0.2">
      <c r="A160" s="496"/>
      <c r="B160" s="497"/>
      <c r="C160" s="497"/>
    </row>
    <row r="161" spans="1:3" x14ac:dyDescent="0.2">
      <c r="A161" s="496"/>
      <c r="B161" s="497"/>
      <c r="C161" s="497"/>
    </row>
    <row r="162" spans="1:3" x14ac:dyDescent="0.2">
      <c r="A162" s="496"/>
      <c r="B162" s="497"/>
      <c r="C162" s="497"/>
    </row>
    <row r="163" spans="1:3" x14ac:dyDescent="0.2">
      <c r="A163" s="496"/>
      <c r="B163" s="497"/>
      <c r="C163" s="497"/>
    </row>
    <row r="164" spans="1:3" x14ac:dyDescent="0.2">
      <c r="A164" s="496"/>
      <c r="B164" s="497"/>
      <c r="C164" s="497"/>
    </row>
    <row r="165" spans="1:3" x14ac:dyDescent="0.2">
      <c r="A165" s="496"/>
      <c r="B165" s="497"/>
      <c r="C165" s="497"/>
    </row>
    <row r="166" spans="1:3" x14ac:dyDescent="0.2">
      <c r="A166" s="496"/>
      <c r="B166" s="497"/>
      <c r="C166" s="497"/>
    </row>
    <row r="167" spans="1:3" x14ac:dyDescent="0.2">
      <c r="A167" s="496"/>
      <c r="B167" s="497"/>
      <c r="C167" s="497"/>
    </row>
    <row r="168" spans="1:3" x14ac:dyDescent="0.2">
      <c r="A168" s="496"/>
      <c r="B168" s="497"/>
      <c r="C168" s="497"/>
    </row>
    <row r="169" spans="1:3" x14ac:dyDescent="0.2">
      <c r="A169" s="496"/>
      <c r="B169" s="497"/>
      <c r="C169" s="497"/>
    </row>
    <row r="170" spans="1:3" x14ac:dyDescent="0.2">
      <c r="A170" s="496"/>
      <c r="B170" s="497"/>
      <c r="C170" s="497"/>
    </row>
    <row r="171" spans="1:3" x14ac:dyDescent="0.2">
      <c r="A171" s="496"/>
      <c r="B171" s="497"/>
      <c r="C171" s="497"/>
    </row>
    <row r="172" spans="1:3" x14ac:dyDescent="0.2">
      <c r="A172" s="496"/>
      <c r="B172" s="497"/>
      <c r="C172" s="497"/>
    </row>
    <row r="173" spans="1:3" x14ac:dyDescent="0.2">
      <c r="A173" s="496"/>
      <c r="B173" s="497"/>
      <c r="C173" s="497"/>
    </row>
    <row r="174" spans="1:3" x14ac:dyDescent="0.2">
      <c r="A174" s="496"/>
      <c r="B174" s="497"/>
      <c r="C174" s="497"/>
    </row>
    <row r="175" spans="1:3" x14ac:dyDescent="0.2">
      <c r="A175" s="496"/>
      <c r="B175" s="497"/>
      <c r="C175" s="497"/>
    </row>
    <row r="176" spans="1:3" x14ac:dyDescent="0.2">
      <c r="A176" s="496"/>
      <c r="B176" s="497"/>
      <c r="C176" s="497"/>
    </row>
    <row r="177" spans="1:3" x14ac:dyDescent="0.2">
      <c r="A177" s="496"/>
      <c r="B177" s="497"/>
      <c r="C177" s="497"/>
    </row>
    <row r="178" spans="1:3" x14ac:dyDescent="0.2">
      <c r="A178" s="496"/>
      <c r="B178" s="497"/>
      <c r="C178" s="497"/>
    </row>
    <row r="179" spans="1:3" x14ac:dyDescent="0.2">
      <c r="A179" s="496"/>
      <c r="B179" s="497"/>
      <c r="C179" s="497"/>
    </row>
    <row r="180" spans="1:3" x14ac:dyDescent="0.2">
      <c r="A180" s="496"/>
      <c r="B180" s="497"/>
      <c r="C180" s="497"/>
    </row>
    <row r="181" spans="1:3" x14ac:dyDescent="0.2">
      <c r="A181" s="496"/>
      <c r="B181" s="497"/>
      <c r="C181" s="497"/>
    </row>
    <row r="182" spans="1:3" x14ac:dyDescent="0.2">
      <c r="A182" s="496"/>
      <c r="B182" s="497"/>
      <c r="C182" s="497"/>
    </row>
    <row r="183" spans="1:3" x14ac:dyDescent="0.2">
      <c r="A183" s="496"/>
      <c r="B183" s="497"/>
      <c r="C183" s="497"/>
    </row>
    <row r="184" spans="1:3" x14ac:dyDescent="0.2">
      <c r="A184" s="496"/>
      <c r="B184" s="497"/>
      <c r="C184" s="497"/>
    </row>
    <row r="185" spans="1:3" x14ac:dyDescent="0.2">
      <c r="A185" s="496"/>
      <c r="B185" s="497"/>
      <c r="C185" s="497"/>
    </row>
    <row r="186" spans="1:3" x14ac:dyDescent="0.2">
      <c r="A186" s="496"/>
      <c r="B186" s="497"/>
      <c r="C186" s="497"/>
    </row>
    <row r="187" spans="1:3" x14ac:dyDescent="0.2">
      <c r="A187" s="496"/>
      <c r="B187" s="497"/>
      <c r="C187" s="497"/>
    </row>
    <row r="188" spans="1:3" x14ac:dyDescent="0.2">
      <c r="A188" s="496"/>
      <c r="B188" s="497"/>
      <c r="C188" s="497"/>
    </row>
    <row r="189" spans="1:3" x14ac:dyDescent="0.2">
      <c r="A189" s="496"/>
      <c r="B189" s="497"/>
      <c r="C189" s="497"/>
    </row>
    <row r="190" spans="1:3" x14ac:dyDescent="0.2">
      <c r="A190" s="496"/>
      <c r="B190" s="497"/>
      <c r="C190" s="497"/>
    </row>
    <row r="191" spans="1:3" x14ac:dyDescent="0.2">
      <c r="A191" s="496"/>
      <c r="B191" s="497"/>
      <c r="C191" s="497"/>
    </row>
    <row r="192" spans="1:3" x14ac:dyDescent="0.2">
      <c r="A192" s="496"/>
      <c r="B192" s="497"/>
      <c r="C192" s="497"/>
    </row>
    <row r="193" spans="1:3" x14ac:dyDescent="0.2">
      <c r="A193" s="496"/>
      <c r="B193" s="497"/>
      <c r="C193" s="497"/>
    </row>
    <row r="194" spans="1:3" x14ac:dyDescent="0.2">
      <c r="A194" s="496"/>
      <c r="B194" s="497"/>
      <c r="C194" s="497"/>
    </row>
    <row r="195" spans="1:3" x14ac:dyDescent="0.2">
      <c r="A195" s="496"/>
      <c r="B195" s="497"/>
      <c r="C195" s="497"/>
    </row>
    <row r="196" spans="1:3" x14ac:dyDescent="0.2">
      <c r="A196" s="496"/>
      <c r="B196" s="497"/>
      <c r="C196" s="497"/>
    </row>
    <row r="197" spans="1:3" x14ac:dyDescent="0.2">
      <c r="A197" s="496"/>
      <c r="B197" s="497"/>
      <c r="C197" s="497"/>
    </row>
    <row r="198" spans="1:3" x14ac:dyDescent="0.2">
      <c r="A198" s="496"/>
      <c r="B198" s="497"/>
      <c r="C198" s="497"/>
    </row>
    <row r="199" spans="1:3" x14ac:dyDescent="0.2">
      <c r="A199" s="496"/>
      <c r="B199" s="497"/>
      <c r="C199" s="497"/>
    </row>
    <row r="200" spans="1:3" x14ac:dyDescent="0.2">
      <c r="A200" s="496"/>
      <c r="B200" s="497"/>
      <c r="C200" s="497"/>
    </row>
    <row r="201" spans="1:3" x14ac:dyDescent="0.2">
      <c r="A201" s="496"/>
      <c r="B201" s="497"/>
      <c r="C201" s="497"/>
    </row>
    <row r="202" spans="1:3" x14ac:dyDescent="0.2">
      <c r="A202" s="496"/>
      <c r="B202" s="497"/>
      <c r="C202" s="497"/>
    </row>
    <row r="203" spans="1:3" x14ac:dyDescent="0.2">
      <c r="A203" s="496"/>
      <c r="B203" s="497"/>
      <c r="C203" s="497"/>
    </row>
    <row r="204" spans="1:3" x14ac:dyDescent="0.2">
      <c r="A204" s="496"/>
      <c r="B204" s="497"/>
      <c r="C204" s="497"/>
    </row>
    <row r="205" spans="1:3" x14ac:dyDescent="0.2">
      <c r="A205" s="496"/>
      <c r="B205" s="497"/>
      <c r="C205" s="497"/>
    </row>
    <row r="206" spans="1:3" x14ac:dyDescent="0.2">
      <c r="A206" s="496"/>
      <c r="B206" s="497"/>
      <c r="C206" s="497"/>
    </row>
    <row r="207" spans="1:3" x14ac:dyDescent="0.2">
      <c r="A207" s="496"/>
      <c r="B207" s="497"/>
      <c r="C207" s="497"/>
    </row>
    <row r="208" spans="1:3" x14ac:dyDescent="0.2">
      <c r="A208" s="496"/>
      <c r="B208" s="497"/>
      <c r="C208" s="497"/>
    </row>
    <row r="209" spans="1:3" x14ac:dyDescent="0.2">
      <c r="A209" s="496"/>
      <c r="B209" s="497"/>
      <c r="C209" s="497"/>
    </row>
  </sheetData>
  <sheetProtection algorithmName="SHA-512" hashValue="j5C3RUQOUOytOHnpSitE+dtrrJ5qZlMmgziiVVez0e3s9nSPEpT8tYPQr1hTOV4GOHCiv1mgtczcleNxDrsg+w==" saltValue="/dBG+GJl4o2JMaZo0bfucg==" spinCount="100000" sheet="1" objects="1" scenarios="1" selectLockedCells="1" selectUnlockedCells="1"/>
  <protectedRanges>
    <protectedRange sqref="C26:C27" name="Tartomány1_2_1_1_1_3_1_1"/>
    <protectedRange sqref="C45" name="Tartomány1_2_1_1_2_3_1_1"/>
    <protectedRange sqref="C46:C47" name="Tartomány1_2_1_1_4_2_1_1"/>
    <protectedRange sqref="C48" name="Tartomány1_2_1_1_5_2_1_1"/>
    <protectedRange sqref="C49" name="Tartomány1_2_1_1_6_2_1_1"/>
    <protectedRange sqref="C50" name="Tartomány1_2_1_1_7_2_1_1"/>
    <protectedRange sqref="C51:C52" name="Tartomány1_2_1_1_8_2_1_1"/>
    <protectedRange sqref="C53:C55" name="Tartomány1_2_1_1_9_2_1_1"/>
    <protectedRange sqref="C12" name="Tartomány1_2_1_1_2"/>
    <protectedRange sqref="C68" name="Tartomány4_1"/>
    <protectedRange sqref="C80:C81" name="Tartomány4_1_1"/>
    <protectedRange sqref="C59" name="Tartomány1_2_1_1_1_1"/>
  </protectedRanges>
  <mergeCells count="121">
    <mergeCell ref="AB6:AE7"/>
    <mergeCell ref="D7:G7"/>
    <mergeCell ref="H7:K7"/>
    <mergeCell ref="L7:O7"/>
    <mergeCell ref="P7:S7"/>
    <mergeCell ref="T7:W7"/>
    <mergeCell ref="X7:AA7"/>
    <mergeCell ref="A1:U1"/>
    <mergeCell ref="A2:U2"/>
    <mergeCell ref="A3:U3"/>
    <mergeCell ref="A4:U4"/>
    <mergeCell ref="A5:U5"/>
    <mergeCell ref="A6:A9"/>
    <mergeCell ref="B6:B9"/>
    <mergeCell ref="C6:C9"/>
    <mergeCell ref="D6:S6"/>
    <mergeCell ref="T6:AA6"/>
    <mergeCell ref="O8:O9"/>
    <mergeCell ref="F8:F9"/>
    <mergeCell ref="G8:G9"/>
    <mergeCell ref="J8:J9"/>
    <mergeCell ref="K8:K9"/>
    <mergeCell ref="N8:N9"/>
    <mergeCell ref="A68:AA68"/>
    <mergeCell ref="D58:AA58"/>
    <mergeCell ref="AB58:AE58"/>
    <mergeCell ref="D63:AA63"/>
    <mergeCell ref="AB63:AE63"/>
    <mergeCell ref="A67:U67"/>
    <mergeCell ref="AD8:AD9"/>
    <mergeCell ref="AE8:AE9"/>
    <mergeCell ref="R8:R9"/>
    <mergeCell ref="S8:S9"/>
    <mergeCell ref="V8:V9"/>
    <mergeCell ref="W8:W9"/>
    <mergeCell ref="Z8:Z9"/>
    <mergeCell ref="AA8:AA9"/>
    <mergeCell ref="AB69:AD69"/>
    <mergeCell ref="D70:F70"/>
    <mergeCell ref="H70:J70"/>
    <mergeCell ref="L70:N70"/>
    <mergeCell ref="P70:R70"/>
    <mergeCell ref="T70:V70"/>
    <mergeCell ref="AB70:AD70"/>
    <mergeCell ref="D69:F69"/>
    <mergeCell ref="H69:J69"/>
    <mergeCell ref="L69:N69"/>
    <mergeCell ref="P69:R69"/>
    <mergeCell ref="T69:V69"/>
    <mergeCell ref="AB71:AD71"/>
    <mergeCell ref="D72:F72"/>
    <mergeCell ref="H72:J72"/>
    <mergeCell ref="L72:N72"/>
    <mergeCell ref="P72:R72"/>
    <mergeCell ref="T72:V72"/>
    <mergeCell ref="AB72:AD72"/>
    <mergeCell ref="D71:F71"/>
    <mergeCell ref="H71:J71"/>
    <mergeCell ref="L71:N71"/>
    <mergeCell ref="P71:R71"/>
    <mergeCell ref="T71:V71"/>
    <mergeCell ref="AB73:AD73"/>
    <mergeCell ref="D74:F74"/>
    <mergeCell ref="H74:J74"/>
    <mergeCell ref="L74:N74"/>
    <mergeCell ref="P74:R74"/>
    <mergeCell ref="T74:V74"/>
    <mergeCell ref="AB74:AD74"/>
    <mergeCell ref="D73:F73"/>
    <mergeCell ref="H73:J73"/>
    <mergeCell ref="L73:N73"/>
    <mergeCell ref="P73:R73"/>
    <mergeCell ref="T73:V73"/>
    <mergeCell ref="AB75:AD75"/>
    <mergeCell ref="D76:F76"/>
    <mergeCell ref="H76:J76"/>
    <mergeCell ref="L76:N76"/>
    <mergeCell ref="P76:R76"/>
    <mergeCell ref="T76:V76"/>
    <mergeCell ref="AB76:AD76"/>
    <mergeCell ref="D75:F75"/>
    <mergeCell ref="H75:J75"/>
    <mergeCell ref="L75:N75"/>
    <mergeCell ref="P75:R75"/>
    <mergeCell ref="T75:V75"/>
    <mergeCell ref="AB77:AD77"/>
    <mergeCell ref="D78:F78"/>
    <mergeCell ref="H78:J78"/>
    <mergeCell ref="L78:N78"/>
    <mergeCell ref="P78:R78"/>
    <mergeCell ref="T78:V78"/>
    <mergeCell ref="AB78:AD78"/>
    <mergeCell ref="D77:F77"/>
    <mergeCell ref="H77:J77"/>
    <mergeCell ref="L77:N77"/>
    <mergeCell ref="P77:R77"/>
    <mergeCell ref="T77:V77"/>
    <mergeCell ref="AF6:AF9"/>
    <mergeCell ref="AG6:AG9"/>
    <mergeCell ref="AB81:AD81"/>
    <mergeCell ref="A83:S83"/>
    <mergeCell ref="A84:S84"/>
    <mergeCell ref="A85:S85"/>
    <mergeCell ref="A86:S86"/>
    <mergeCell ref="D81:F81"/>
    <mergeCell ref="H81:J81"/>
    <mergeCell ref="L81:N81"/>
    <mergeCell ref="P81:R81"/>
    <mergeCell ref="T81:V81"/>
    <mergeCell ref="AB79:AD79"/>
    <mergeCell ref="D80:F80"/>
    <mergeCell ref="H80:J80"/>
    <mergeCell ref="L80:N80"/>
    <mergeCell ref="P80:R80"/>
    <mergeCell ref="T80:V80"/>
    <mergeCell ref="AB80:AD80"/>
    <mergeCell ref="D79:F79"/>
    <mergeCell ref="H79:J79"/>
    <mergeCell ref="L79:N79"/>
    <mergeCell ref="P79:R79"/>
    <mergeCell ref="T79:V7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zoomScale="82" zoomScaleNormal="82" workbookViewId="0">
      <selection sqref="A1:AE1"/>
    </sheetView>
  </sheetViews>
  <sheetFormatPr defaultRowHeight="12.75" x14ac:dyDescent="0.2"/>
  <cols>
    <col min="1" max="1" width="16.5" style="1" customWidth="1"/>
    <col min="2" max="2" width="9.33203125" style="1"/>
    <col min="3" max="3" width="71.1640625" style="1" customWidth="1"/>
    <col min="4" max="31" width="9.33203125" style="1"/>
    <col min="32" max="32" width="66.6640625" style="1" customWidth="1"/>
    <col min="33" max="33" width="41.83203125" style="1" bestFit="1" customWidth="1"/>
    <col min="34" max="16384" width="9.33203125" style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432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3.25" x14ac:dyDescent="0.2">
      <c r="A4" s="811" t="s">
        <v>1184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</row>
    <row r="5" spans="1:33" ht="24" thickBot="1" x14ac:dyDescent="0.25">
      <c r="A5" s="812" t="s">
        <v>339</v>
      </c>
      <c r="B5" s="812"/>
      <c r="C5" s="812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2"/>
      <c r="AC5" s="812"/>
      <c r="AD5" s="812"/>
      <c r="AE5" s="812"/>
    </row>
    <row r="6" spans="1:33" ht="14.25" thickTop="1" thickBot="1" x14ac:dyDescent="0.25">
      <c r="A6" s="918" t="s">
        <v>10</v>
      </c>
      <c r="B6" s="921" t="s">
        <v>11</v>
      </c>
      <c r="C6" s="924" t="s">
        <v>12</v>
      </c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907"/>
      <c r="AC6" s="907"/>
      <c r="AD6" s="907"/>
      <c r="AE6" s="908"/>
      <c r="AF6" s="808" t="s">
        <v>723</v>
      </c>
      <c r="AG6" s="808" t="s">
        <v>724</v>
      </c>
    </row>
    <row r="7" spans="1:33" x14ac:dyDescent="0.2">
      <c r="A7" s="919"/>
      <c r="B7" s="922"/>
      <c r="C7" s="925"/>
      <c r="D7" s="911" t="s">
        <v>433</v>
      </c>
      <c r="E7" s="911"/>
      <c r="F7" s="911"/>
      <c r="G7" s="912"/>
      <c r="H7" s="911" t="s">
        <v>2</v>
      </c>
      <c r="I7" s="911"/>
      <c r="J7" s="911"/>
      <c r="K7" s="913"/>
      <c r="L7" s="911" t="s">
        <v>536</v>
      </c>
      <c r="M7" s="911"/>
      <c r="N7" s="911"/>
      <c r="O7" s="912"/>
      <c r="P7" s="911" t="s">
        <v>537</v>
      </c>
      <c r="Q7" s="911"/>
      <c r="R7" s="911"/>
      <c r="S7" s="912"/>
      <c r="T7" s="911" t="s">
        <v>434</v>
      </c>
      <c r="U7" s="911"/>
      <c r="V7" s="911"/>
      <c r="W7" s="912"/>
      <c r="X7" s="911" t="s">
        <v>435</v>
      </c>
      <c r="Y7" s="911"/>
      <c r="Z7" s="911"/>
      <c r="AA7" s="912"/>
      <c r="AB7" s="909"/>
      <c r="AC7" s="909"/>
      <c r="AD7" s="909"/>
      <c r="AE7" s="910"/>
      <c r="AF7" s="870"/>
      <c r="AG7" s="809"/>
    </row>
    <row r="8" spans="1:33" x14ac:dyDescent="0.2">
      <c r="A8" s="919"/>
      <c r="B8" s="922"/>
      <c r="C8" s="925"/>
      <c r="D8" s="319"/>
      <c r="E8" s="319"/>
      <c r="F8" s="899" t="s">
        <v>9</v>
      </c>
      <c r="G8" s="905" t="s">
        <v>340</v>
      </c>
      <c r="H8" s="319"/>
      <c r="I8" s="319"/>
      <c r="J8" s="899" t="s">
        <v>9</v>
      </c>
      <c r="K8" s="928" t="s">
        <v>340</v>
      </c>
      <c r="L8" s="319"/>
      <c r="M8" s="319"/>
      <c r="N8" s="899" t="s">
        <v>9</v>
      </c>
      <c r="O8" s="905" t="s">
        <v>340</v>
      </c>
      <c r="P8" s="319"/>
      <c r="Q8" s="319"/>
      <c r="R8" s="899" t="s">
        <v>9</v>
      </c>
      <c r="S8" s="903" t="s">
        <v>340</v>
      </c>
      <c r="T8" s="319"/>
      <c r="U8" s="319"/>
      <c r="V8" s="899" t="s">
        <v>9</v>
      </c>
      <c r="W8" s="905" t="s">
        <v>340</v>
      </c>
      <c r="X8" s="319"/>
      <c r="Y8" s="319"/>
      <c r="Z8" s="899" t="s">
        <v>9</v>
      </c>
      <c r="AA8" s="903" t="s">
        <v>340</v>
      </c>
      <c r="AB8" s="319"/>
      <c r="AC8" s="319"/>
      <c r="AD8" s="899" t="s">
        <v>9</v>
      </c>
      <c r="AE8" s="901" t="s">
        <v>220</v>
      </c>
      <c r="AF8" s="870"/>
      <c r="AG8" s="809"/>
    </row>
    <row r="9" spans="1:33" ht="67.5" thickBot="1" x14ac:dyDescent="0.25">
      <c r="A9" s="920"/>
      <c r="B9" s="923"/>
      <c r="C9" s="926"/>
      <c r="D9" s="320" t="s">
        <v>341</v>
      </c>
      <c r="E9" s="320" t="s">
        <v>341</v>
      </c>
      <c r="F9" s="900"/>
      <c r="G9" s="906"/>
      <c r="H9" s="320" t="s">
        <v>341</v>
      </c>
      <c r="I9" s="320" t="s">
        <v>341</v>
      </c>
      <c r="J9" s="900"/>
      <c r="K9" s="929"/>
      <c r="L9" s="320" t="s">
        <v>341</v>
      </c>
      <c r="M9" s="320" t="s">
        <v>341</v>
      </c>
      <c r="N9" s="900"/>
      <c r="O9" s="906"/>
      <c r="P9" s="320" t="s">
        <v>341</v>
      </c>
      <c r="Q9" s="320" t="s">
        <v>341</v>
      </c>
      <c r="R9" s="900"/>
      <c r="S9" s="904"/>
      <c r="T9" s="320" t="s">
        <v>341</v>
      </c>
      <c r="U9" s="320" t="s">
        <v>341</v>
      </c>
      <c r="V9" s="900"/>
      <c r="W9" s="906"/>
      <c r="X9" s="320" t="s">
        <v>341</v>
      </c>
      <c r="Y9" s="320" t="s">
        <v>341</v>
      </c>
      <c r="Z9" s="900"/>
      <c r="AA9" s="904"/>
      <c r="AB9" s="320" t="s">
        <v>367</v>
      </c>
      <c r="AC9" s="320" t="s">
        <v>367</v>
      </c>
      <c r="AD9" s="900"/>
      <c r="AE9" s="902"/>
      <c r="AF9" s="870"/>
      <c r="AG9" s="809"/>
    </row>
    <row r="10" spans="1:33" ht="18.75" thickBot="1" x14ac:dyDescent="0.3">
      <c r="A10" s="69"/>
      <c r="B10" s="70"/>
      <c r="C10" s="71" t="s">
        <v>26</v>
      </c>
      <c r="D10" s="72">
        <v>16</v>
      </c>
      <c r="E10" s="72">
        <v>56</v>
      </c>
      <c r="F10" s="72">
        <v>12</v>
      </c>
      <c r="G10" s="75" t="s">
        <v>535</v>
      </c>
      <c r="H10" s="72">
        <v>48</v>
      </c>
      <c r="I10" s="72">
        <v>20</v>
      </c>
      <c r="J10" s="72">
        <v>12</v>
      </c>
      <c r="K10" s="75" t="s">
        <v>535</v>
      </c>
      <c r="L10" s="72">
        <v>28</v>
      </c>
      <c r="M10" s="72">
        <v>4</v>
      </c>
      <c r="N10" s="72">
        <v>8</v>
      </c>
      <c r="O10" s="75" t="s">
        <v>535</v>
      </c>
      <c r="P10" s="72">
        <v>24</v>
      </c>
      <c r="Q10" s="72">
        <v>24</v>
      </c>
      <c r="R10" s="72">
        <v>12</v>
      </c>
      <c r="S10" s="75" t="s">
        <v>535</v>
      </c>
      <c r="T10" s="72">
        <v>36</v>
      </c>
      <c r="U10" s="72">
        <v>16</v>
      </c>
      <c r="V10" s="72">
        <v>15</v>
      </c>
      <c r="W10" s="75" t="s">
        <v>535</v>
      </c>
      <c r="X10" s="72">
        <v>28</v>
      </c>
      <c r="Y10" s="72">
        <v>36</v>
      </c>
      <c r="Z10" s="72">
        <v>20</v>
      </c>
      <c r="AA10" s="75" t="s">
        <v>535</v>
      </c>
      <c r="AB10" s="72">
        <v>180</v>
      </c>
      <c r="AC10" s="72">
        <v>164</v>
      </c>
      <c r="AD10" s="72">
        <v>79</v>
      </c>
      <c r="AE10" s="76">
        <v>312</v>
      </c>
      <c r="AF10" s="327"/>
      <c r="AG10" s="327"/>
    </row>
    <row r="11" spans="1:33" ht="16.5" x14ac:dyDescent="0.25">
      <c r="A11" s="328" t="s">
        <v>2</v>
      </c>
      <c r="B11" s="329"/>
      <c r="C11" s="330" t="s">
        <v>343</v>
      </c>
      <c r="D11" s="331"/>
      <c r="E11" s="331"/>
      <c r="F11" s="332"/>
      <c r="G11" s="333"/>
      <c r="H11" s="331"/>
      <c r="I11" s="331"/>
      <c r="J11" s="332"/>
      <c r="K11" s="334"/>
      <c r="L11" s="331"/>
      <c r="M11" s="331"/>
      <c r="N11" s="332"/>
      <c r="O11" s="334"/>
      <c r="P11" s="331"/>
      <c r="Q11" s="331"/>
      <c r="R11" s="332"/>
      <c r="S11" s="335"/>
      <c r="T11" s="331"/>
      <c r="U11" s="331"/>
      <c r="V11" s="332"/>
      <c r="W11" s="336"/>
      <c r="X11" s="331"/>
      <c r="Y11" s="331"/>
      <c r="Z11" s="332"/>
      <c r="AA11" s="337"/>
      <c r="AB11" s="338"/>
      <c r="AC11" s="338"/>
      <c r="AD11" s="338"/>
      <c r="AE11" s="339"/>
      <c r="AF11" s="499"/>
      <c r="AG11" s="499"/>
    </row>
    <row r="12" spans="1:33" ht="15" x14ac:dyDescent="0.2">
      <c r="A12" s="62" t="s">
        <v>112</v>
      </c>
      <c r="B12" s="22" t="s">
        <v>137</v>
      </c>
      <c r="C12" s="341" t="s">
        <v>113</v>
      </c>
      <c r="D12" s="13">
        <v>18</v>
      </c>
      <c r="E12" s="13"/>
      <c r="F12" s="16">
        <v>2</v>
      </c>
      <c r="G12" s="18" t="s">
        <v>223</v>
      </c>
      <c r="H12" s="12" t="s">
        <v>222</v>
      </c>
      <c r="I12" s="13" t="s">
        <v>222</v>
      </c>
      <c r="J12" s="16"/>
      <c r="K12" s="17"/>
      <c r="L12" s="13" t="s">
        <v>222</v>
      </c>
      <c r="M12" s="13" t="s">
        <v>222</v>
      </c>
      <c r="N12" s="16"/>
      <c r="O12" s="18"/>
      <c r="P12" s="500" t="s">
        <v>222</v>
      </c>
      <c r="Q12" s="361" t="s">
        <v>222</v>
      </c>
      <c r="R12" s="14"/>
      <c r="S12" s="501"/>
      <c r="T12" s="13" t="s">
        <v>222</v>
      </c>
      <c r="U12" s="13" t="s">
        <v>222</v>
      </c>
      <c r="V12" s="23"/>
      <c r="W12" s="24"/>
      <c r="X12" s="12" t="s">
        <v>222</v>
      </c>
      <c r="Y12" s="13" t="s">
        <v>222</v>
      </c>
      <c r="Z12" s="16"/>
      <c r="AA12" s="18"/>
      <c r="AB12" s="12">
        <f>SUM(D12,H12,L12,P12,T12,X12)</f>
        <v>18</v>
      </c>
      <c r="AC12" s="13">
        <f>SUM(E12,I12,M12,Q12,U12,Y12)</f>
        <v>0</v>
      </c>
      <c r="AD12" s="12">
        <f t="shared" ref="AD12:AD43" si="0">IF(J12+F12+N12+R12+V12+Z12=0,"",J12+F12+N12+R12+V12+Z12)</f>
        <v>2</v>
      </c>
      <c r="AE12" s="19">
        <f>SUM(AB12:AC12)</f>
        <v>18</v>
      </c>
      <c r="AF12" s="134" t="s">
        <v>820</v>
      </c>
      <c r="AG12" s="135" t="s">
        <v>821</v>
      </c>
    </row>
    <row r="13" spans="1:33" ht="15" x14ac:dyDescent="0.2">
      <c r="A13" s="502" t="s">
        <v>114</v>
      </c>
      <c r="B13" s="503" t="s">
        <v>137</v>
      </c>
      <c r="C13" s="504" t="s">
        <v>115</v>
      </c>
      <c r="D13" s="13">
        <v>10</v>
      </c>
      <c r="E13" s="13"/>
      <c r="F13" s="16">
        <v>2</v>
      </c>
      <c r="G13" s="18" t="s">
        <v>223</v>
      </c>
      <c r="H13" s="12" t="s">
        <v>222</v>
      </c>
      <c r="I13" s="13" t="s">
        <v>222</v>
      </c>
      <c r="J13" s="16"/>
      <c r="K13" s="17"/>
      <c r="L13" s="13" t="s">
        <v>222</v>
      </c>
      <c r="M13" s="13" t="s">
        <v>222</v>
      </c>
      <c r="N13" s="16"/>
      <c r="O13" s="18"/>
      <c r="P13" s="500" t="s">
        <v>222</v>
      </c>
      <c r="Q13" s="361" t="s">
        <v>222</v>
      </c>
      <c r="R13" s="14"/>
      <c r="S13" s="501"/>
      <c r="T13" s="13" t="s">
        <v>222</v>
      </c>
      <c r="U13" s="13" t="s">
        <v>222</v>
      </c>
      <c r="V13" s="23"/>
      <c r="W13" s="24"/>
      <c r="X13" s="12" t="s">
        <v>222</v>
      </c>
      <c r="Y13" s="13" t="s">
        <v>222</v>
      </c>
      <c r="Z13" s="16"/>
      <c r="AA13" s="18"/>
      <c r="AB13" s="12">
        <f t="shared" ref="AB13:AB64" si="1">SUM(D13,H13,L13,P13,T13,X13)</f>
        <v>10</v>
      </c>
      <c r="AC13" s="13">
        <f t="shared" ref="AC13:AC64" si="2">SUM(E13,I13,M13,Q13,U13,Y13)</f>
        <v>0</v>
      </c>
      <c r="AD13" s="12">
        <f t="shared" si="0"/>
        <v>2</v>
      </c>
      <c r="AE13" s="19">
        <f t="shared" ref="AE13:AE64" si="3">SUM(AB13:AC13)</f>
        <v>10</v>
      </c>
      <c r="AF13" s="135" t="s">
        <v>765</v>
      </c>
      <c r="AG13" s="135" t="s">
        <v>822</v>
      </c>
    </row>
    <row r="14" spans="1:33" ht="15" x14ac:dyDescent="0.2">
      <c r="A14" s="502" t="s">
        <v>102</v>
      </c>
      <c r="B14" s="503" t="s">
        <v>137</v>
      </c>
      <c r="C14" s="504" t="s">
        <v>103</v>
      </c>
      <c r="D14" s="13"/>
      <c r="E14" s="13">
        <v>16</v>
      </c>
      <c r="F14" s="16">
        <v>2</v>
      </c>
      <c r="G14" s="18" t="s">
        <v>225</v>
      </c>
      <c r="H14" s="12" t="s">
        <v>222</v>
      </c>
      <c r="I14" s="13" t="s">
        <v>222</v>
      </c>
      <c r="J14" s="16"/>
      <c r="K14" s="17"/>
      <c r="L14" s="13" t="s">
        <v>222</v>
      </c>
      <c r="M14" s="13" t="s">
        <v>222</v>
      </c>
      <c r="N14" s="16"/>
      <c r="O14" s="18"/>
      <c r="P14" s="500" t="s">
        <v>222</v>
      </c>
      <c r="Q14" s="361" t="s">
        <v>222</v>
      </c>
      <c r="R14" s="14"/>
      <c r="S14" s="501"/>
      <c r="T14" s="13" t="s">
        <v>222</v>
      </c>
      <c r="U14" s="13" t="s">
        <v>222</v>
      </c>
      <c r="V14" s="23"/>
      <c r="W14" s="24"/>
      <c r="X14" s="12" t="s">
        <v>222</v>
      </c>
      <c r="Y14" s="13" t="s">
        <v>222</v>
      </c>
      <c r="Z14" s="16"/>
      <c r="AA14" s="18"/>
      <c r="AB14" s="12">
        <f t="shared" si="1"/>
        <v>0</v>
      </c>
      <c r="AC14" s="13">
        <f t="shared" si="2"/>
        <v>16</v>
      </c>
      <c r="AD14" s="12">
        <f t="shared" si="0"/>
        <v>2</v>
      </c>
      <c r="AE14" s="19">
        <f t="shared" si="3"/>
        <v>16</v>
      </c>
      <c r="AF14" s="134" t="s">
        <v>820</v>
      </c>
      <c r="AG14" s="135" t="s">
        <v>823</v>
      </c>
    </row>
    <row r="15" spans="1:33" ht="15" x14ac:dyDescent="0.2">
      <c r="A15" s="502" t="s">
        <v>80</v>
      </c>
      <c r="B15" s="503" t="s">
        <v>137</v>
      </c>
      <c r="C15" s="504" t="s">
        <v>81</v>
      </c>
      <c r="D15" s="13"/>
      <c r="E15" s="13">
        <v>16</v>
      </c>
      <c r="F15" s="16">
        <v>2</v>
      </c>
      <c r="G15" s="18" t="s">
        <v>225</v>
      </c>
      <c r="H15" s="12" t="s">
        <v>222</v>
      </c>
      <c r="I15" s="13" t="s">
        <v>222</v>
      </c>
      <c r="J15" s="16"/>
      <c r="K15" s="17"/>
      <c r="L15" s="13" t="s">
        <v>222</v>
      </c>
      <c r="M15" s="13" t="s">
        <v>222</v>
      </c>
      <c r="N15" s="16"/>
      <c r="O15" s="18"/>
      <c r="P15" s="500" t="s">
        <v>222</v>
      </c>
      <c r="Q15" s="361" t="s">
        <v>222</v>
      </c>
      <c r="R15" s="14"/>
      <c r="S15" s="501"/>
      <c r="T15" s="13" t="s">
        <v>222</v>
      </c>
      <c r="U15" s="13" t="s">
        <v>222</v>
      </c>
      <c r="V15" s="23"/>
      <c r="W15" s="24"/>
      <c r="X15" s="12" t="s">
        <v>222</v>
      </c>
      <c r="Y15" s="13" t="s">
        <v>222</v>
      </c>
      <c r="Z15" s="16"/>
      <c r="AA15" s="18"/>
      <c r="AB15" s="12">
        <f t="shared" si="1"/>
        <v>0</v>
      </c>
      <c r="AC15" s="13">
        <f t="shared" si="2"/>
        <v>16</v>
      </c>
      <c r="AD15" s="12">
        <f t="shared" si="0"/>
        <v>2</v>
      </c>
      <c r="AE15" s="19">
        <f t="shared" si="3"/>
        <v>16</v>
      </c>
      <c r="AF15" s="134" t="s">
        <v>731</v>
      </c>
      <c r="AG15" s="135" t="s">
        <v>824</v>
      </c>
    </row>
    <row r="16" spans="1:33" ht="15" x14ac:dyDescent="0.2">
      <c r="A16" s="62" t="s">
        <v>436</v>
      </c>
      <c r="B16" s="503" t="s">
        <v>1</v>
      </c>
      <c r="C16" s="504" t="s">
        <v>437</v>
      </c>
      <c r="D16" s="13" t="s">
        <v>222</v>
      </c>
      <c r="E16" s="13" t="s">
        <v>222</v>
      </c>
      <c r="F16" s="16"/>
      <c r="G16" s="18"/>
      <c r="H16" s="12" t="s">
        <v>222</v>
      </c>
      <c r="I16" s="13" t="s">
        <v>222</v>
      </c>
      <c r="J16" s="16"/>
      <c r="K16" s="17"/>
      <c r="L16" s="13">
        <v>12</v>
      </c>
      <c r="M16" s="13"/>
      <c r="N16" s="16">
        <v>3</v>
      </c>
      <c r="O16" s="18" t="s">
        <v>1</v>
      </c>
      <c r="P16" s="500" t="s">
        <v>222</v>
      </c>
      <c r="Q16" s="361" t="s">
        <v>222</v>
      </c>
      <c r="R16" s="14"/>
      <c r="S16" s="501"/>
      <c r="T16" s="13" t="s">
        <v>222</v>
      </c>
      <c r="U16" s="13" t="s">
        <v>222</v>
      </c>
      <c r="V16" s="23"/>
      <c r="W16" s="24"/>
      <c r="X16" s="12" t="s">
        <v>222</v>
      </c>
      <c r="Y16" s="13" t="s">
        <v>222</v>
      </c>
      <c r="Z16" s="16"/>
      <c r="AA16" s="18"/>
      <c r="AB16" s="12">
        <f t="shared" si="1"/>
        <v>12</v>
      </c>
      <c r="AC16" s="13">
        <f t="shared" si="2"/>
        <v>0</v>
      </c>
      <c r="AD16" s="12">
        <f t="shared" si="0"/>
        <v>3</v>
      </c>
      <c r="AE16" s="19">
        <f t="shared" si="3"/>
        <v>12</v>
      </c>
      <c r="AF16" s="134" t="s">
        <v>786</v>
      </c>
      <c r="AG16" s="135" t="s">
        <v>935</v>
      </c>
    </row>
    <row r="17" spans="1:33" ht="15" x14ac:dyDescent="0.2">
      <c r="A17" s="62" t="s">
        <v>438</v>
      </c>
      <c r="B17" s="503" t="s">
        <v>1</v>
      </c>
      <c r="C17" s="504" t="s">
        <v>439</v>
      </c>
      <c r="D17" s="13" t="s">
        <v>222</v>
      </c>
      <c r="E17" s="13" t="s">
        <v>222</v>
      </c>
      <c r="F17" s="16"/>
      <c r="G17" s="18"/>
      <c r="H17" s="12" t="s">
        <v>222</v>
      </c>
      <c r="I17" s="13" t="s">
        <v>222</v>
      </c>
      <c r="J17" s="16"/>
      <c r="K17" s="17"/>
      <c r="L17" s="13" t="s">
        <v>222</v>
      </c>
      <c r="M17" s="13" t="s">
        <v>222</v>
      </c>
      <c r="N17" s="16"/>
      <c r="O17" s="18"/>
      <c r="P17" s="500">
        <v>12</v>
      </c>
      <c r="Q17" s="361"/>
      <c r="R17" s="14">
        <v>3</v>
      </c>
      <c r="S17" s="501" t="s">
        <v>1</v>
      </c>
      <c r="T17" s="13" t="s">
        <v>222</v>
      </c>
      <c r="U17" s="13" t="s">
        <v>222</v>
      </c>
      <c r="V17" s="23"/>
      <c r="W17" s="24"/>
      <c r="X17" s="12" t="s">
        <v>222</v>
      </c>
      <c r="Y17" s="13" t="s">
        <v>222</v>
      </c>
      <c r="Z17" s="16"/>
      <c r="AA17" s="18"/>
      <c r="AB17" s="12">
        <f t="shared" si="1"/>
        <v>12</v>
      </c>
      <c r="AC17" s="13">
        <f t="shared" si="2"/>
        <v>0</v>
      </c>
      <c r="AD17" s="12">
        <f t="shared" si="0"/>
        <v>3</v>
      </c>
      <c r="AE17" s="19">
        <f t="shared" si="3"/>
        <v>12</v>
      </c>
      <c r="AF17" s="135" t="s">
        <v>786</v>
      </c>
      <c r="AG17" s="135" t="s">
        <v>935</v>
      </c>
    </row>
    <row r="18" spans="1:33" ht="15" x14ac:dyDescent="0.2">
      <c r="A18" s="502" t="s">
        <v>440</v>
      </c>
      <c r="B18" s="503" t="s">
        <v>1</v>
      </c>
      <c r="C18" s="504" t="s">
        <v>441</v>
      </c>
      <c r="D18" s="13" t="s">
        <v>222</v>
      </c>
      <c r="E18" s="13" t="s">
        <v>222</v>
      </c>
      <c r="F18" s="16"/>
      <c r="G18" s="18"/>
      <c r="H18" s="12" t="s">
        <v>222</v>
      </c>
      <c r="I18" s="13" t="s">
        <v>222</v>
      </c>
      <c r="J18" s="16"/>
      <c r="K18" s="17"/>
      <c r="L18" s="13">
        <v>12</v>
      </c>
      <c r="M18" s="13"/>
      <c r="N18" s="16">
        <v>3</v>
      </c>
      <c r="O18" s="18" t="s">
        <v>1</v>
      </c>
      <c r="P18" s="500" t="s">
        <v>222</v>
      </c>
      <c r="Q18" s="361" t="s">
        <v>222</v>
      </c>
      <c r="R18" s="14"/>
      <c r="S18" s="501"/>
      <c r="T18" s="13" t="s">
        <v>222</v>
      </c>
      <c r="U18" s="13" t="s">
        <v>222</v>
      </c>
      <c r="V18" s="23"/>
      <c r="W18" s="24"/>
      <c r="X18" s="12" t="s">
        <v>222</v>
      </c>
      <c r="Y18" s="13" t="s">
        <v>222</v>
      </c>
      <c r="Z18" s="16"/>
      <c r="AA18" s="18"/>
      <c r="AB18" s="12">
        <f t="shared" si="1"/>
        <v>12</v>
      </c>
      <c r="AC18" s="13">
        <f t="shared" si="2"/>
        <v>0</v>
      </c>
      <c r="AD18" s="12">
        <f t="shared" si="0"/>
        <v>3</v>
      </c>
      <c r="AE18" s="19">
        <f t="shared" si="3"/>
        <v>12</v>
      </c>
      <c r="AF18" s="134" t="s">
        <v>810</v>
      </c>
      <c r="AG18" s="135" t="s">
        <v>756</v>
      </c>
    </row>
    <row r="19" spans="1:33" ht="15" x14ac:dyDescent="0.2">
      <c r="A19" s="502" t="s">
        <v>442</v>
      </c>
      <c r="B19" s="503" t="s">
        <v>1</v>
      </c>
      <c r="C19" s="504" t="s">
        <v>443</v>
      </c>
      <c r="D19" s="13" t="s">
        <v>222</v>
      </c>
      <c r="E19" s="13" t="s">
        <v>222</v>
      </c>
      <c r="F19" s="16"/>
      <c r="G19" s="18"/>
      <c r="H19" s="12" t="s">
        <v>222</v>
      </c>
      <c r="I19" s="13" t="s">
        <v>222</v>
      </c>
      <c r="J19" s="16"/>
      <c r="K19" s="17"/>
      <c r="L19" s="13" t="s">
        <v>222</v>
      </c>
      <c r="M19" s="13" t="s">
        <v>222</v>
      </c>
      <c r="N19" s="16"/>
      <c r="O19" s="18"/>
      <c r="P19" s="500">
        <v>8</v>
      </c>
      <c r="Q19" s="361"/>
      <c r="R19" s="14">
        <v>2</v>
      </c>
      <c r="S19" s="501" t="s">
        <v>1</v>
      </c>
      <c r="T19" s="13" t="s">
        <v>222</v>
      </c>
      <c r="U19" s="13" t="s">
        <v>222</v>
      </c>
      <c r="V19" s="23"/>
      <c r="W19" s="24"/>
      <c r="X19" s="12" t="s">
        <v>222</v>
      </c>
      <c r="Y19" s="13" t="s">
        <v>222</v>
      </c>
      <c r="Z19" s="16"/>
      <c r="AA19" s="18"/>
      <c r="AB19" s="12">
        <f t="shared" si="1"/>
        <v>8</v>
      </c>
      <c r="AC19" s="13">
        <f t="shared" si="2"/>
        <v>0</v>
      </c>
      <c r="AD19" s="12">
        <f t="shared" si="0"/>
        <v>2</v>
      </c>
      <c r="AE19" s="19">
        <f t="shared" si="3"/>
        <v>8</v>
      </c>
      <c r="AF19" s="134" t="s">
        <v>810</v>
      </c>
      <c r="AG19" s="135" t="s">
        <v>756</v>
      </c>
    </row>
    <row r="20" spans="1:33" ht="15" x14ac:dyDescent="0.2">
      <c r="A20" s="502" t="s">
        <v>57</v>
      </c>
      <c r="B20" s="503" t="s">
        <v>1</v>
      </c>
      <c r="C20" s="505" t="s">
        <v>118</v>
      </c>
      <c r="D20" s="13" t="s">
        <v>222</v>
      </c>
      <c r="E20" s="13" t="s">
        <v>222</v>
      </c>
      <c r="F20" s="16"/>
      <c r="G20" s="18"/>
      <c r="H20" s="12" t="s">
        <v>222</v>
      </c>
      <c r="I20" s="13" t="s">
        <v>222</v>
      </c>
      <c r="J20" s="16"/>
      <c r="K20" s="17"/>
      <c r="L20" s="13" t="s">
        <v>222</v>
      </c>
      <c r="M20" s="13" t="s">
        <v>222</v>
      </c>
      <c r="N20" s="16"/>
      <c r="O20" s="18"/>
      <c r="P20" s="500">
        <v>8</v>
      </c>
      <c r="Q20" s="361"/>
      <c r="R20" s="14">
        <v>2</v>
      </c>
      <c r="S20" s="501" t="s">
        <v>1</v>
      </c>
      <c r="T20" s="13" t="s">
        <v>222</v>
      </c>
      <c r="U20" s="13" t="s">
        <v>222</v>
      </c>
      <c r="V20" s="23"/>
      <c r="W20" s="24"/>
      <c r="X20" s="12" t="s">
        <v>222</v>
      </c>
      <c r="Y20" s="13" t="s">
        <v>222</v>
      </c>
      <c r="Z20" s="16"/>
      <c r="AA20" s="18"/>
      <c r="AB20" s="12">
        <f t="shared" si="1"/>
        <v>8</v>
      </c>
      <c r="AC20" s="13">
        <f t="shared" si="2"/>
        <v>0</v>
      </c>
      <c r="AD20" s="12">
        <f t="shared" si="0"/>
        <v>2</v>
      </c>
      <c r="AE20" s="19">
        <f t="shared" si="3"/>
        <v>8</v>
      </c>
      <c r="AF20" s="134" t="s">
        <v>1170</v>
      </c>
      <c r="AG20" s="135" t="s">
        <v>1171</v>
      </c>
    </row>
    <row r="21" spans="1:33" ht="15" x14ac:dyDescent="0.2">
      <c r="A21" s="502" t="s">
        <v>58</v>
      </c>
      <c r="B21" s="503" t="s">
        <v>1</v>
      </c>
      <c r="C21" s="505" t="s">
        <v>59</v>
      </c>
      <c r="D21" s="13" t="s">
        <v>222</v>
      </c>
      <c r="E21" s="13" t="s">
        <v>222</v>
      </c>
      <c r="F21" s="16"/>
      <c r="G21" s="18"/>
      <c r="H21" s="12" t="s">
        <v>222</v>
      </c>
      <c r="I21" s="13" t="s">
        <v>222</v>
      </c>
      <c r="J21" s="16"/>
      <c r="K21" s="17"/>
      <c r="L21" s="13" t="s">
        <v>222</v>
      </c>
      <c r="M21" s="13" t="s">
        <v>222</v>
      </c>
      <c r="N21" s="16"/>
      <c r="O21" s="18"/>
      <c r="P21" s="500" t="s">
        <v>222</v>
      </c>
      <c r="Q21" s="361" t="s">
        <v>222</v>
      </c>
      <c r="R21" s="14"/>
      <c r="S21" s="501"/>
      <c r="T21" s="13">
        <v>8</v>
      </c>
      <c r="U21" s="13"/>
      <c r="V21" s="23">
        <v>2</v>
      </c>
      <c r="W21" s="24" t="s">
        <v>1</v>
      </c>
      <c r="X21" s="12" t="s">
        <v>222</v>
      </c>
      <c r="Y21" s="13" t="s">
        <v>222</v>
      </c>
      <c r="Z21" s="16"/>
      <c r="AA21" s="18"/>
      <c r="AB21" s="12">
        <f t="shared" si="1"/>
        <v>8</v>
      </c>
      <c r="AC21" s="13">
        <f t="shared" si="2"/>
        <v>0</v>
      </c>
      <c r="AD21" s="12">
        <f t="shared" si="0"/>
        <v>2</v>
      </c>
      <c r="AE21" s="19">
        <f t="shared" si="3"/>
        <v>8</v>
      </c>
      <c r="AF21" s="134" t="s">
        <v>1170</v>
      </c>
      <c r="AG21" s="135" t="s">
        <v>1171</v>
      </c>
    </row>
    <row r="22" spans="1:33" ht="15" x14ac:dyDescent="0.2">
      <c r="A22" s="502" t="s">
        <v>387</v>
      </c>
      <c r="B22" s="503" t="s">
        <v>1</v>
      </c>
      <c r="C22" s="504" t="s">
        <v>388</v>
      </c>
      <c r="D22" s="13" t="s">
        <v>222</v>
      </c>
      <c r="E22" s="13" t="s">
        <v>222</v>
      </c>
      <c r="F22" s="16"/>
      <c r="G22" s="18"/>
      <c r="H22" s="12" t="s">
        <v>222</v>
      </c>
      <c r="I22" s="13" t="s">
        <v>222</v>
      </c>
      <c r="J22" s="16"/>
      <c r="K22" s="17"/>
      <c r="L22" s="13" t="s">
        <v>222</v>
      </c>
      <c r="M22" s="13" t="s">
        <v>222</v>
      </c>
      <c r="N22" s="16"/>
      <c r="O22" s="18"/>
      <c r="P22" s="500">
        <v>8</v>
      </c>
      <c r="Q22" s="361"/>
      <c r="R22" s="14">
        <v>3</v>
      </c>
      <c r="S22" s="501" t="s">
        <v>156</v>
      </c>
      <c r="T22" s="13" t="s">
        <v>222</v>
      </c>
      <c r="U22" s="13" t="s">
        <v>222</v>
      </c>
      <c r="V22" s="23"/>
      <c r="W22" s="24"/>
      <c r="X22" s="12" t="s">
        <v>222</v>
      </c>
      <c r="Y22" s="13" t="s">
        <v>222</v>
      </c>
      <c r="Z22" s="16"/>
      <c r="AA22" s="18"/>
      <c r="AB22" s="12">
        <f t="shared" si="1"/>
        <v>8</v>
      </c>
      <c r="AC22" s="13">
        <f t="shared" si="2"/>
        <v>0</v>
      </c>
      <c r="AD22" s="12">
        <f t="shared" si="0"/>
        <v>3</v>
      </c>
      <c r="AE22" s="19">
        <f t="shared" si="3"/>
        <v>8</v>
      </c>
      <c r="AF22" s="134" t="s">
        <v>780</v>
      </c>
      <c r="AG22" s="135" t="s">
        <v>811</v>
      </c>
    </row>
    <row r="23" spans="1:33" ht="15" x14ac:dyDescent="0.2">
      <c r="A23" s="502" t="s">
        <v>60</v>
      </c>
      <c r="B23" s="503" t="s">
        <v>1</v>
      </c>
      <c r="C23" s="504" t="s">
        <v>61</v>
      </c>
      <c r="D23" s="13" t="s">
        <v>222</v>
      </c>
      <c r="E23" s="13" t="s">
        <v>222</v>
      </c>
      <c r="F23" s="16"/>
      <c r="G23" s="18"/>
      <c r="H23" s="12" t="s">
        <v>222</v>
      </c>
      <c r="I23" s="13" t="s">
        <v>222</v>
      </c>
      <c r="J23" s="16"/>
      <c r="K23" s="17"/>
      <c r="L23" s="13"/>
      <c r="M23" s="13" t="s">
        <v>222</v>
      </c>
      <c r="N23" s="23"/>
      <c r="O23" s="18"/>
      <c r="P23" s="500"/>
      <c r="Q23" s="361"/>
      <c r="R23" s="506"/>
      <c r="S23" s="507"/>
      <c r="T23" s="12">
        <v>8</v>
      </c>
      <c r="U23" s="13"/>
      <c r="V23" s="16">
        <v>2</v>
      </c>
      <c r="W23" s="24" t="s">
        <v>1</v>
      </c>
      <c r="X23" s="12"/>
      <c r="Y23" s="13"/>
      <c r="Z23" s="16"/>
      <c r="AA23" s="24"/>
      <c r="AB23" s="12">
        <f t="shared" si="1"/>
        <v>8</v>
      </c>
      <c r="AC23" s="13">
        <f t="shared" si="2"/>
        <v>0</v>
      </c>
      <c r="AD23" s="12">
        <f t="shared" si="0"/>
        <v>2</v>
      </c>
      <c r="AE23" s="19">
        <f t="shared" si="3"/>
        <v>8</v>
      </c>
      <c r="AF23" s="134" t="s">
        <v>784</v>
      </c>
      <c r="AG23" s="135" t="s">
        <v>809</v>
      </c>
    </row>
    <row r="24" spans="1:33" ht="15" x14ac:dyDescent="0.2">
      <c r="A24" s="508" t="s">
        <v>444</v>
      </c>
      <c r="B24" s="503" t="s">
        <v>1</v>
      </c>
      <c r="C24" s="505" t="s">
        <v>445</v>
      </c>
      <c r="D24" s="13"/>
      <c r="E24" s="13"/>
      <c r="F24" s="16"/>
      <c r="G24" s="18"/>
      <c r="H24" s="12"/>
      <c r="I24" s="13">
        <v>8</v>
      </c>
      <c r="J24" s="16">
        <v>2</v>
      </c>
      <c r="K24" s="17" t="s">
        <v>225</v>
      </c>
      <c r="L24" s="13"/>
      <c r="M24" s="13"/>
      <c r="N24" s="16"/>
      <c r="O24" s="18"/>
      <c r="P24" s="500"/>
      <c r="Q24" s="361"/>
      <c r="R24" s="14"/>
      <c r="S24" s="501"/>
      <c r="T24" s="13"/>
      <c r="U24" s="13"/>
      <c r="V24" s="23"/>
      <c r="W24" s="24"/>
      <c r="X24" s="12"/>
      <c r="Y24" s="13"/>
      <c r="Z24" s="16"/>
      <c r="AA24" s="18"/>
      <c r="AB24" s="12">
        <f t="shared" si="1"/>
        <v>0</v>
      </c>
      <c r="AC24" s="13">
        <f t="shared" si="2"/>
        <v>8</v>
      </c>
      <c r="AD24" s="12">
        <f t="shared" si="0"/>
        <v>2</v>
      </c>
      <c r="AE24" s="19">
        <f t="shared" si="3"/>
        <v>8</v>
      </c>
      <c r="AF24" s="134" t="s">
        <v>731</v>
      </c>
      <c r="AG24" s="135" t="s">
        <v>922</v>
      </c>
    </row>
    <row r="25" spans="1:33" ht="15" x14ac:dyDescent="0.2">
      <c r="A25" s="508" t="s">
        <v>446</v>
      </c>
      <c r="B25" s="503" t="s">
        <v>1</v>
      </c>
      <c r="C25" s="505" t="s">
        <v>447</v>
      </c>
      <c r="D25" s="13"/>
      <c r="E25" s="13"/>
      <c r="F25" s="16"/>
      <c r="G25" s="18"/>
      <c r="H25" s="12"/>
      <c r="I25" s="13"/>
      <c r="J25" s="16"/>
      <c r="K25" s="17"/>
      <c r="L25" s="13"/>
      <c r="M25" s="13">
        <v>8</v>
      </c>
      <c r="N25" s="16">
        <v>2</v>
      </c>
      <c r="O25" s="18" t="s">
        <v>225</v>
      </c>
      <c r="P25" s="500"/>
      <c r="Q25" s="361"/>
      <c r="R25" s="14"/>
      <c r="S25" s="501"/>
      <c r="T25" s="13"/>
      <c r="U25" s="13"/>
      <c r="V25" s="23"/>
      <c r="W25" s="24"/>
      <c r="X25" s="12"/>
      <c r="Y25" s="13"/>
      <c r="Z25" s="16"/>
      <c r="AA25" s="18"/>
      <c r="AB25" s="12">
        <f t="shared" si="1"/>
        <v>0</v>
      </c>
      <c r="AC25" s="13">
        <f t="shared" si="2"/>
        <v>8</v>
      </c>
      <c r="AD25" s="12">
        <f t="shared" si="0"/>
        <v>2</v>
      </c>
      <c r="AE25" s="19">
        <f t="shared" si="3"/>
        <v>8</v>
      </c>
      <c r="AF25" s="134" t="s">
        <v>731</v>
      </c>
      <c r="AG25" s="135" t="s">
        <v>922</v>
      </c>
    </row>
    <row r="26" spans="1:33" ht="15" x14ac:dyDescent="0.2">
      <c r="A26" s="508" t="s">
        <v>448</v>
      </c>
      <c r="B26" s="503" t="s">
        <v>1</v>
      </c>
      <c r="C26" s="505" t="s">
        <v>449</v>
      </c>
      <c r="D26" s="13"/>
      <c r="E26" s="13"/>
      <c r="F26" s="16"/>
      <c r="G26" s="18"/>
      <c r="H26" s="12"/>
      <c r="I26" s="13"/>
      <c r="J26" s="16"/>
      <c r="K26" s="17"/>
      <c r="L26" s="13"/>
      <c r="M26" s="13"/>
      <c r="N26" s="16"/>
      <c r="O26" s="18"/>
      <c r="P26" s="500"/>
      <c r="Q26" s="361">
        <v>8</v>
      </c>
      <c r="R26" s="14">
        <v>2</v>
      </c>
      <c r="S26" s="501" t="s">
        <v>225</v>
      </c>
      <c r="T26" s="13"/>
      <c r="U26" s="13"/>
      <c r="V26" s="23"/>
      <c r="W26" s="24"/>
      <c r="X26" s="12"/>
      <c r="Y26" s="13"/>
      <c r="Z26" s="16"/>
      <c r="AA26" s="18"/>
      <c r="AB26" s="12">
        <f t="shared" si="1"/>
        <v>0</v>
      </c>
      <c r="AC26" s="13">
        <f t="shared" si="2"/>
        <v>8</v>
      </c>
      <c r="AD26" s="12">
        <f t="shared" si="0"/>
        <v>2</v>
      </c>
      <c r="AE26" s="19">
        <f t="shared" si="3"/>
        <v>8</v>
      </c>
      <c r="AF26" s="134" t="s">
        <v>731</v>
      </c>
      <c r="AG26" s="135" t="s">
        <v>919</v>
      </c>
    </row>
    <row r="27" spans="1:33" ht="15" x14ac:dyDescent="0.2">
      <c r="A27" s="508" t="s">
        <v>450</v>
      </c>
      <c r="B27" s="503" t="s">
        <v>1</v>
      </c>
      <c r="C27" s="505" t="s">
        <v>451</v>
      </c>
      <c r="D27" s="13"/>
      <c r="E27" s="13"/>
      <c r="F27" s="16"/>
      <c r="G27" s="18"/>
      <c r="H27" s="500"/>
      <c r="I27" s="13"/>
      <c r="J27" s="16"/>
      <c r="K27" s="17"/>
      <c r="L27" s="13"/>
      <c r="M27" s="13"/>
      <c r="N27" s="16"/>
      <c r="O27" s="18"/>
      <c r="P27" s="500"/>
      <c r="Q27" s="361"/>
      <c r="R27" s="14"/>
      <c r="S27" s="501"/>
      <c r="T27" s="13"/>
      <c r="U27" s="13">
        <v>8</v>
      </c>
      <c r="V27" s="23">
        <v>2</v>
      </c>
      <c r="W27" s="24" t="s">
        <v>225</v>
      </c>
      <c r="X27" s="12"/>
      <c r="Y27" s="13"/>
      <c r="Z27" s="16"/>
      <c r="AA27" s="18"/>
      <c r="AB27" s="12">
        <f t="shared" si="1"/>
        <v>0</v>
      </c>
      <c r="AC27" s="13">
        <f t="shared" si="2"/>
        <v>8</v>
      </c>
      <c r="AD27" s="12">
        <f t="shared" si="0"/>
        <v>2</v>
      </c>
      <c r="AE27" s="19">
        <f t="shared" si="3"/>
        <v>8</v>
      </c>
      <c r="AF27" s="134" t="s">
        <v>731</v>
      </c>
      <c r="AG27" s="135" t="s">
        <v>919</v>
      </c>
    </row>
    <row r="28" spans="1:33" ht="15" x14ac:dyDescent="0.2">
      <c r="A28" s="508" t="s">
        <v>452</v>
      </c>
      <c r="B28" s="503" t="s">
        <v>1</v>
      </c>
      <c r="C28" s="505" t="s">
        <v>453</v>
      </c>
      <c r="D28" s="13"/>
      <c r="E28" s="13"/>
      <c r="F28" s="16"/>
      <c r="G28" s="18"/>
      <c r="H28" s="12"/>
      <c r="I28" s="13"/>
      <c r="J28" s="16"/>
      <c r="K28" s="17"/>
      <c r="L28" s="13"/>
      <c r="M28" s="13"/>
      <c r="N28" s="16"/>
      <c r="O28" s="18"/>
      <c r="P28" s="500"/>
      <c r="Q28" s="361"/>
      <c r="R28" s="14"/>
      <c r="S28" s="501"/>
      <c r="T28" s="13"/>
      <c r="U28" s="13"/>
      <c r="V28" s="23"/>
      <c r="W28" s="24"/>
      <c r="X28" s="12"/>
      <c r="Y28" s="13">
        <v>8</v>
      </c>
      <c r="Z28" s="16">
        <v>2</v>
      </c>
      <c r="AA28" s="18" t="s">
        <v>225</v>
      </c>
      <c r="AB28" s="12">
        <f t="shared" si="1"/>
        <v>0</v>
      </c>
      <c r="AC28" s="13">
        <f t="shared" si="2"/>
        <v>8</v>
      </c>
      <c r="AD28" s="12">
        <f t="shared" si="0"/>
        <v>2</v>
      </c>
      <c r="AE28" s="19">
        <f t="shared" si="3"/>
        <v>8</v>
      </c>
      <c r="AF28" s="134" t="s">
        <v>731</v>
      </c>
      <c r="AG28" s="135" t="s">
        <v>919</v>
      </c>
    </row>
    <row r="29" spans="1:33" ht="15" x14ac:dyDescent="0.2">
      <c r="A29" s="502" t="s">
        <v>454</v>
      </c>
      <c r="B29" s="503" t="s">
        <v>137</v>
      </c>
      <c r="C29" s="504" t="s">
        <v>455</v>
      </c>
      <c r="D29" s="13"/>
      <c r="E29" s="13"/>
      <c r="F29" s="16"/>
      <c r="G29" s="18"/>
      <c r="H29" s="500">
        <v>4</v>
      </c>
      <c r="I29" s="361"/>
      <c r="J29" s="14">
        <v>1</v>
      </c>
      <c r="K29" s="501" t="s">
        <v>156</v>
      </c>
      <c r="L29" s="13"/>
      <c r="M29" s="13"/>
      <c r="N29" s="16"/>
      <c r="O29" s="18"/>
      <c r="P29" s="500"/>
      <c r="Q29" s="361"/>
      <c r="R29" s="14"/>
      <c r="S29" s="501"/>
      <c r="T29" s="13"/>
      <c r="U29" s="13"/>
      <c r="V29" s="16"/>
      <c r="W29" s="24"/>
      <c r="X29" s="12"/>
      <c r="Y29" s="13"/>
      <c r="Z29" s="16"/>
      <c r="AA29" s="18"/>
      <c r="AB29" s="12">
        <f t="shared" si="1"/>
        <v>4</v>
      </c>
      <c r="AC29" s="13">
        <f t="shared" si="2"/>
        <v>0</v>
      </c>
      <c r="AD29" s="12">
        <f t="shared" si="0"/>
        <v>1</v>
      </c>
      <c r="AE29" s="19">
        <f t="shared" si="3"/>
        <v>4</v>
      </c>
      <c r="AF29" s="134" t="s">
        <v>797</v>
      </c>
      <c r="AG29" s="135" t="s">
        <v>867</v>
      </c>
    </row>
    <row r="30" spans="1:33" ht="15" x14ac:dyDescent="0.2">
      <c r="A30" s="502" t="s">
        <v>456</v>
      </c>
      <c r="B30" s="503" t="s">
        <v>137</v>
      </c>
      <c r="C30" s="504" t="s">
        <v>457</v>
      </c>
      <c r="D30" s="13"/>
      <c r="E30" s="13"/>
      <c r="F30" s="16"/>
      <c r="G30" s="18"/>
      <c r="H30" s="12"/>
      <c r="I30" s="13"/>
      <c r="J30" s="16"/>
      <c r="K30" s="17"/>
      <c r="L30" s="361">
        <v>4</v>
      </c>
      <c r="M30" s="361"/>
      <c r="N30" s="14">
        <v>1</v>
      </c>
      <c r="O30" s="15" t="s">
        <v>156</v>
      </c>
      <c r="P30" s="500"/>
      <c r="Q30" s="361"/>
      <c r="R30" s="14"/>
      <c r="S30" s="501"/>
      <c r="T30" s="361"/>
      <c r="U30" s="361"/>
      <c r="V30" s="14"/>
      <c r="W30" s="509"/>
      <c r="X30" s="12"/>
      <c r="Y30" s="13"/>
      <c r="Z30" s="16"/>
      <c r="AA30" s="18"/>
      <c r="AB30" s="12">
        <f t="shared" si="1"/>
        <v>4</v>
      </c>
      <c r="AC30" s="13">
        <f t="shared" si="2"/>
        <v>0</v>
      </c>
      <c r="AD30" s="12">
        <f t="shared" si="0"/>
        <v>1</v>
      </c>
      <c r="AE30" s="19">
        <f t="shared" si="3"/>
        <v>4</v>
      </c>
      <c r="AF30" s="134" t="s">
        <v>797</v>
      </c>
      <c r="AG30" s="135" t="s">
        <v>867</v>
      </c>
    </row>
    <row r="31" spans="1:33" ht="15" x14ac:dyDescent="0.2">
      <c r="A31" s="502" t="s">
        <v>458</v>
      </c>
      <c r="B31" s="503" t="s">
        <v>137</v>
      </c>
      <c r="C31" s="504" t="s">
        <v>459</v>
      </c>
      <c r="D31" s="13"/>
      <c r="E31" s="13"/>
      <c r="F31" s="16"/>
      <c r="G31" s="18"/>
      <c r="H31" s="12"/>
      <c r="I31" s="13"/>
      <c r="J31" s="16"/>
      <c r="K31" s="17"/>
      <c r="L31" s="13"/>
      <c r="M31" s="13"/>
      <c r="N31" s="16"/>
      <c r="O31" s="18"/>
      <c r="P31" s="500"/>
      <c r="Q31" s="361"/>
      <c r="R31" s="14"/>
      <c r="S31" s="501"/>
      <c r="T31" s="13"/>
      <c r="U31" s="361"/>
      <c r="V31" s="16"/>
      <c r="W31" s="24"/>
      <c r="X31" s="12">
        <v>4</v>
      </c>
      <c r="Y31" s="13"/>
      <c r="Z31" s="16">
        <v>1</v>
      </c>
      <c r="AA31" s="18" t="s">
        <v>156</v>
      </c>
      <c r="AB31" s="12">
        <f t="shared" si="1"/>
        <v>4</v>
      </c>
      <c r="AC31" s="13">
        <f t="shared" si="2"/>
        <v>0</v>
      </c>
      <c r="AD31" s="12">
        <f t="shared" si="0"/>
        <v>1</v>
      </c>
      <c r="AE31" s="19">
        <f t="shared" si="3"/>
        <v>4</v>
      </c>
      <c r="AF31" s="134" t="s">
        <v>797</v>
      </c>
      <c r="AG31" s="135" t="s">
        <v>867</v>
      </c>
    </row>
    <row r="32" spans="1:33" ht="15" x14ac:dyDescent="0.2">
      <c r="A32" s="502" t="s">
        <v>460</v>
      </c>
      <c r="B32" s="503" t="s">
        <v>137</v>
      </c>
      <c r="C32" s="510" t="s">
        <v>461</v>
      </c>
      <c r="D32" s="13"/>
      <c r="E32" s="13"/>
      <c r="F32" s="16"/>
      <c r="G32" s="18"/>
      <c r="H32" s="12"/>
      <c r="I32" s="13"/>
      <c r="J32" s="16"/>
      <c r="K32" s="17"/>
      <c r="L32" s="361">
        <v>4</v>
      </c>
      <c r="M32" s="361"/>
      <c r="N32" s="14">
        <v>1</v>
      </c>
      <c r="O32" s="15" t="s">
        <v>223</v>
      </c>
      <c r="P32" s="500"/>
      <c r="Q32" s="361"/>
      <c r="R32" s="14"/>
      <c r="S32" s="501"/>
      <c r="T32" s="13"/>
      <c r="U32" s="361"/>
      <c r="V32" s="16"/>
      <c r="W32" s="24"/>
      <c r="X32" s="12"/>
      <c r="Y32" s="13"/>
      <c r="Z32" s="16"/>
      <c r="AA32" s="18"/>
      <c r="AB32" s="12">
        <f t="shared" si="1"/>
        <v>4</v>
      </c>
      <c r="AC32" s="13">
        <f t="shared" si="2"/>
        <v>0</v>
      </c>
      <c r="AD32" s="12">
        <f t="shared" si="0"/>
        <v>1</v>
      </c>
      <c r="AE32" s="19">
        <f t="shared" si="3"/>
        <v>4</v>
      </c>
      <c r="AF32" s="134" t="s">
        <v>797</v>
      </c>
      <c r="AG32" s="135" t="s">
        <v>865</v>
      </c>
    </row>
    <row r="33" spans="1:33" ht="15" x14ac:dyDescent="0.2">
      <c r="A33" s="502" t="s">
        <v>462</v>
      </c>
      <c r="B33" s="503" t="s">
        <v>137</v>
      </c>
      <c r="C33" s="510" t="s">
        <v>463</v>
      </c>
      <c r="D33" s="13"/>
      <c r="E33" s="13"/>
      <c r="F33" s="16"/>
      <c r="G33" s="18"/>
      <c r="H33" s="12"/>
      <c r="I33" s="13"/>
      <c r="J33" s="16"/>
      <c r="K33" s="17"/>
      <c r="L33" s="13"/>
      <c r="M33" s="13"/>
      <c r="N33" s="16"/>
      <c r="O33" s="18"/>
      <c r="P33" s="12">
        <v>4</v>
      </c>
      <c r="Q33" s="361"/>
      <c r="R33" s="16">
        <v>1</v>
      </c>
      <c r="S33" s="17" t="s">
        <v>156</v>
      </c>
      <c r="T33" s="13"/>
      <c r="U33" s="361"/>
      <c r="V33" s="16"/>
      <c r="W33" s="24"/>
      <c r="X33" s="12"/>
      <c r="Y33" s="13"/>
      <c r="Z33" s="16"/>
      <c r="AA33" s="18"/>
      <c r="AB33" s="12">
        <f t="shared" si="1"/>
        <v>4</v>
      </c>
      <c r="AC33" s="13">
        <f t="shared" si="2"/>
        <v>0</v>
      </c>
      <c r="AD33" s="12">
        <f t="shared" si="0"/>
        <v>1</v>
      </c>
      <c r="AE33" s="19">
        <f t="shared" si="3"/>
        <v>4</v>
      </c>
      <c r="AF33" s="134" t="s">
        <v>797</v>
      </c>
      <c r="AG33" s="135" t="s">
        <v>865</v>
      </c>
    </row>
    <row r="34" spans="1:33" ht="15" x14ac:dyDescent="0.2">
      <c r="A34" s="502" t="s">
        <v>464</v>
      </c>
      <c r="B34" s="503" t="s">
        <v>137</v>
      </c>
      <c r="C34" s="510" t="s">
        <v>465</v>
      </c>
      <c r="D34" s="13"/>
      <c r="E34" s="13"/>
      <c r="F34" s="26"/>
      <c r="G34" s="27"/>
      <c r="H34" s="12"/>
      <c r="I34" s="13"/>
      <c r="J34" s="26"/>
      <c r="K34" s="28"/>
      <c r="L34" s="13"/>
      <c r="M34" s="13"/>
      <c r="N34" s="26"/>
      <c r="O34" s="27"/>
      <c r="P34" s="500"/>
      <c r="Q34" s="361"/>
      <c r="R34" s="511"/>
      <c r="S34" s="512"/>
      <c r="T34" s="13"/>
      <c r="U34" s="361"/>
      <c r="V34" s="26"/>
      <c r="W34" s="31"/>
      <c r="X34" s="513">
        <v>8</v>
      </c>
      <c r="Y34" s="358"/>
      <c r="Z34" s="511">
        <v>1</v>
      </c>
      <c r="AA34" s="514" t="s">
        <v>1</v>
      </c>
      <c r="AB34" s="12">
        <f t="shared" si="1"/>
        <v>8</v>
      </c>
      <c r="AC34" s="13">
        <f t="shared" si="2"/>
        <v>0</v>
      </c>
      <c r="AD34" s="12">
        <f t="shared" si="0"/>
        <v>1</v>
      </c>
      <c r="AE34" s="19">
        <f t="shared" si="3"/>
        <v>8</v>
      </c>
      <c r="AF34" s="134" t="s">
        <v>797</v>
      </c>
      <c r="AG34" s="135" t="s">
        <v>865</v>
      </c>
    </row>
    <row r="35" spans="1:33" ht="15" x14ac:dyDescent="0.2">
      <c r="A35" s="502" t="s">
        <v>466</v>
      </c>
      <c r="B35" s="503" t="s">
        <v>137</v>
      </c>
      <c r="C35" s="504" t="s">
        <v>467</v>
      </c>
      <c r="D35" s="13"/>
      <c r="E35" s="13"/>
      <c r="F35" s="16"/>
      <c r="G35" s="18"/>
      <c r="H35" s="12">
        <v>8</v>
      </c>
      <c r="I35" s="13"/>
      <c r="J35" s="16">
        <v>3</v>
      </c>
      <c r="K35" s="17" t="s">
        <v>538</v>
      </c>
      <c r="L35" s="13"/>
      <c r="M35" s="13"/>
      <c r="N35" s="16"/>
      <c r="O35" s="18"/>
      <c r="P35" s="500"/>
      <c r="Q35" s="361"/>
      <c r="R35" s="14"/>
      <c r="S35" s="501"/>
      <c r="T35" s="13"/>
      <c r="U35" s="361"/>
      <c r="V35" s="16"/>
      <c r="W35" s="24"/>
      <c r="X35" s="12"/>
      <c r="Y35" s="13"/>
      <c r="Z35" s="16"/>
      <c r="AA35" s="18"/>
      <c r="AB35" s="12">
        <f t="shared" si="1"/>
        <v>8</v>
      </c>
      <c r="AC35" s="13">
        <f t="shared" si="2"/>
        <v>0</v>
      </c>
      <c r="AD35" s="12">
        <f t="shared" si="0"/>
        <v>3</v>
      </c>
      <c r="AE35" s="19">
        <f t="shared" si="3"/>
        <v>8</v>
      </c>
      <c r="AF35" s="134" t="s">
        <v>797</v>
      </c>
      <c r="AG35" s="135" t="s">
        <v>826</v>
      </c>
    </row>
    <row r="36" spans="1:33" ht="15" x14ac:dyDescent="0.2">
      <c r="A36" s="502" t="s">
        <v>469</v>
      </c>
      <c r="B36" s="503" t="s">
        <v>137</v>
      </c>
      <c r="C36" s="504" t="s">
        <v>470</v>
      </c>
      <c r="D36" s="13"/>
      <c r="E36" s="13"/>
      <c r="F36" s="16"/>
      <c r="G36" s="18"/>
      <c r="H36" s="12"/>
      <c r="I36" s="13"/>
      <c r="J36" s="16"/>
      <c r="K36" s="17"/>
      <c r="L36" s="13">
        <v>4</v>
      </c>
      <c r="M36" s="13">
        <v>4</v>
      </c>
      <c r="N36" s="16">
        <v>3</v>
      </c>
      <c r="O36" s="17" t="s">
        <v>538</v>
      </c>
      <c r="P36" s="500"/>
      <c r="Q36" s="361"/>
      <c r="R36" s="14"/>
      <c r="S36" s="501"/>
      <c r="T36" s="13"/>
      <c r="U36" s="361"/>
      <c r="V36" s="16"/>
      <c r="W36" s="24"/>
      <c r="X36" s="12"/>
      <c r="Y36" s="13"/>
      <c r="Z36" s="16"/>
      <c r="AA36" s="18"/>
      <c r="AB36" s="12">
        <f t="shared" si="1"/>
        <v>4</v>
      </c>
      <c r="AC36" s="13">
        <f t="shared" si="2"/>
        <v>4</v>
      </c>
      <c r="AD36" s="12">
        <f t="shared" si="0"/>
        <v>3</v>
      </c>
      <c r="AE36" s="19">
        <f t="shared" si="3"/>
        <v>8</v>
      </c>
      <c r="AF36" s="134" t="s">
        <v>797</v>
      </c>
      <c r="AG36" s="135" t="s">
        <v>826</v>
      </c>
    </row>
    <row r="37" spans="1:33" ht="15" x14ac:dyDescent="0.2">
      <c r="A37" s="502" t="s">
        <v>471</v>
      </c>
      <c r="B37" s="503" t="s">
        <v>137</v>
      </c>
      <c r="C37" s="504" t="s">
        <v>472</v>
      </c>
      <c r="D37" s="13"/>
      <c r="E37" s="13"/>
      <c r="F37" s="16"/>
      <c r="G37" s="18"/>
      <c r="H37" s="12"/>
      <c r="I37" s="13"/>
      <c r="J37" s="16"/>
      <c r="K37" s="17"/>
      <c r="L37" s="13"/>
      <c r="M37" s="13"/>
      <c r="N37" s="16"/>
      <c r="O37" s="18"/>
      <c r="P37" s="500">
        <v>4</v>
      </c>
      <c r="Q37" s="361">
        <v>4</v>
      </c>
      <c r="R37" s="14">
        <v>2</v>
      </c>
      <c r="S37" s="17" t="s">
        <v>538</v>
      </c>
      <c r="T37" s="13"/>
      <c r="U37" s="361"/>
      <c r="V37" s="16"/>
      <c r="W37" s="24"/>
      <c r="X37" s="12"/>
      <c r="Y37" s="13"/>
      <c r="Z37" s="16"/>
      <c r="AA37" s="18"/>
      <c r="AB37" s="12">
        <f t="shared" si="1"/>
        <v>4</v>
      </c>
      <c r="AC37" s="13">
        <f t="shared" si="2"/>
        <v>4</v>
      </c>
      <c r="AD37" s="12">
        <f t="shared" si="0"/>
        <v>2</v>
      </c>
      <c r="AE37" s="19">
        <f t="shared" si="3"/>
        <v>8</v>
      </c>
      <c r="AF37" s="134" t="s">
        <v>797</v>
      </c>
      <c r="AG37" s="135" t="s">
        <v>826</v>
      </c>
    </row>
    <row r="38" spans="1:33" ht="15" x14ac:dyDescent="0.2">
      <c r="A38" s="502" t="s">
        <v>473</v>
      </c>
      <c r="B38" s="503" t="s">
        <v>137</v>
      </c>
      <c r="C38" s="504" t="s">
        <v>474</v>
      </c>
      <c r="D38" s="13"/>
      <c r="E38" s="13"/>
      <c r="F38" s="16"/>
      <c r="G38" s="18"/>
      <c r="H38" s="12"/>
      <c r="I38" s="13"/>
      <c r="J38" s="16"/>
      <c r="K38" s="17"/>
      <c r="L38" s="13"/>
      <c r="M38" s="13"/>
      <c r="N38" s="16"/>
      <c r="O38" s="18"/>
      <c r="P38" s="500"/>
      <c r="Q38" s="361"/>
      <c r="R38" s="14"/>
      <c r="S38" s="501"/>
      <c r="T38" s="361">
        <v>4</v>
      </c>
      <c r="U38" s="361">
        <v>4</v>
      </c>
      <c r="V38" s="14">
        <v>2</v>
      </c>
      <c r="W38" s="17" t="s">
        <v>538</v>
      </c>
      <c r="X38" s="12"/>
      <c r="Y38" s="13"/>
      <c r="Z38" s="16"/>
      <c r="AA38" s="18"/>
      <c r="AB38" s="12">
        <f t="shared" si="1"/>
        <v>4</v>
      </c>
      <c r="AC38" s="13">
        <f t="shared" si="2"/>
        <v>4</v>
      </c>
      <c r="AD38" s="12">
        <f t="shared" si="0"/>
        <v>2</v>
      </c>
      <c r="AE38" s="19">
        <f t="shared" si="3"/>
        <v>8</v>
      </c>
      <c r="AF38" s="134" t="s">
        <v>797</v>
      </c>
      <c r="AG38" s="135" t="s">
        <v>826</v>
      </c>
    </row>
    <row r="39" spans="1:33" ht="15" x14ac:dyDescent="0.2">
      <c r="A39" s="502" t="s">
        <v>475</v>
      </c>
      <c r="B39" s="503" t="s">
        <v>137</v>
      </c>
      <c r="C39" s="504" t="s">
        <v>476</v>
      </c>
      <c r="D39" s="13"/>
      <c r="E39" s="13"/>
      <c r="F39" s="16"/>
      <c r="G39" s="18"/>
      <c r="H39" s="12"/>
      <c r="I39" s="13"/>
      <c r="J39" s="16"/>
      <c r="K39" s="17"/>
      <c r="L39" s="13"/>
      <c r="M39" s="13"/>
      <c r="N39" s="16"/>
      <c r="O39" s="18"/>
      <c r="P39" s="500"/>
      <c r="Q39" s="361"/>
      <c r="R39" s="14"/>
      <c r="S39" s="501"/>
      <c r="T39" s="13"/>
      <c r="U39" s="361"/>
      <c r="V39" s="16"/>
      <c r="W39" s="24"/>
      <c r="X39" s="500">
        <v>4</v>
      </c>
      <c r="Y39" s="13">
        <v>4</v>
      </c>
      <c r="Z39" s="397">
        <v>3</v>
      </c>
      <c r="AA39" s="515" t="s">
        <v>346</v>
      </c>
      <c r="AB39" s="12">
        <f t="shared" si="1"/>
        <v>4</v>
      </c>
      <c r="AC39" s="13">
        <f t="shared" si="2"/>
        <v>4</v>
      </c>
      <c r="AD39" s="12">
        <f t="shared" si="0"/>
        <v>3</v>
      </c>
      <c r="AE39" s="19">
        <f t="shared" si="3"/>
        <v>8</v>
      </c>
      <c r="AF39" s="134" t="s">
        <v>797</v>
      </c>
      <c r="AG39" s="135" t="s">
        <v>826</v>
      </c>
    </row>
    <row r="40" spans="1:33" ht="15" x14ac:dyDescent="0.2">
      <c r="A40" s="502" t="s">
        <v>477</v>
      </c>
      <c r="B40" s="503" t="s">
        <v>137</v>
      </c>
      <c r="C40" s="504" t="s">
        <v>478</v>
      </c>
      <c r="D40" s="13">
        <v>8</v>
      </c>
      <c r="E40" s="13">
        <v>4</v>
      </c>
      <c r="F40" s="16">
        <v>3</v>
      </c>
      <c r="G40" s="18" t="s">
        <v>539</v>
      </c>
      <c r="H40" s="12"/>
      <c r="I40" s="13"/>
      <c r="J40" s="16"/>
      <c r="K40" s="17"/>
      <c r="L40" s="13"/>
      <c r="M40" s="13"/>
      <c r="N40" s="16"/>
      <c r="O40" s="18"/>
      <c r="P40" s="500"/>
      <c r="Q40" s="361"/>
      <c r="R40" s="14"/>
      <c r="S40" s="501"/>
      <c r="T40" s="13"/>
      <c r="U40" s="13"/>
      <c r="V40" s="16"/>
      <c r="W40" s="24"/>
      <c r="X40" s="12"/>
      <c r="Y40" s="13"/>
      <c r="Z40" s="16"/>
      <c r="AA40" s="18"/>
      <c r="AB40" s="12">
        <f t="shared" si="1"/>
        <v>8</v>
      </c>
      <c r="AC40" s="13">
        <f t="shared" si="2"/>
        <v>4</v>
      </c>
      <c r="AD40" s="12">
        <f t="shared" si="0"/>
        <v>3</v>
      </c>
      <c r="AE40" s="19">
        <f t="shared" si="3"/>
        <v>12</v>
      </c>
      <c r="AF40" s="134" t="s">
        <v>797</v>
      </c>
      <c r="AG40" s="135" t="s">
        <v>827</v>
      </c>
    </row>
    <row r="41" spans="1:33" ht="15" x14ac:dyDescent="0.2">
      <c r="A41" s="502" t="s">
        <v>479</v>
      </c>
      <c r="B41" s="503" t="s">
        <v>137</v>
      </c>
      <c r="C41" s="504" t="s">
        <v>480</v>
      </c>
      <c r="D41" s="13"/>
      <c r="E41" s="13"/>
      <c r="F41" s="16"/>
      <c r="G41" s="18"/>
      <c r="H41" s="12">
        <v>8</v>
      </c>
      <c r="I41" s="13">
        <v>4</v>
      </c>
      <c r="J41" s="16">
        <v>3</v>
      </c>
      <c r="K41" s="18" t="s">
        <v>539</v>
      </c>
      <c r="L41" s="13"/>
      <c r="M41" s="13"/>
      <c r="N41" s="16"/>
      <c r="O41" s="18"/>
      <c r="P41" s="500"/>
      <c r="Q41" s="361"/>
      <c r="R41" s="14"/>
      <c r="S41" s="501"/>
      <c r="T41" s="13"/>
      <c r="U41" s="13"/>
      <c r="V41" s="16"/>
      <c r="W41" s="24"/>
      <c r="X41" s="12"/>
      <c r="Y41" s="13"/>
      <c r="Z41" s="16"/>
      <c r="AA41" s="18"/>
      <c r="AB41" s="12">
        <f t="shared" si="1"/>
        <v>8</v>
      </c>
      <c r="AC41" s="13">
        <f t="shared" si="2"/>
        <v>4</v>
      </c>
      <c r="AD41" s="12">
        <f t="shared" si="0"/>
        <v>3</v>
      </c>
      <c r="AE41" s="19">
        <f t="shared" si="3"/>
        <v>12</v>
      </c>
      <c r="AF41" s="134" t="s">
        <v>797</v>
      </c>
      <c r="AG41" s="135" t="s">
        <v>827</v>
      </c>
    </row>
    <row r="42" spans="1:33" ht="15" x14ac:dyDescent="0.2">
      <c r="A42" s="502" t="s">
        <v>481</v>
      </c>
      <c r="B42" s="503" t="s">
        <v>137</v>
      </c>
      <c r="C42" s="504" t="s">
        <v>482</v>
      </c>
      <c r="D42" s="13"/>
      <c r="E42" s="13"/>
      <c r="F42" s="16"/>
      <c r="G42" s="18"/>
      <c r="H42" s="12"/>
      <c r="I42" s="13"/>
      <c r="J42" s="16"/>
      <c r="K42" s="17"/>
      <c r="L42" s="361">
        <v>8</v>
      </c>
      <c r="M42" s="361">
        <v>4</v>
      </c>
      <c r="N42" s="14">
        <v>2</v>
      </c>
      <c r="O42" s="18" t="s">
        <v>539</v>
      </c>
      <c r="P42" s="500"/>
      <c r="Q42" s="361"/>
      <c r="R42" s="14"/>
      <c r="S42" s="501"/>
      <c r="T42" s="13"/>
      <c r="U42" s="13"/>
      <c r="V42" s="16"/>
      <c r="W42" s="24"/>
      <c r="X42" s="12"/>
      <c r="Y42" s="13"/>
      <c r="Z42" s="16"/>
      <c r="AA42" s="18"/>
      <c r="AB42" s="12">
        <f t="shared" si="1"/>
        <v>8</v>
      </c>
      <c r="AC42" s="13">
        <f t="shared" si="2"/>
        <v>4</v>
      </c>
      <c r="AD42" s="12">
        <f t="shared" si="0"/>
        <v>2</v>
      </c>
      <c r="AE42" s="19">
        <f t="shared" si="3"/>
        <v>12</v>
      </c>
      <c r="AF42" s="134" t="s">
        <v>797</v>
      </c>
      <c r="AG42" s="135" t="s">
        <v>827</v>
      </c>
    </row>
    <row r="43" spans="1:33" ht="15" x14ac:dyDescent="0.2">
      <c r="A43" s="502" t="s">
        <v>483</v>
      </c>
      <c r="B43" s="503" t="s">
        <v>137</v>
      </c>
      <c r="C43" s="504" t="s">
        <v>484</v>
      </c>
      <c r="D43" s="13"/>
      <c r="E43" s="13"/>
      <c r="F43" s="16"/>
      <c r="G43" s="18"/>
      <c r="H43" s="12"/>
      <c r="I43" s="13"/>
      <c r="J43" s="16"/>
      <c r="K43" s="17"/>
      <c r="L43" s="13"/>
      <c r="M43" s="13"/>
      <c r="N43" s="16"/>
      <c r="O43" s="18"/>
      <c r="P43" s="500">
        <v>4</v>
      </c>
      <c r="Q43" s="361">
        <v>4</v>
      </c>
      <c r="R43" s="14">
        <v>2</v>
      </c>
      <c r="S43" s="18" t="s">
        <v>539</v>
      </c>
      <c r="T43" s="13"/>
      <c r="U43" s="13"/>
      <c r="V43" s="16"/>
      <c r="W43" s="24"/>
      <c r="X43" s="12"/>
      <c r="Y43" s="13"/>
      <c r="Z43" s="16"/>
      <c r="AA43" s="18"/>
      <c r="AB43" s="12">
        <f t="shared" si="1"/>
        <v>4</v>
      </c>
      <c r="AC43" s="13">
        <f t="shared" si="2"/>
        <v>4</v>
      </c>
      <c r="AD43" s="12">
        <f t="shared" si="0"/>
        <v>2</v>
      </c>
      <c r="AE43" s="19">
        <f t="shared" si="3"/>
        <v>8</v>
      </c>
      <c r="AF43" s="134" t="s">
        <v>797</v>
      </c>
      <c r="AG43" s="135" t="s">
        <v>827</v>
      </c>
    </row>
    <row r="44" spans="1:33" ht="15" x14ac:dyDescent="0.2">
      <c r="A44" s="502" t="s">
        <v>485</v>
      </c>
      <c r="B44" s="503" t="s">
        <v>137</v>
      </c>
      <c r="C44" s="504" t="s">
        <v>486</v>
      </c>
      <c r="D44" s="13"/>
      <c r="E44" s="13"/>
      <c r="F44" s="16"/>
      <c r="G44" s="18"/>
      <c r="H44" s="12"/>
      <c r="I44" s="13"/>
      <c r="J44" s="16"/>
      <c r="K44" s="17"/>
      <c r="L44" s="13"/>
      <c r="M44" s="13"/>
      <c r="N44" s="16"/>
      <c r="O44" s="18"/>
      <c r="P44" s="500"/>
      <c r="Q44" s="361"/>
      <c r="R44" s="14"/>
      <c r="S44" s="501"/>
      <c r="T44" s="13">
        <v>8</v>
      </c>
      <c r="U44" s="13">
        <v>4</v>
      </c>
      <c r="V44" s="14">
        <v>3</v>
      </c>
      <c r="W44" s="18" t="s">
        <v>539</v>
      </c>
      <c r="X44" s="12"/>
      <c r="Y44" s="13"/>
      <c r="Z44" s="16"/>
      <c r="AA44" s="18"/>
      <c r="AB44" s="12">
        <f t="shared" si="1"/>
        <v>8</v>
      </c>
      <c r="AC44" s="13">
        <f t="shared" si="2"/>
        <v>4</v>
      </c>
      <c r="AD44" s="12">
        <f t="shared" ref="AD44:AD64" si="4">IF(J44+F44+N44+R44+V44+Z44=0,"",J44+F44+N44+R44+V44+Z44)</f>
        <v>3</v>
      </c>
      <c r="AE44" s="19">
        <f t="shared" si="3"/>
        <v>12</v>
      </c>
      <c r="AF44" s="134" t="s">
        <v>797</v>
      </c>
      <c r="AG44" s="135" t="s">
        <v>827</v>
      </c>
    </row>
    <row r="45" spans="1:33" ht="15" x14ac:dyDescent="0.2">
      <c r="A45" s="502" t="s">
        <v>487</v>
      </c>
      <c r="B45" s="503" t="s">
        <v>137</v>
      </c>
      <c r="C45" s="504" t="s">
        <v>488</v>
      </c>
      <c r="D45" s="13"/>
      <c r="E45" s="13"/>
      <c r="F45" s="16"/>
      <c r="G45" s="18"/>
      <c r="H45" s="12"/>
      <c r="I45" s="13"/>
      <c r="J45" s="16"/>
      <c r="K45" s="17"/>
      <c r="L45" s="13"/>
      <c r="M45" s="13"/>
      <c r="N45" s="16"/>
      <c r="O45" s="18"/>
      <c r="P45" s="500"/>
      <c r="Q45" s="361"/>
      <c r="R45" s="14"/>
      <c r="S45" s="501"/>
      <c r="T45" s="13"/>
      <c r="U45" s="13"/>
      <c r="V45" s="16"/>
      <c r="W45" s="24"/>
      <c r="X45" s="500"/>
      <c r="Y45" s="361">
        <v>8</v>
      </c>
      <c r="Z45" s="14">
        <v>1</v>
      </c>
      <c r="AA45" s="15" t="s">
        <v>866</v>
      </c>
      <c r="AB45" s="12">
        <f t="shared" si="1"/>
        <v>0</v>
      </c>
      <c r="AC45" s="13">
        <f t="shared" si="2"/>
        <v>8</v>
      </c>
      <c r="AD45" s="12">
        <f t="shared" si="4"/>
        <v>1</v>
      </c>
      <c r="AE45" s="19">
        <f t="shared" si="3"/>
        <v>8</v>
      </c>
      <c r="AF45" s="134" t="s">
        <v>797</v>
      </c>
      <c r="AG45" s="135" t="s">
        <v>827</v>
      </c>
    </row>
    <row r="46" spans="1:33" ht="15" x14ac:dyDescent="0.2">
      <c r="A46" s="502" t="s">
        <v>489</v>
      </c>
      <c r="B46" s="503" t="s">
        <v>137</v>
      </c>
      <c r="C46" s="504" t="s">
        <v>490</v>
      </c>
      <c r="D46" s="13"/>
      <c r="E46" s="13"/>
      <c r="F46" s="16"/>
      <c r="G46" s="18"/>
      <c r="H46" s="12"/>
      <c r="I46" s="13"/>
      <c r="J46" s="16"/>
      <c r="K46" s="17"/>
      <c r="L46" s="13">
        <v>4</v>
      </c>
      <c r="M46" s="13">
        <v>4</v>
      </c>
      <c r="N46" s="16">
        <v>2</v>
      </c>
      <c r="O46" s="18" t="s">
        <v>539</v>
      </c>
      <c r="P46" s="500"/>
      <c r="Q46" s="361"/>
      <c r="R46" s="14"/>
      <c r="S46" s="501"/>
      <c r="T46" s="13"/>
      <c r="U46" s="13"/>
      <c r="V46" s="16"/>
      <c r="W46" s="24"/>
      <c r="X46" s="12"/>
      <c r="Y46" s="13"/>
      <c r="Z46" s="16"/>
      <c r="AA46" s="18"/>
      <c r="AB46" s="12">
        <f t="shared" si="1"/>
        <v>4</v>
      </c>
      <c r="AC46" s="13">
        <f t="shared" si="2"/>
        <v>4</v>
      </c>
      <c r="AD46" s="12">
        <f t="shared" si="4"/>
        <v>2</v>
      </c>
      <c r="AE46" s="19">
        <f t="shared" si="3"/>
        <v>8</v>
      </c>
      <c r="AF46" s="134" t="s">
        <v>797</v>
      </c>
      <c r="AG46" s="135" t="s">
        <v>868</v>
      </c>
    </row>
    <row r="47" spans="1:33" ht="15" x14ac:dyDescent="0.2">
      <c r="A47" s="502" t="s">
        <v>491</v>
      </c>
      <c r="B47" s="503" t="s">
        <v>137</v>
      </c>
      <c r="C47" s="504" t="s">
        <v>492</v>
      </c>
      <c r="D47" s="13"/>
      <c r="E47" s="13"/>
      <c r="F47" s="16"/>
      <c r="G47" s="18"/>
      <c r="H47" s="12"/>
      <c r="I47" s="13"/>
      <c r="J47" s="16"/>
      <c r="K47" s="17"/>
      <c r="L47" s="13"/>
      <c r="M47" s="13"/>
      <c r="N47" s="16"/>
      <c r="O47" s="18"/>
      <c r="P47" s="500">
        <v>4</v>
      </c>
      <c r="Q47" s="361">
        <v>4</v>
      </c>
      <c r="R47" s="14">
        <v>2</v>
      </c>
      <c r="S47" s="17" t="s">
        <v>538</v>
      </c>
      <c r="T47" s="13"/>
      <c r="U47" s="13"/>
      <c r="V47" s="16"/>
      <c r="W47" s="24"/>
      <c r="X47" s="12"/>
      <c r="Y47" s="13"/>
      <c r="Z47" s="16"/>
      <c r="AA47" s="18"/>
      <c r="AB47" s="12">
        <f t="shared" si="1"/>
        <v>4</v>
      </c>
      <c r="AC47" s="13">
        <f t="shared" si="2"/>
        <v>4</v>
      </c>
      <c r="AD47" s="12">
        <f t="shared" si="4"/>
        <v>2</v>
      </c>
      <c r="AE47" s="19">
        <f t="shared" si="3"/>
        <v>8</v>
      </c>
      <c r="AF47" s="134" t="s">
        <v>797</v>
      </c>
      <c r="AG47" s="135" t="s">
        <v>868</v>
      </c>
    </row>
    <row r="48" spans="1:33" ht="15" x14ac:dyDescent="0.2">
      <c r="A48" s="502" t="s">
        <v>493</v>
      </c>
      <c r="B48" s="503" t="s">
        <v>137</v>
      </c>
      <c r="C48" s="504" t="s">
        <v>494</v>
      </c>
      <c r="D48" s="13"/>
      <c r="E48" s="13"/>
      <c r="F48" s="16"/>
      <c r="G48" s="18"/>
      <c r="H48" s="12"/>
      <c r="I48" s="13"/>
      <c r="J48" s="16"/>
      <c r="K48" s="17"/>
      <c r="L48" s="13"/>
      <c r="M48" s="13"/>
      <c r="N48" s="16"/>
      <c r="O48" s="18"/>
      <c r="P48" s="500"/>
      <c r="Q48" s="361"/>
      <c r="R48" s="14"/>
      <c r="S48" s="501"/>
      <c r="T48" s="13">
        <v>4</v>
      </c>
      <c r="U48" s="13">
        <v>4</v>
      </c>
      <c r="V48" s="14">
        <v>2</v>
      </c>
      <c r="W48" s="17" t="s">
        <v>538</v>
      </c>
      <c r="X48" s="12"/>
      <c r="Y48" s="13"/>
      <c r="Z48" s="16"/>
      <c r="AA48" s="18"/>
      <c r="AB48" s="12">
        <f t="shared" si="1"/>
        <v>4</v>
      </c>
      <c r="AC48" s="13">
        <f t="shared" si="2"/>
        <v>4</v>
      </c>
      <c r="AD48" s="12">
        <f t="shared" si="4"/>
        <v>2</v>
      </c>
      <c r="AE48" s="19">
        <f t="shared" si="3"/>
        <v>8</v>
      </c>
      <c r="AF48" s="134" t="s">
        <v>797</v>
      </c>
      <c r="AG48" s="135" t="s">
        <v>868</v>
      </c>
    </row>
    <row r="49" spans="1:33" ht="15" x14ac:dyDescent="0.2">
      <c r="A49" s="502" t="s">
        <v>495</v>
      </c>
      <c r="B49" s="503" t="s">
        <v>137</v>
      </c>
      <c r="C49" s="504" t="s">
        <v>496</v>
      </c>
      <c r="D49" s="13"/>
      <c r="E49" s="13"/>
      <c r="F49" s="16"/>
      <c r="G49" s="18"/>
      <c r="H49" s="12"/>
      <c r="I49" s="13"/>
      <c r="J49" s="16"/>
      <c r="K49" s="17"/>
      <c r="L49" s="13"/>
      <c r="M49" s="13"/>
      <c r="N49" s="16"/>
      <c r="O49" s="18"/>
      <c r="P49" s="500"/>
      <c r="Q49" s="361"/>
      <c r="R49" s="14"/>
      <c r="S49" s="501"/>
      <c r="T49" s="13"/>
      <c r="U49" s="13"/>
      <c r="V49" s="14"/>
      <c r="W49" s="509"/>
      <c r="X49" s="12">
        <v>8</v>
      </c>
      <c r="Y49" s="13"/>
      <c r="Z49" s="16">
        <v>2</v>
      </c>
      <c r="AA49" s="15" t="s">
        <v>356</v>
      </c>
      <c r="AB49" s="12">
        <f t="shared" si="1"/>
        <v>8</v>
      </c>
      <c r="AC49" s="13">
        <f t="shared" si="2"/>
        <v>0</v>
      </c>
      <c r="AD49" s="12">
        <f t="shared" si="4"/>
        <v>2</v>
      </c>
      <c r="AE49" s="19">
        <f t="shared" si="3"/>
        <v>8</v>
      </c>
      <c r="AF49" s="134" t="s">
        <v>797</v>
      </c>
      <c r="AG49" s="135" t="s">
        <v>868</v>
      </c>
    </row>
    <row r="50" spans="1:33" ht="15" x14ac:dyDescent="0.2">
      <c r="A50" s="502" t="s">
        <v>497</v>
      </c>
      <c r="B50" s="503" t="s">
        <v>137</v>
      </c>
      <c r="C50" s="504" t="s">
        <v>498</v>
      </c>
      <c r="D50" s="13"/>
      <c r="E50" s="13"/>
      <c r="F50" s="16"/>
      <c r="G50" s="18"/>
      <c r="H50" s="12"/>
      <c r="I50" s="13"/>
      <c r="J50" s="16"/>
      <c r="K50" s="17"/>
      <c r="L50" s="13"/>
      <c r="M50" s="13"/>
      <c r="N50" s="16"/>
      <c r="O50" s="18"/>
      <c r="P50" s="500"/>
      <c r="Q50" s="361"/>
      <c r="R50" s="14"/>
      <c r="S50" s="501"/>
      <c r="T50" s="13"/>
      <c r="U50" s="13">
        <v>4</v>
      </c>
      <c r="V50" s="14">
        <v>1</v>
      </c>
      <c r="W50" s="509" t="s">
        <v>225</v>
      </c>
      <c r="X50" s="12"/>
      <c r="Y50" s="13"/>
      <c r="Z50" s="16"/>
      <c r="AA50" s="15"/>
      <c r="AB50" s="12">
        <f t="shared" si="1"/>
        <v>0</v>
      </c>
      <c r="AC50" s="13">
        <f t="shared" si="2"/>
        <v>4</v>
      </c>
      <c r="AD50" s="12">
        <f t="shared" si="4"/>
        <v>1</v>
      </c>
      <c r="AE50" s="19">
        <f t="shared" si="3"/>
        <v>4</v>
      </c>
      <c r="AF50" s="134" t="s">
        <v>797</v>
      </c>
      <c r="AG50" s="135" t="s">
        <v>868</v>
      </c>
    </row>
    <row r="51" spans="1:33" ht="15" x14ac:dyDescent="0.2">
      <c r="A51" s="502" t="s">
        <v>499</v>
      </c>
      <c r="B51" s="503" t="s">
        <v>137</v>
      </c>
      <c r="C51" s="504" t="s">
        <v>500</v>
      </c>
      <c r="D51" s="13"/>
      <c r="E51" s="13"/>
      <c r="F51" s="16"/>
      <c r="G51" s="18"/>
      <c r="H51" s="12"/>
      <c r="I51" s="13"/>
      <c r="J51" s="16"/>
      <c r="K51" s="17"/>
      <c r="L51" s="13"/>
      <c r="M51" s="13"/>
      <c r="N51" s="16"/>
      <c r="O51" s="18"/>
      <c r="P51" s="500"/>
      <c r="Q51" s="361"/>
      <c r="R51" s="14"/>
      <c r="S51" s="501"/>
      <c r="T51" s="13"/>
      <c r="U51" s="13"/>
      <c r="V51" s="16"/>
      <c r="W51" s="24"/>
      <c r="X51" s="12"/>
      <c r="Y51" s="13">
        <v>4</v>
      </c>
      <c r="Z51" s="16">
        <v>1</v>
      </c>
      <c r="AA51" s="15" t="s">
        <v>225</v>
      </c>
      <c r="AB51" s="12">
        <f t="shared" si="1"/>
        <v>0</v>
      </c>
      <c r="AC51" s="13">
        <f t="shared" si="2"/>
        <v>4</v>
      </c>
      <c r="AD51" s="12">
        <f t="shared" si="4"/>
        <v>1</v>
      </c>
      <c r="AE51" s="19">
        <f t="shared" si="3"/>
        <v>4</v>
      </c>
      <c r="AF51" s="134" t="s">
        <v>797</v>
      </c>
      <c r="AG51" s="135" t="s">
        <v>868</v>
      </c>
    </row>
    <row r="52" spans="1:33" ht="15" x14ac:dyDescent="0.2">
      <c r="A52" s="502" t="s">
        <v>501</v>
      </c>
      <c r="B52" s="503" t="s">
        <v>137</v>
      </c>
      <c r="C52" s="504" t="s">
        <v>502</v>
      </c>
      <c r="D52" s="13">
        <v>8</v>
      </c>
      <c r="E52" s="13"/>
      <c r="F52" s="14">
        <v>2</v>
      </c>
      <c r="G52" s="18" t="s">
        <v>503</v>
      </c>
      <c r="H52" s="12"/>
      <c r="I52" s="13"/>
      <c r="J52" s="16"/>
      <c r="K52" s="17"/>
      <c r="L52" s="13"/>
      <c r="M52" s="13"/>
      <c r="N52" s="16"/>
      <c r="O52" s="18"/>
      <c r="P52" s="500"/>
      <c r="Q52" s="361"/>
      <c r="R52" s="14"/>
      <c r="S52" s="501"/>
      <c r="T52" s="13"/>
      <c r="U52" s="13"/>
      <c r="V52" s="16"/>
      <c r="W52" s="24"/>
      <c r="X52" s="12"/>
      <c r="Y52" s="13"/>
      <c r="Z52" s="16"/>
      <c r="AA52" s="18"/>
      <c r="AB52" s="12">
        <f t="shared" si="1"/>
        <v>8</v>
      </c>
      <c r="AC52" s="13">
        <f t="shared" si="2"/>
        <v>0</v>
      </c>
      <c r="AD52" s="12">
        <f t="shared" si="4"/>
        <v>2</v>
      </c>
      <c r="AE52" s="19">
        <f t="shared" si="3"/>
        <v>8</v>
      </c>
      <c r="AF52" s="134" t="s">
        <v>797</v>
      </c>
      <c r="AG52" s="135" t="s">
        <v>798</v>
      </c>
    </row>
    <row r="53" spans="1:33" ht="15" x14ac:dyDescent="0.2">
      <c r="A53" s="502" t="s">
        <v>504</v>
      </c>
      <c r="B53" s="503" t="s">
        <v>137</v>
      </c>
      <c r="C53" s="504" t="s">
        <v>505</v>
      </c>
      <c r="D53" s="13"/>
      <c r="E53" s="13"/>
      <c r="F53" s="16"/>
      <c r="G53" s="18"/>
      <c r="H53" s="12">
        <v>8</v>
      </c>
      <c r="I53" s="13"/>
      <c r="J53" s="14">
        <v>2</v>
      </c>
      <c r="K53" s="17" t="s">
        <v>538</v>
      </c>
      <c r="L53" s="13"/>
      <c r="M53" s="13"/>
      <c r="N53" s="16"/>
      <c r="O53" s="18"/>
      <c r="P53" s="500"/>
      <c r="Q53" s="361"/>
      <c r="R53" s="14"/>
      <c r="S53" s="501"/>
      <c r="T53" s="13"/>
      <c r="U53" s="13"/>
      <c r="V53" s="16"/>
      <c r="W53" s="24"/>
      <c r="X53" s="12"/>
      <c r="Y53" s="13"/>
      <c r="Z53" s="16"/>
      <c r="AA53" s="18"/>
      <c r="AB53" s="12">
        <f t="shared" si="1"/>
        <v>8</v>
      </c>
      <c r="AC53" s="13">
        <f t="shared" si="2"/>
        <v>0</v>
      </c>
      <c r="AD53" s="12">
        <f t="shared" si="4"/>
        <v>2</v>
      </c>
      <c r="AE53" s="19">
        <f t="shared" si="3"/>
        <v>8</v>
      </c>
      <c r="AF53" s="134" t="s">
        <v>797</v>
      </c>
      <c r="AG53" s="135" t="s">
        <v>798</v>
      </c>
    </row>
    <row r="54" spans="1:33" ht="15" x14ac:dyDescent="0.2">
      <c r="A54" s="502" t="s">
        <v>506</v>
      </c>
      <c r="B54" s="503" t="s">
        <v>137</v>
      </c>
      <c r="C54" s="504" t="s">
        <v>507</v>
      </c>
      <c r="D54" s="361">
        <v>4</v>
      </c>
      <c r="E54" s="361">
        <v>4</v>
      </c>
      <c r="F54" s="14">
        <v>2</v>
      </c>
      <c r="G54" s="18" t="s">
        <v>539</v>
      </c>
      <c r="H54" s="12"/>
      <c r="I54" s="13"/>
      <c r="J54" s="16"/>
      <c r="K54" s="17"/>
      <c r="L54" s="13"/>
      <c r="M54" s="13"/>
      <c r="N54" s="16"/>
      <c r="O54" s="18"/>
      <c r="P54" s="500"/>
      <c r="Q54" s="361"/>
      <c r="R54" s="14"/>
      <c r="S54" s="501"/>
      <c r="T54" s="13"/>
      <c r="U54" s="13"/>
      <c r="V54" s="16"/>
      <c r="W54" s="24"/>
      <c r="X54" s="12"/>
      <c r="Y54" s="13"/>
      <c r="Z54" s="16"/>
      <c r="AA54" s="18"/>
      <c r="AB54" s="12">
        <f t="shared" si="1"/>
        <v>4</v>
      </c>
      <c r="AC54" s="13">
        <f t="shared" si="2"/>
        <v>4</v>
      </c>
      <c r="AD54" s="12">
        <f t="shared" si="4"/>
        <v>2</v>
      </c>
      <c r="AE54" s="19">
        <f t="shared" si="3"/>
        <v>8</v>
      </c>
      <c r="AF54" s="134" t="s">
        <v>797</v>
      </c>
      <c r="AG54" s="135" t="s">
        <v>800</v>
      </c>
    </row>
    <row r="55" spans="1:33" ht="15" x14ac:dyDescent="0.2">
      <c r="A55" s="502" t="s">
        <v>850</v>
      </c>
      <c r="B55" s="503" t="s">
        <v>137</v>
      </c>
      <c r="C55" s="504" t="s">
        <v>508</v>
      </c>
      <c r="D55" s="13"/>
      <c r="E55" s="13"/>
      <c r="F55" s="14"/>
      <c r="G55" s="15"/>
      <c r="H55" s="12">
        <v>4</v>
      </c>
      <c r="I55" s="13">
        <v>4</v>
      </c>
      <c r="J55" s="16">
        <v>2</v>
      </c>
      <c r="K55" s="17" t="s">
        <v>538</v>
      </c>
      <c r="L55" s="13"/>
      <c r="M55" s="13"/>
      <c r="N55" s="16"/>
      <c r="O55" s="18"/>
      <c r="P55" s="500"/>
      <c r="Q55" s="361"/>
      <c r="R55" s="14"/>
      <c r="S55" s="501"/>
      <c r="T55" s="13"/>
      <c r="U55" s="13"/>
      <c r="V55" s="16"/>
      <c r="W55" s="24"/>
      <c r="X55" s="12"/>
      <c r="Y55" s="13"/>
      <c r="Z55" s="16"/>
      <c r="AA55" s="18"/>
      <c r="AB55" s="12">
        <f t="shared" si="1"/>
        <v>4</v>
      </c>
      <c r="AC55" s="13">
        <f t="shared" si="2"/>
        <v>4</v>
      </c>
      <c r="AD55" s="12">
        <f t="shared" si="4"/>
        <v>2</v>
      </c>
      <c r="AE55" s="19">
        <f t="shared" si="3"/>
        <v>8</v>
      </c>
      <c r="AF55" s="134" t="s">
        <v>797</v>
      </c>
      <c r="AG55" s="135" t="s">
        <v>800</v>
      </c>
    </row>
    <row r="56" spans="1:33" ht="15" x14ac:dyDescent="0.2">
      <c r="A56" s="502" t="s">
        <v>509</v>
      </c>
      <c r="B56" s="503" t="s">
        <v>137</v>
      </c>
      <c r="C56" s="504" t="s">
        <v>510</v>
      </c>
      <c r="D56" s="13"/>
      <c r="E56" s="13"/>
      <c r="F56" s="16"/>
      <c r="G56" s="18"/>
      <c r="H56" s="12"/>
      <c r="I56" s="13"/>
      <c r="J56" s="16"/>
      <c r="K56" s="17"/>
      <c r="L56" s="13">
        <v>4</v>
      </c>
      <c r="M56" s="13"/>
      <c r="N56" s="16">
        <v>1</v>
      </c>
      <c r="O56" s="18" t="s">
        <v>539</v>
      </c>
      <c r="P56" s="500"/>
      <c r="Q56" s="361"/>
      <c r="R56" s="14"/>
      <c r="S56" s="501"/>
      <c r="T56" s="13"/>
      <c r="U56" s="13"/>
      <c r="V56" s="16"/>
      <c r="W56" s="24"/>
      <c r="X56" s="12"/>
      <c r="Y56" s="13"/>
      <c r="Z56" s="16"/>
      <c r="AA56" s="18"/>
      <c r="AB56" s="12">
        <f t="shared" si="1"/>
        <v>4</v>
      </c>
      <c r="AC56" s="13">
        <f t="shared" si="2"/>
        <v>0</v>
      </c>
      <c r="AD56" s="12">
        <f t="shared" si="4"/>
        <v>1</v>
      </c>
      <c r="AE56" s="19">
        <f t="shared" si="3"/>
        <v>4</v>
      </c>
      <c r="AF56" s="134" t="s">
        <v>797</v>
      </c>
      <c r="AG56" s="135" t="s">
        <v>800</v>
      </c>
    </row>
    <row r="57" spans="1:33" ht="15" x14ac:dyDescent="0.2">
      <c r="A57" s="502" t="s">
        <v>511</v>
      </c>
      <c r="B57" s="503" t="s">
        <v>137</v>
      </c>
      <c r="C57" s="504" t="s">
        <v>512</v>
      </c>
      <c r="D57" s="13"/>
      <c r="E57" s="13"/>
      <c r="F57" s="16"/>
      <c r="G57" s="18"/>
      <c r="H57" s="12"/>
      <c r="I57" s="13"/>
      <c r="J57" s="16"/>
      <c r="K57" s="17"/>
      <c r="L57" s="13"/>
      <c r="M57" s="13"/>
      <c r="N57" s="16"/>
      <c r="O57" s="18"/>
      <c r="P57" s="500">
        <v>4</v>
      </c>
      <c r="Q57" s="361"/>
      <c r="R57" s="14">
        <v>1</v>
      </c>
      <c r="S57" s="17" t="s">
        <v>538</v>
      </c>
      <c r="T57" s="13"/>
      <c r="U57" s="13"/>
      <c r="V57" s="16"/>
      <c r="W57" s="24"/>
      <c r="X57" s="12"/>
      <c r="Y57" s="13"/>
      <c r="Z57" s="16"/>
      <c r="AA57" s="18"/>
      <c r="AB57" s="12">
        <f t="shared" si="1"/>
        <v>4</v>
      </c>
      <c r="AC57" s="13">
        <f t="shared" si="2"/>
        <v>0</v>
      </c>
      <c r="AD57" s="12">
        <f t="shared" si="4"/>
        <v>1</v>
      </c>
      <c r="AE57" s="19">
        <f t="shared" si="3"/>
        <v>4</v>
      </c>
      <c r="AF57" s="134" t="s">
        <v>797</v>
      </c>
      <c r="AG57" s="135" t="s">
        <v>800</v>
      </c>
    </row>
    <row r="58" spans="1:33" ht="15" x14ac:dyDescent="0.2">
      <c r="A58" s="502" t="s">
        <v>513</v>
      </c>
      <c r="B58" s="503" t="s">
        <v>137</v>
      </c>
      <c r="C58" s="504" t="s">
        <v>514</v>
      </c>
      <c r="D58" s="13"/>
      <c r="E58" s="13"/>
      <c r="F58" s="16"/>
      <c r="G58" s="18"/>
      <c r="H58" s="12"/>
      <c r="I58" s="13"/>
      <c r="J58" s="16"/>
      <c r="K58" s="17"/>
      <c r="L58" s="13"/>
      <c r="M58" s="13"/>
      <c r="N58" s="16"/>
      <c r="O58" s="18"/>
      <c r="P58" s="500"/>
      <c r="Q58" s="361"/>
      <c r="R58" s="14"/>
      <c r="S58" s="501"/>
      <c r="T58" s="13">
        <v>4</v>
      </c>
      <c r="U58" s="13"/>
      <c r="V58" s="16">
        <v>2</v>
      </c>
      <c r="W58" s="18" t="s">
        <v>539</v>
      </c>
      <c r="X58" s="12"/>
      <c r="Y58" s="13"/>
      <c r="Z58" s="16"/>
      <c r="AA58" s="18"/>
      <c r="AB58" s="12">
        <f t="shared" si="1"/>
        <v>4</v>
      </c>
      <c r="AC58" s="13">
        <f t="shared" si="2"/>
        <v>0</v>
      </c>
      <c r="AD58" s="12">
        <f t="shared" si="4"/>
        <v>2</v>
      </c>
      <c r="AE58" s="19">
        <f t="shared" si="3"/>
        <v>4</v>
      </c>
      <c r="AF58" s="134" t="s">
        <v>797</v>
      </c>
      <c r="AG58" s="135" t="s">
        <v>800</v>
      </c>
    </row>
    <row r="59" spans="1:33" ht="15" x14ac:dyDescent="0.2">
      <c r="A59" s="502" t="s">
        <v>515</v>
      </c>
      <c r="B59" s="503" t="s">
        <v>137</v>
      </c>
      <c r="C59" s="504" t="s">
        <v>516</v>
      </c>
      <c r="D59" s="13"/>
      <c r="E59" s="13"/>
      <c r="F59" s="16"/>
      <c r="G59" s="18"/>
      <c r="H59" s="12"/>
      <c r="I59" s="13"/>
      <c r="J59" s="16"/>
      <c r="K59" s="17"/>
      <c r="L59" s="13"/>
      <c r="M59" s="13"/>
      <c r="N59" s="16"/>
      <c r="O59" s="18"/>
      <c r="P59" s="500"/>
      <c r="Q59" s="361"/>
      <c r="R59" s="14"/>
      <c r="S59" s="501"/>
      <c r="T59" s="13"/>
      <c r="U59" s="13"/>
      <c r="V59" s="16"/>
      <c r="W59" s="24"/>
      <c r="X59" s="12">
        <v>4</v>
      </c>
      <c r="Y59" s="13"/>
      <c r="Z59" s="16">
        <v>1</v>
      </c>
      <c r="AA59" s="18" t="s">
        <v>540</v>
      </c>
      <c r="AB59" s="12">
        <f t="shared" si="1"/>
        <v>4</v>
      </c>
      <c r="AC59" s="13">
        <f t="shared" si="2"/>
        <v>0</v>
      </c>
      <c r="AD59" s="12">
        <f t="shared" si="4"/>
        <v>1</v>
      </c>
      <c r="AE59" s="19">
        <f t="shared" si="3"/>
        <v>4</v>
      </c>
      <c r="AF59" s="134" t="s">
        <v>797</v>
      </c>
      <c r="AG59" s="135" t="s">
        <v>800</v>
      </c>
    </row>
    <row r="60" spans="1:33" ht="15" x14ac:dyDescent="0.2">
      <c r="A60" s="502" t="s">
        <v>517</v>
      </c>
      <c r="B60" s="503" t="s">
        <v>137</v>
      </c>
      <c r="C60" s="504" t="s">
        <v>518</v>
      </c>
      <c r="D60" s="13"/>
      <c r="E60" s="13"/>
      <c r="F60" s="16"/>
      <c r="G60" s="18"/>
      <c r="H60" s="12">
        <v>4</v>
      </c>
      <c r="I60" s="13">
        <v>4</v>
      </c>
      <c r="J60" s="16">
        <v>2</v>
      </c>
      <c r="K60" s="24" t="s">
        <v>225</v>
      </c>
      <c r="L60" s="12"/>
      <c r="M60" s="13"/>
      <c r="N60" s="16"/>
      <c r="O60" s="18"/>
      <c r="P60" s="500"/>
      <c r="Q60" s="361"/>
      <c r="R60" s="14"/>
      <c r="S60" s="501"/>
      <c r="T60" s="13"/>
      <c r="U60" s="13"/>
      <c r="V60" s="16"/>
      <c r="W60" s="24"/>
      <c r="X60" s="12"/>
      <c r="Y60" s="13"/>
      <c r="Z60" s="16"/>
      <c r="AA60" s="18"/>
      <c r="AB60" s="12">
        <f t="shared" si="1"/>
        <v>4</v>
      </c>
      <c r="AC60" s="13">
        <f t="shared" si="2"/>
        <v>4</v>
      </c>
      <c r="AD60" s="12">
        <f t="shared" si="4"/>
        <v>2</v>
      </c>
      <c r="AE60" s="19">
        <f t="shared" si="3"/>
        <v>8</v>
      </c>
      <c r="AF60" s="134" t="s">
        <v>797</v>
      </c>
      <c r="AG60" s="135" t="s">
        <v>865</v>
      </c>
    </row>
    <row r="61" spans="1:33" ht="15" x14ac:dyDescent="0.2">
      <c r="A61" s="502" t="s">
        <v>519</v>
      </c>
      <c r="B61" s="503" t="s">
        <v>137</v>
      </c>
      <c r="C61" s="504" t="s">
        <v>520</v>
      </c>
      <c r="D61" s="13"/>
      <c r="E61" s="13"/>
      <c r="F61" s="16"/>
      <c r="G61" s="18"/>
      <c r="H61" s="12"/>
      <c r="I61" s="13"/>
      <c r="J61" s="16"/>
      <c r="K61" s="17"/>
      <c r="L61" s="361"/>
      <c r="M61" s="361">
        <v>4</v>
      </c>
      <c r="N61" s="14">
        <v>1</v>
      </c>
      <c r="O61" s="15" t="s">
        <v>225</v>
      </c>
      <c r="P61" s="500"/>
      <c r="Q61" s="361"/>
      <c r="R61" s="14"/>
      <c r="S61" s="501"/>
      <c r="T61" s="13"/>
      <c r="U61" s="13"/>
      <c r="V61" s="16"/>
      <c r="W61" s="24"/>
      <c r="X61" s="12"/>
      <c r="Y61" s="13"/>
      <c r="Z61" s="16"/>
      <c r="AA61" s="18"/>
      <c r="AB61" s="12">
        <f t="shared" si="1"/>
        <v>0</v>
      </c>
      <c r="AC61" s="13">
        <f t="shared" si="2"/>
        <v>4</v>
      </c>
      <c r="AD61" s="12">
        <f t="shared" si="4"/>
        <v>1</v>
      </c>
      <c r="AE61" s="19">
        <f t="shared" si="3"/>
        <v>4</v>
      </c>
      <c r="AF61" s="134" t="s">
        <v>797</v>
      </c>
      <c r="AG61" s="135" t="s">
        <v>865</v>
      </c>
    </row>
    <row r="62" spans="1:33" ht="15" x14ac:dyDescent="0.2">
      <c r="A62" s="502" t="s">
        <v>521</v>
      </c>
      <c r="B62" s="503" t="s">
        <v>137</v>
      </c>
      <c r="C62" s="504" t="s">
        <v>522</v>
      </c>
      <c r="D62" s="13"/>
      <c r="E62" s="13"/>
      <c r="F62" s="16"/>
      <c r="G62" s="18"/>
      <c r="H62" s="12"/>
      <c r="I62" s="13"/>
      <c r="J62" s="16"/>
      <c r="K62" s="17"/>
      <c r="L62" s="13"/>
      <c r="M62" s="13"/>
      <c r="N62" s="16"/>
      <c r="O62" s="18"/>
      <c r="P62" s="500"/>
      <c r="Q62" s="361"/>
      <c r="R62" s="14"/>
      <c r="S62" s="501"/>
      <c r="T62" s="13"/>
      <c r="U62" s="13">
        <v>8</v>
      </c>
      <c r="V62" s="16">
        <v>2</v>
      </c>
      <c r="W62" s="24" t="s">
        <v>225</v>
      </c>
      <c r="X62" s="12"/>
      <c r="Y62" s="13"/>
      <c r="Z62" s="16"/>
      <c r="AA62" s="18"/>
      <c r="AB62" s="12">
        <f t="shared" si="1"/>
        <v>0</v>
      </c>
      <c r="AC62" s="13">
        <f t="shared" si="2"/>
        <v>8</v>
      </c>
      <c r="AD62" s="12">
        <f t="shared" si="4"/>
        <v>2</v>
      </c>
      <c r="AE62" s="19">
        <f t="shared" si="3"/>
        <v>8</v>
      </c>
      <c r="AF62" s="134" t="s">
        <v>797</v>
      </c>
      <c r="AG62" s="135" t="s">
        <v>865</v>
      </c>
    </row>
    <row r="63" spans="1:33" ht="15" x14ac:dyDescent="0.2">
      <c r="A63" s="502" t="s">
        <v>523</v>
      </c>
      <c r="B63" s="503" t="s">
        <v>137</v>
      </c>
      <c r="C63" s="516" t="s">
        <v>524</v>
      </c>
      <c r="D63" s="13"/>
      <c r="E63" s="13"/>
      <c r="F63" s="16"/>
      <c r="G63" s="18"/>
      <c r="H63" s="12"/>
      <c r="I63" s="13"/>
      <c r="J63" s="16"/>
      <c r="K63" s="17"/>
      <c r="L63" s="13">
        <v>4</v>
      </c>
      <c r="M63" s="13">
        <v>4</v>
      </c>
      <c r="N63" s="16">
        <v>1</v>
      </c>
      <c r="O63" s="18" t="s">
        <v>225</v>
      </c>
      <c r="P63" s="500"/>
      <c r="Q63" s="361"/>
      <c r="R63" s="14"/>
      <c r="S63" s="501"/>
      <c r="T63" s="13"/>
      <c r="U63" s="13"/>
      <c r="V63" s="16"/>
      <c r="W63" s="24"/>
      <c r="X63" s="12"/>
      <c r="Y63" s="13"/>
      <c r="Z63" s="16"/>
      <c r="AA63" s="18"/>
      <c r="AB63" s="12">
        <f t="shared" si="1"/>
        <v>4</v>
      </c>
      <c r="AC63" s="13">
        <f t="shared" si="2"/>
        <v>4</v>
      </c>
      <c r="AD63" s="12">
        <f t="shared" si="4"/>
        <v>1</v>
      </c>
      <c r="AE63" s="19">
        <f t="shared" si="3"/>
        <v>8</v>
      </c>
      <c r="AF63" s="134" t="s">
        <v>797</v>
      </c>
      <c r="AG63" s="135" t="s">
        <v>867</v>
      </c>
    </row>
    <row r="64" spans="1:33" ht="15" x14ac:dyDescent="0.2">
      <c r="A64" s="502" t="s">
        <v>849</v>
      </c>
      <c r="B64" s="503" t="s">
        <v>137</v>
      </c>
      <c r="C64" s="517" t="s">
        <v>525</v>
      </c>
      <c r="D64" s="13"/>
      <c r="E64" s="13"/>
      <c r="F64" s="16"/>
      <c r="G64" s="18"/>
      <c r="H64" s="12"/>
      <c r="I64" s="13"/>
      <c r="J64" s="16"/>
      <c r="K64" s="17"/>
      <c r="L64" s="13"/>
      <c r="M64" s="13"/>
      <c r="N64" s="16"/>
      <c r="O64" s="518"/>
      <c r="P64" s="500"/>
      <c r="Q64" s="361">
        <v>4</v>
      </c>
      <c r="R64" s="14">
        <v>1</v>
      </c>
      <c r="S64" s="501" t="s">
        <v>225</v>
      </c>
      <c r="T64" s="13"/>
      <c r="U64" s="13"/>
      <c r="V64" s="16"/>
      <c r="W64" s="519"/>
      <c r="X64" s="13"/>
      <c r="Y64" s="13"/>
      <c r="Z64" s="16"/>
      <c r="AA64" s="18"/>
      <c r="AB64" s="12">
        <f t="shared" si="1"/>
        <v>0</v>
      </c>
      <c r="AC64" s="13">
        <f t="shared" si="2"/>
        <v>4</v>
      </c>
      <c r="AD64" s="12">
        <f t="shared" si="4"/>
        <v>1</v>
      </c>
      <c r="AE64" s="19">
        <f t="shared" si="3"/>
        <v>4</v>
      </c>
      <c r="AF64" s="134" t="s">
        <v>797</v>
      </c>
      <c r="AG64" s="135" t="s">
        <v>798</v>
      </c>
    </row>
    <row r="65" spans="1:33" ht="17.25" thickBot="1" x14ac:dyDescent="0.3">
      <c r="A65" s="32"/>
      <c r="B65" s="404"/>
      <c r="C65" s="405" t="s">
        <v>365</v>
      </c>
      <c r="D65" s="406">
        <f>SUM(D12:D64)</f>
        <v>48</v>
      </c>
      <c r="E65" s="406">
        <f>SUM(E12:E64)</f>
        <v>40</v>
      </c>
      <c r="F65" s="406">
        <f>SUM(F12:F64)</f>
        <v>15</v>
      </c>
      <c r="G65" s="407" t="s">
        <v>19</v>
      </c>
      <c r="H65" s="520">
        <f>SUM(H12:H64)</f>
        <v>36</v>
      </c>
      <c r="I65" s="406">
        <f>SUM(I12:I64)</f>
        <v>20</v>
      </c>
      <c r="J65" s="406">
        <f>SUM(J12:J64)</f>
        <v>15</v>
      </c>
      <c r="K65" s="407" t="s">
        <v>19</v>
      </c>
      <c r="L65" s="406">
        <f>SUM(L12:L64)</f>
        <v>56</v>
      </c>
      <c r="M65" s="406">
        <f>SUM(M12:M64)</f>
        <v>28</v>
      </c>
      <c r="N65" s="406">
        <f>SUM(N12:N64)</f>
        <v>20</v>
      </c>
      <c r="O65" s="407" t="s">
        <v>19</v>
      </c>
      <c r="P65" s="521">
        <f>SUM(P12:P64)</f>
        <v>56</v>
      </c>
      <c r="Q65" s="521">
        <f>SUM(Q12:Q64)</f>
        <v>24</v>
      </c>
      <c r="R65" s="406">
        <f>SUM(R12:R64)</f>
        <v>21</v>
      </c>
      <c r="S65" s="407" t="s">
        <v>19</v>
      </c>
      <c r="T65" s="406">
        <f>SUM(T12:T64)</f>
        <v>36</v>
      </c>
      <c r="U65" s="406">
        <f>SUM(U12:U64)</f>
        <v>32</v>
      </c>
      <c r="V65" s="406">
        <f>SUM(V12:V64)</f>
        <v>18</v>
      </c>
      <c r="W65" s="407" t="s">
        <v>19</v>
      </c>
      <c r="X65" s="406">
        <f>SUM(X12:X64)</f>
        <v>28</v>
      </c>
      <c r="Y65" s="406">
        <f>SUM(Y12:Y64)</f>
        <v>24</v>
      </c>
      <c r="Z65" s="406">
        <f>SUM(Z12:Z64)</f>
        <v>12</v>
      </c>
      <c r="AA65" s="407" t="s">
        <v>19</v>
      </c>
      <c r="AB65" s="520">
        <f>SUM(AB12:AB64)</f>
        <v>260</v>
      </c>
      <c r="AC65" s="406">
        <f>SUM(AC12:AC64)</f>
        <v>168</v>
      </c>
      <c r="AD65" s="408">
        <f t="shared" ref="AD65" si="5">SUM(AD12:AD64)</f>
        <v>101</v>
      </c>
      <c r="AE65" s="406">
        <f>SUM(AE12:AE64)</f>
        <v>428</v>
      </c>
      <c r="AF65" s="420"/>
      <c r="AG65" s="420"/>
    </row>
    <row r="66" spans="1:33" ht="17.25" thickBot="1" x14ac:dyDescent="0.3">
      <c r="A66" s="410"/>
      <c r="B66" s="411"/>
      <c r="C66" s="323" t="s">
        <v>366</v>
      </c>
      <c r="D66" s="324">
        <f>D10+D65</f>
        <v>64</v>
      </c>
      <c r="E66" s="324">
        <f>E10+E65</f>
        <v>96</v>
      </c>
      <c r="F66" s="324">
        <f>F10+F65</f>
        <v>27</v>
      </c>
      <c r="G66" s="412" t="s">
        <v>19</v>
      </c>
      <c r="H66" s="324">
        <f>H10+H65</f>
        <v>84</v>
      </c>
      <c r="I66" s="324">
        <f>I10+I65</f>
        <v>40</v>
      </c>
      <c r="J66" s="324">
        <f>J10+J65</f>
        <v>27</v>
      </c>
      <c r="K66" s="412" t="s">
        <v>19</v>
      </c>
      <c r="L66" s="324">
        <f>L10+L65</f>
        <v>84</v>
      </c>
      <c r="M66" s="324">
        <f>M10+M65</f>
        <v>32</v>
      </c>
      <c r="N66" s="324">
        <f>N10+N65</f>
        <v>28</v>
      </c>
      <c r="O66" s="412" t="s">
        <v>19</v>
      </c>
      <c r="P66" s="324">
        <f>P10+P65</f>
        <v>80</v>
      </c>
      <c r="Q66" s="324">
        <f>Q10+Q65</f>
        <v>48</v>
      </c>
      <c r="R66" s="324">
        <f>R10+R65</f>
        <v>33</v>
      </c>
      <c r="S66" s="412" t="s">
        <v>19</v>
      </c>
      <c r="T66" s="324">
        <f>T10+T65</f>
        <v>72</v>
      </c>
      <c r="U66" s="324">
        <f>U10+U65</f>
        <v>48</v>
      </c>
      <c r="V66" s="324">
        <f>V10+V65</f>
        <v>33</v>
      </c>
      <c r="W66" s="412" t="s">
        <v>19</v>
      </c>
      <c r="X66" s="324">
        <f>X10+X65</f>
        <v>56</v>
      </c>
      <c r="Y66" s="324">
        <f>Y10+Y65</f>
        <v>60</v>
      </c>
      <c r="Z66" s="324">
        <f>Z10+Z65</f>
        <v>32</v>
      </c>
      <c r="AA66" s="412" t="s">
        <v>19</v>
      </c>
      <c r="AB66" s="413">
        <f>AB10+AB65</f>
        <v>440</v>
      </c>
      <c r="AC66" s="414">
        <f>AC10+AC65</f>
        <v>332</v>
      </c>
      <c r="AD66" s="325">
        <f t="shared" ref="AD66" si="6">AD10+AD65</f>
        <v>180</v>
      </c>
      <c r="AE66" s="415">
        <f>AE10+AE65</f>
        <v>740</v>
      </c>
      <c r="AF66" s="420"/>
      <c r="AG66" s="420"/>
    </row>
    <row r="67" spans="1:33" ht="15.75" x14ac:dyDescent="0.25">
      <c r="A67" s="416"/>
      <c r="B67" s="417"/>
      <c r="C67" s="418" t="s">
        <v>5</v>
      </c>
      <c r="D67" s="936"/>
      <c r="E67" s="936"/>
      <c r="F67" s="936"/>
      <c r="G67" s="936"/>
      <c r="H67" s="936"/>
      <c r="I67" s="936"/>
      <c r="J67" s="936"/>
      <c r="K67" s="936"/>
      <c r="L67" s="936"/>
      <c r="M67" s="936"/>
      <c r="N67" s="936"/>
      <c r="O67" s="936"/>
      <c r="P67" s="936"/>
      <c r="Q67" s="936"/>
      <c r="R67" s="936"/>
      <c r="S67" s="936"/>
      <c r="T67" s="936"/>
      <c r="U67" s="936"/>
      <c r="V67" s="936"/>
      <c r="W67" s="936"/>
      <c r="X67" s="936"/>
      <c r="Y67" s="936"/>
      <c r="Z67" s="936"/>
      <c r="AA67" s="936"/>
      <c r="AB67" s="936"/>
      <c r="AC67" s="936"/>
      <c r="AD67" s="930"/>
      <c r="AE67" s="937"/>
      <c r="AF67" s="495"/>
      <c r="AG67" s="495"/>
    </row>
    <row r="68" spans="1:33" ht="15" x14ac:dyDescent="0.2">
      <c r="A68" s="62" t="s">
        <v>526</v>
      </c>
      <c r="B68" s="22" t="s">
        <v>137</v>
      </c>
      <c r="C68" s="516" t="s">
        <v>527</v>
      </c>
      <c r="D68" s="13" t="s">
        <v>222</v>
      </c>
      <c r="E68" s="13" t="s">
        <v>222</v>
      </c>
      <c r="F68" s="49" t="s">
        <v>19</v>
      </c>
      <c r="G68" s="51"/>
      <c r="H68" s="13" t="s">
        <v>222</v>
      </c>
      <c r="I68" s="13" t="s">
        <v>222</v>
      </c>
      <c r="J68" s="49" t="s">
        <v>19</v>
      </c>
      <c r="K68" s="51"/>
      <c r="L68" s="361"/>
      <c r="M68" s="361">
        <v>4</v>
      </c>
      <c r="N68" s="522" t="s">
        <v>19</v>
      </c>
      <c r="O68" s="523" t="s">
        <v>157</v>
      </c>
      <c r="P68" s="12" t="s">
        <v>222</v>
      </c>
      <c r="Q68" s="13" t="s">
        <v>222</v>
      </c>
      <c r="R68" s="49" t="s">
        <v>19</v>
      </c>
      <c r="S68" s="51"/>
      <c r="T68" s="13" t="s">
        <v>222</v>
      </c>
      <c r="U68" s="13" t="s">
        <v>222</v>
      </c>
      <c r="V68" s="49" t="s">
        <v>19</v>
      </c>
      <c r="W68" s="51"/>
      <c r="X68" s="13" t="s">
        <v>222</v>
      </c>
      <c r="Y68" s="13" t="s">
        <v>222</v>
      </c>
      <c r="Z68" s="49" t="s">
        <v>19</v>
      </c>
      <c r="AA68" s="421" t="s">
        <v>468</v>
      </c>
      <c r="AB68" s="13" t="s">
        <v>222</v>
      </c>
      <c r="AC68" s="13">
        <v>4</v>
      </c>
      <c r="AD68" s="49" t="s">
        <v>19</v>
      </c>
      <c r="AE68" s="524" t="s">
        <v>222</v>
      </c>
      <c r="AF68" s="134" t="s">
        <v>797</v>
      </c>
      <c r="AG68" s="135" t="s">
        <v>867</v>
      </c>
    </row>
    <row r="69" spans="1:33" ht="15" x14ac:dyDescent="0.2">
      <c r="A69" s="62" t="s">
        <v>72</v>
      </c>
      <c r="B69" s="22" t="s">
        <v>139</v>
      </c>
      <c r="C69" s="341" t="s">
        <v>73</v>
      </c>
      <c r="D69" s="13"/>
      <c r="E69" s="13">
        <v>12</v>
      </c>
      <c r="F69" s="49" t="s">
        <v>19</v>
      </c>
      <c r="G69" s="51" t="s">
        <v>157</v>
      </c>
      <c r="H69" s="13"/>
      <c r="I69" s="13"/>
      <c r="J69" s="49" t="s">
        <v>19</v>
      </c>
      <c r="K69" s="51"/>
      <c r="L69" s="13"/>
      <c r="M69" s="13"/>
      <c r="N69" s="49" t="s">
        <v>19</v>
      </c>
      <c r="O69" s="51"/>
      <c r="P69" s="13"/>
      <c r="Q69" s="13"/>
      <c r="R69" s="49" t="s">
        <v>19</v>
      </c>
      <c r="S69" s="51"/>
      <c r="T69" s="13"/>
      <c r="U69" s="13"/>
      <c r="V69" s="49" t="s">
        <v>19</v>
      </c>
      <c r="W69" s="51"/>
      <c r="X69" s="13"/>
      <c r="Y69" s="13"/>
      <c r="Z69" s="49" t="s">
        <v>19</v>
      </c>
      <c r="AA69" s="421"/>
      <c r="AB69" s="13">
        <f t="shared" ref="AB69:AC69" si="7">SUM(D69,H69,L69,P69,T69,X69)</f>
        <v>0</v>
      </c>
      <c r="AC69" s="13">
        <f t="shared" si="7"/>
        <v>12</v>
      </c>
      <c r="AD69" s="49" t="s">
        <v>19</v>
      </c>
      <c r="AE69" s="804">
        <f t="shared" ref="AE69" si="8">SUM(AB69,AC69)</f>
        <v>12</v>
      </c>
      <c r="AF69" s="805" t="s">
        <v>915</v>
      </c>
      <c r="AG69" s="805" t="s">
        <v>916</v>
      </c>
    </row>
    <row r="70" spans="1:33" ht="15" x14ac:dyDescent="0.2">
      <c r="A70" s="423" t="s">
        <v>528</v>
      </c>
      <c r="B70" s="525" t="s">
        <v>529</v>
      </c>
      <c r="C70" s="341" t="s">
        <v>530</v>
      </c>
      <c r="D70" s="13" t="s">
        <v>222</v>
      </c>
      <c r="E70" s="13" t="s">
        <v>222</v>
      </c>
      <c r="F70" s="49" t="s">
        <v>19</v>
      </c>
      <c r="G70" s="51"/>
      <c r="H70" s="13" t="s">
        <v>222</v>
      </c>
      <c r="I70" s="13" t="s">
        <v>222</v>
      </c>
      <c r="J70" s="49" t="s">
        <v>19</v>
      </c>
      <c r="K70" s="51"/>
      <c r="L70" s="13" t="s">
        <v>222</v>
      </c>
      <c r="M70" s="13" t="s">
        <v>222</v>
      </c>
      <c r="N70" s="526" t="s">
        <v>19</v>
      </c>
      <c r="O70" s="527"/>
      <c r="P70" s="13" t="s">
        <v>222</v>
      </c>
      <c r="Q70" s="13" t="s">
        <v>222</v>
      </c>
      <c r="R70" s="49" t="s">
        <v>19</v>
      </c>
      <c r="S70" s="51"/>
      <c r="T70" s="13" t="s">
        <v>222</v>
      </c>
      <c r="U70" s="13" t="s">
        <v>222</v>
      </c>
      <c r="V70" s="49" t="s">
        <v>19</v>
      </c>
      <c r="W70" s="51"/>
      <c r="X70" s="13" t="s">
        <v>222</v>
      </c>
      <c r="Y70" s="13" t="s">
        <v>222</v>
      </c>
      <c r="Z70" s="49" t="s">
        <v>19</v>
      </c>
      <c r="AA70" s="421" t="s">
        <v>468</v>
      </c>
      <c r="AB70" s="13" t="s">
        <v>222</v>
      </c>
      <c r="AC70" s="13"/>
      <c r="AD70" s="49" t="s">
        <v>19</v>
      </c>
      <c r="AE70" s="524" t="s">
        <v>222</v>
      </c>
      <c r="AF70" s="495"/>
      <c r="AG70" s="495"/>
    </row>
    <row r="71" spans="1:33" ht="15" x14ac:dyDescent="0.2">
      <c r="A71" s="423" t="s">
        <v>531</v>
      </c>
      <c r="B71" s="22" t="s">
        <v>1</v>
      </c>
      <c r="C71" s="341" t="s">
        <v>532</v>
      </c>
      <c r="D71" s="113"/>
      <c r="E71" s="113"/>
      <c r="F71" s="528"/>
      <c r="G71" s="529"/>
      <c r="H71" s="530"/>
      <c r="I71" s="113"/>
      <c r="J71" s="528"/>
      <c r="K71" s="529"/>
      <c r="L71" s="500"/>
      <c r="M71" s="361"/>
      <c r="N71" s="522" t="s">
        <v>19</v>
      </c>
      <c r="O71" s="523"/>
      <c r="P71" s="530"/>
      <c r="Q71" s="113"/>
      <c r="R71" s="528"/>
      <c r="S71" s="529"/>
      <c r="T71" s="530"/>
      <c r="U71" s="113"/>
      <c r="V71" s="528"/>
      <c r="W71" s="529"/>
      <c r="X71" s="530"/>
      <c r="Y71" s="113"/>
      <c r="Z71" s="528"/>
      <c r="AA71" s="529"/>
      <c r="AB71" s="530"/>
      <c r="AC71" s="113"/>
      <c r="AD71" s="528"/>
      <c r="AE71" s="531"/>
      <c r="AF71" s="495"/>
      <c r="AG71" s="495"/>
    </row>
    <row r="72" spans="1:33" ht="15.75" thickBot="1" x14ac:dyDescent="0.25">
      <c r="A72" s="423" t="s">
        <v>533</v>
      </c>
      <c r="B72" s="22" t="s">
        <v>1</v>
      </c>
      <c r="C72" s="341" t="s">
        <v>534</v>
      </c>
      <c r="D72" s="13" t="s">
        <v>222</v>
      </c>
      <c r="E72" s="13" t="s">
        <v>222</v>
      </c>
      <c r="F72" s="49" t="s">
        <v>19</v>
      </c>
      <c r="G72" s="51"/>
      <c r="H72" s="13" t="s">
        <v>222</v>
      </c>
      <c r="I72" s="13" t="s">
        <v>222</v>
      </c>
      <c r="J72" s="49" t="s">
        <v>19</v>
      </c>
      <c r="K72" s="51"/>
      <c r="L72" s="13" t="s">
        <v>222</v>
      </c>
      <c r="M72" s="13" t="s">
        <v>222</v>
      </c>
      <c r="N72" s="526" t="s">
        <v>19</v>
      </c>
      <c r="O72" s="527"/>
      <c r="P72" s="13" t="s">
        <v>222</v>
      </c>
      <c r="Q72" s="13" t="s">
        <v>222</v>
      </c>
      <c r="R72" s="49" t="s">
        <v>19</v>
      </c>
      <c r="S72" s="51"/>
      <c r="T72" s="13" t="s">
        <v>222</v>
      </c>
      <c r="U72" s="13" t="s">
        <v>222</v>
      </c>
      <c r="V72" s="49" t="s">
        <v>19</v>
      </c>
      <c r="W72" s="51"/>
      <c r="X72" s="13" t="s">
        <v>222</v>
      </c>
      <c r="Y72" s="13" t="s">
        <v>222</v>
      </c>
      <c r="Z72" s="49" t="s">
        <v>19</v>
      </c>
      <c r="AA72" s="421" t="s">
        <v>468</v>
      </c>
      <c r="AB72" s="13" t="s">
        <v>222</v>
      </c>
      <c r="AC72" s="13"/>
      <c r="AD72" s="49" t="s">
        <v>19</v>
      </c>
      <c r="AE72" s="532" t="s">
        <v>222</v>
      </c>
      <c r="AF72" s="438"/>
      <c r="AG72" s="438"/>
    </row>
    <row r="73" spans="1:33" ht="16.5" thickBot="1" x14ac:dyDescent="0.3">
      <c r="A73" s="426"/>
      <c r="B73" s="427"/>
      <c r="C73" s="428" t="s">
        <v>15</v>
      </c>
      <c r="D73" s="533">
        <f t="shared" ref="D73:AA73" si="9">SUM(D68:D72)</f>
        <v>0</v>
      </c>
      <c r="E73" s="533">
        <f t="shared" si="9"/>
        <v>12</v>
      </c>
      <c r="F73" s="534">
        <f t="shared" si="9"/>
        <v>0</v>
      </c>
      <c r="G73" s="535">
        <f t="shared" si="9"/>
        <v>0</v>
      </c>
      <c r="H73" s="533">
        <f t="shared" si="9"/>
        <v>0</v>
      </c>
      <c r="I73" s="533">
        <f t="shared" si="9"/>
        <v>0</v>
      </c>
      <c r="J73" s="534">
        <f t="shared" si="9"/>
        <v>0</v>
      </c>
      <c r="K73" s="535">
        <f t="shared" si="9"/>
        <v>0</v>
      </c>
      <c r="L73" s="533">
        <f t="shared" si="9"/>
        <v>0</v>
      </c>
      <c r="M73" s="533">
        <f t="shared" si="9"/>
        <v>4</v>
      </c>
      <c r="N73" s="536">
        <f t="shared" si="9"/>
        <v>0</v>
      </c>
      <c r="O73" s="535">
        <f t="shared" si="9"/>
        <v>0</v>
      </c>
      <c r="P73" s="533">
        <f t="shared" si="9"/>
        <v>0</v>
      </c>
      <c r="Q73" s="533">
        <f t="shared" si="9"/>
        <v>0</v>
      </c>
      <c r="R73" s="534">
        <f t="shared" si="9"/>
        <v>0</v>
      </c>
      <c r="S73" s="535">
        <f t="shared" si="9"/>
        <v>0</v>
      </c>
      <c r="T73" s="533">
        <f t="shared" si="9"/>
        <v>0</v>
      </c>
      <c r="U73" s="533">
        <f t="shared" si="9"/>
        <v>0</v>
      </c>
      <c r="V73" s="534">
        <f t="shared" si="9"/>
        <v>0</v>
      </c>
      <c r="W73" s="535">
        <f t="shared" si="9"/>
        <v>0</v>
      </c>
      <c r="X73" s="533">
        <f t="shared" si="9"/>
        <v>0</v>
      </c>
      <c r="Y73" s="533">
        <f t="shared" si="9"/>
        <v>0</v>
      </c>
      <c r="Z73" s="534">
        <f t="shared" si="9"/>
        <v>0</v>
      </c>
      <c r="AA73" s="535">
        <f t="shared" si="9"/>
        <v>0</v>
      </c>
      <c r="AB73" s="537">
        <f>SUM(D73,H73,L73,P73,T73,X73)</f>
        <v>0</v>
      </c>
      <c r="AC73" s="537">
        <f>SUM(E73,I73,M73,Q73,U73,Y73)</f>
        <v>16</v>
      </c>
      <c r="AD73" s="534" t="s">
        <v>19</v>
      </c>
      <c r="AE73" s="538" t="s">
        <v>535</v>
      </c>
      <c r="AF73" s="800"/>
      <c r="AG73" s="801"/>
    </row>
    <row r="74" spans="1:33" ht="16.5" thickBot="1" x14ac:dyDescent="0.3">
      <c r="A74" s="430"/>
      <c r="B74" s="431"/>
      <c r="C74" s="432" t="s">
        <v>424</v>
      </c>
      <c r="D74" s="539">
        <f>D66+D73</f>
        <v>64</v>
      </c>
      <c r="E74" s="539">
        <f>E66+E73</f>
        <v>108</v>
      </c>
      <c r="F74" s="540" t="s">
        <v>19</v>
      </c>
      <c r="G74" s="541" t="s">
        <v>19</v>
      </c>
      <c r="H74" s="539">
        <f>H66+H73</f>
        <v>84</v>
      </c>
      <c r="I74" s="539">
        <f>I66+I73</f>
        <v>40</v>
      </c>
      <c r="J74" s="540" t="s">
        <v>19</v>
      </c>
      <c r="K74" s="541" t="s">
        <v>19</v>
      </c>
      <c r="L74" s="539">
        <f>L66+L73</f>
        <v>84</v>
      </c>
      <c r="M74" s="539">
        <f>M66+M73</f>
        <v>36</v>
      </c>
      <c r="N74" s="542" t="s">
        <v>19</v>
      </c>
      <c r="O74" s="541" t="s">
        <v>19</v>
      </c>
      <c r="P74" s="539">
        <f>P66+P73</f>
        <v>80</v>
      </c>
      <c r="Q74" s="539">
        <f>Q66+Q73</f>
        <v>48</v>
      </c>
      <c r="R74" s="540" t="s">
        <v>19</v>
      </c>
      <c r="S74" s="541" t="s">
        <v>19</v>
      </c>
      <c r="T74" s="539">
        <f>T66+T73</f>
        <v>72</v>
      </c>
      <c r="U74" s="539">
        <f>U66+U73</f>
        <v>48</v>
      </c>
      <c r="V74" s="540" t="s">
        <v>19</v>
      </c>
      <c r="W74" s="541" t="s">
        <v>19</v>
      </c>
      <c r="X74" s="539">
        <f>X66+X73</f>
        <v>56</v>
      </c>
      <c r="Y74" s="539">
        <f>Y66+Y73</f>
        <v>60</v>
      </c>
      <c r="Z74" s="540" t="s">
        <v>19</v>
      </c>
      <c r="AA74" s="541" t="s">
        <v>19</v>
      </c>
      <c r="AB74" s="543">
        <f>SUM(D74,H74,L74,P74,T74,X74)</f>
        <v>440</v>
      </c>
      <c r="AC74" s="543">
        <f>SUM(E74,I74,M74,Q74,U74,Y74)</f>
        <v>340</v>
      </c>
      <c r="AD74" s="534" t="s">
        <v>19</v>
      </c>
      <c r="AE74" s="538" t="s">
        <v>535</v>
      </c>
      <c r="AF74" s="800"/>
      <c r="AG74" s="802"/>
    </row>
    <row r="75" spans="1:33" ht="16.5" thickTop="1" x14ac:dyDescent="0.25">
      <c r="A75" s="434"/>
      <c r="B75" s="435"/>
      <c r="C75" s="436"/>
      <c r="D75" s="894"/>
      <c r="E75" s="894"/>
      <c r="F75" s="894"/>
      <c r="G75" s="894"/>
      <c r="H75" s="894"/>
      <c r="I75" s="894"/>
      <c r="J75" s="894"/>
      <c r="K75" s="894"/>
      <c r="L75" s="894"/>
      <c r="M75" s="894"/>
      <c r="N75" s="894"/>
      <c r="O75" s="894"/>
      <c r="P75" s="894"/>
      <c r="Q75" s="894"/>
      <c r="R75" s="894"/>
      <c r="S75" s="894"/>
      <c r="T75" s="894"/>
      <c r="U75" s="894"/>
      <c r="V75" s="894"/>
      <c r="W75" s="894"/>
      <c r="X75" s="894"/>
      <c r="Y75" s="894"/>
      <c r="Z75" s="894"/>
      <c r="AA75" s="894"/>
      <c r="AB75" s="930"/>
      <c r="AC75" s="930"/>
      <c r="AD75" s="930"/>
      <c r="AE75" s="931"/>
    </row>
    <row r="76" spans="1:33" ht="15.75" x14ac:dyDescent="0.25">
      <c r="A76" s="439" t="s">
        <v>1155</v>
      </c>
      <c r="B76" s="440" t="s">
        <v>1</v>
      </c>
      <c r="C76" s="441" t="s">
        <v>22</v>
      </c>
      <c r="D76" s="111"/>
      <c r="E76" s="111"/>
      <c r="F76" s="443"/>
      <c r="G76" s="444"/>
      <c r="H76" s="111"/>
      <c r="I76" s="111">
        <v>160</v>
      </c>
      <c r="J76" s="443" t="s">
        <v>19</v>
      </c>
      <c r="K76" s="444" t="s">
        <v>157</v>
      </c>
      <c r="L76" s="111"/>
      <c r="M76" s="111"/>
      <c r="N76" s="443"/>
      <c r="O76" s="443"/>
      <c r="P76" s="111"/>
      <c r="Q76" s="111"/>
      <c r="R76" s="443"/>
      <c r="S76" s="444"/>
      <c r="T76" s="111"/>
      <c r="U76" s="111"/>
      <c r="V76" s="443"/>
      <c r="W76" s="443"/>
      <c r="X76" s="111"/>
      <c r="Y76" s="143"/>
      <c r="Z76" s="144"/>
      <c r="AA76" s="544"/>
      <c r="AB76" s="545"/>
      <c r="AC76" s="545"/>
      <c r="AD76" s="545"/>
      <c r="AE76" s="546"/>
    </row>
    <row r="77" spans="1:33" ht="15.75" x14ac:dyDescent="0.25">
      <c r="A77" s="447" t="s">
        <v>1156</v>
      </c>
      <c r="B77" s="448" t="s">
        <v>1</v>
      </c>
      <c r="C77" s="449" t="s">
        <v>23</v>
      </c>
      <c r="D77" s="111"/>
      <c r="E77" s="111"/>
      <c r="F77" s="443"/>
      <c r="G77" s="451"/>
      <c r="H77" s="111"/>
      <c r="I77" s="111"/>
      <c r="J77" s="443"/>
      <c r="K77" s="451"/>
      <c r="L77" s="111"/>
      <c r="M77" s="111"/>
      <c r="N77" s="443"/>
      <c r="O77" s="443"/>
      <c r="P77" s="111"/>
      <c r="Q77" s="111">
        <v>160</v>
      </c>
      <c r="R77" s="443" t="s">
        <v>19</v>
      </c>
      <c r="S77" s="451" t="s">
        <v>157</v>
      </c>
      <c r="T77" s="111"/>
      <c r="U77" s="111"/>
      <c r="V77" s="443"/>
      <c r="W77" s="443"/>
      <c r="X77" s="111"/>
      <c r="Y77" s="143"/>
      <c r="Z77" s="144"/>
      <c r="AA77" s="547"/>
      <c r="AB77" s="545"/>
      <c r="AC77" s="545"/>
      <c r="AD77" s="545"/>
      <c r="AE77" s="546"/>
    </row>
    <row r="78" spans="1:33" ht="15.75" x14ac:dyDescent="0.25">
      <c r="A78" s="447" t="s">
        <v>1157</v>
      </c>
      <c r="B78" s="448" t="s">
        <v>1</v>
      </c>
      <c r="C78" s="449" t="s">
        <v>119</v>
      </c>
      <c r="D78" s="111"/>
      <c r="E78" s="111"/>
      <c r="F78" s="443"/>
      <c r="G78" s="451"/>
      <c r="H78" s="111"/>
      <c r="I78" s="111"/>
      <c r="J78" s="443"/>
      <c r="K78" s="451"/>
      <c r="L78" s="111"/>
      <c r="M78" s="111"/>
      <c r="N78" s="443"/>
      <c r="O78" s="443"/>
      <c r="P78" s="111"/>
      <c r="Q78" s="111"/>
      <c r="R78" s="443"/>
      <c r="S78" s="451"/>
      <c r="T78" s="111"/>
      <c r="U78" s="111"/>
      <c r="V78" s="443"/>
      <c r="W78" s="443"/>
      <c r="X78" s="111"/>
      <c r="Y78" s="143">
        <v>80</v>
      </c>
      <c r="Z78" s="144" t="s">
        <v>19</v>
      </c>
      <c r="AA78" s="547" t="s">
        <v>157</v>
      </c>
      <c r="AB78" s="545"/>
      <c r="AC78" s="545"/>
      <c r="AD78" s="545"/>
      <c r="AE78" s="546"/>
    </row>
    <row r="79" spans="1:33" ht="15" x14ac:dyDescent="0.2">
      <c r="A79" s="932"/>
      <c r="B79" s="933"/>
      <c r="C79" s="933"/>
      <c r="D79" s="933"/>
      <c r="E79" s="933"/>
      <c r="F79" s="933"/>
      <c r="G79" s="933"/>
      <c r="H79" s="933"/>
      <c r="I79" s="933"/>
      <c r="J79" s="933"/>
      <c r="K79" s="933"/>
      <c r="L79" s="933"/>
      <c r="M79" s="933"/>
      <c r="N79" s="933"/>
      <c r="O79" s="933"/>
      <c r="P79" s="933"/>
      <c r="Q79" s="933"/>
      <c r="R79" s="933"/>
      <c r="S79" s="933"/>
      <c r="T79" s="548"/>
      <c r="U79" s="548"/>
      <c r="V79" s="548"/>
      <c r="W79" s="548"/>
      <c r="X79" s="548"/>
      <c r="Y79" s="548"/>
      <c r="Z79" s="548"/>
      <c r="AA79" s="548"/>
      <c r="AB79" s="549"/>
      <c r="AC79" s="549"/>
      <c r="AD79" s="549"/>
      <c r="AE79" s="550"/>
    </row>
    <row r="80" spans="1:33" ht="15.75" x14ac:dyDescent="0.2">
      <c r="A80" s="934" t="s">
        <v>21</v>
      </c>
      <c r="B80" s="935"/>
      <c r="C80" s="935"/>
      <c r="D80" s="935"/>
      <c r="E80" s="935"/>
      <c r="F80" s="935"/>
      <c r="G80" s="935"/>
      <c r="H80" s="935"/>
      <c r="I80" s="935"/>
      <c r="J80" s="935"/>
      <c r="K80" s="935"/>
      <c r="L80" s="935"/>
      <c r="M80" s="935"/>
      <c r="N80" s="935"/>
      <c r="O80" s="935"/>
      <c r="P80" s="935"/>
      <c r="Q80" s="935"/>
      <c r="R80" s="935"/>
      <c r="S80" s="935"/>
      <c r="T80" s="551"/>
      <c r="U80" s="551"/>
      <c r="V80" s="551"/>
      <c r="W80" s="551"/>
      <c r="X80" s="551"/>
      <c r="Y80" s="551"/>
      <c r="Z80" s="551"/>
      <c r="AA80" s="551"/>
      <c r="AB80" s="549"/>
      <c r="AC80" s="549"/>
      <c r="AD80" s="549"/>
      <c r="AE80" s="550"/>
    </row>
    <row r="81" spans="1:31" ht="15.75" x14ac:dyDescent="0.25">
      <c r="A81" s="467"/>
      <c r="B81" s="100"/>
      <c r="C81" s="552" t="s">
        <v>16</v>
      </c>
      <c r="D81" s="154"/>
      <c r="E81" s="154"/>
      <c r="F81" s="12"/>
      <c r="G81" s="155">
        <f>IF(COUNTIF(G12:G78,"A")=0,"",COUNTIF(G12:G78,"A"))</f>
        <v>1</v>
      </c>
      <c r="H81" s="154"/>
      <c r="I81" s="154"/>
      <c r="J81" s="12"/>
      <c r="K81" s="155">
        <f>IF(COUNTIF(K12:K78,"A")=0,"",COUNTIF(K12:K78,"A"))</f>
        <v>1</v>
      </c>
      <c r="L81" s="154"/>
      <c r="M81" s="154"/>
      <c r="N81" s="12"/>
      <c r="O81" s="155">
        <f>IF(COUNTIF(O12:O78,"A")=0,"",COUNTIF(O12:O78,"A"))</f>
        <v>1</v>
      </c>
      <c r="P81" s="154"/>
      <c r="Q81" s="154"/>
      <c r="R81" s="12"/>
      <c r="S81" s="155">
        <f>IF(COUNTIF(S12:S78,"A")=0,"",COUNTIF(S12:S78,"A"))</f>
        <v>1</v>
      </c>
      <c r="T81" s="154"/>
      <c r="U81" s="154"/>
      <c r="V81" s="12"/>
      <c r="W81" s="155" t="str">
        <f>IF(COUNTIF(W12:W78,"A")=0,"",COUNTIF(W12:W78,"A"))</f>
        <v/>
      </c>
      <c r="X81" s="154"/>
      <c r="Y81" s="154"/>
      <c r="Z81" s="12"/>
      <c r="AA81" s="155">
        <f>IF(COUNTIF(AA12:AA78,"A")=0,"",COUNTIF(AA12:AA78,"A"))</f>
        <v>1</v>
      </c>
      <c r="AB81" s="154"/>
      <c r="AC81" s="154"/>
      <c r="AD81" s="12"/>
      <c r="AE81" s="791">
        <f t="shared" ref="AE81:AE93" si="10">IF(SUM(G81:AA81)=0,"",SUM(G81:AA81))</f>
        <v>5</v>
      </c>
    </row>
    <row r="82" spans="1:31" ht="15.75" x14ac:dyDescent="0.25">
      <c r="A82" s="467"/>
      <c r="B82" s="100"/>
      <c r="C82" s="552" t="s">
        <v>17</v>
      </c>
      <c r="D82" s="154"/>
      <c r="E82" s="154"/>
      <c r="F82" s="12"/>
      <c r="G82" s="155" t="str">
        <f>IF(COUNTIF(G12:G78,"B")=0,"",COUNTIF(G12:G78,"B"))</f>
        <v/>
      </c>
      <c r="H82" s="154"/>
      <c r="I82" s="154"/>
      <c r="J82" s="12"/>
      <c r="K82" s="155">
        <f>IF(COUNTIF(K12:K78,"B")=0,"",COUNTIF(K12:K78,"B"))</f>
        <v>1</v>
      </c>
      <c r="L82" s="154"/>
      <c r="M82" s="154"/>
      <c r="N82" s="12"/>
      <c r="O82" s="155">
        <f>IF(COUNTIF(O12:O78,"B")=0,"",COUNTIF(O12:O78,"B"))</f>
        <v>1</v>
      </c>
      <c r="P82" s="154"/>
      <c r="Q82" s="154"/>
      <c r="R82" s="12"/>
      <c r="S82" s="155">
        <f>IF(COUNTIF(S12:S78,"B")=0,"",COUNTIF(S12:S78,"B"))</f>
        <v>2</v>
      </c>
      <c r="T82" s="154"/>
      <c r="U82" s="154"/>
      <c r="V82" s="12"/>
      <c r="W82" s="155" t="str">
        <f>IF(COUNTIF(W12:W78,"B")=0,"",COUNTIF(W12:W78,"B"))</f>
        <v/>
      </c>
      <c r="X82" s="154"/>
      <c r="Y82" s="154"/>
      <c r="Z82" s="12"/>
      <c r="AA82" s="155">
        <f>IF(COUNTIF(AA12:AA78,"B")=0,"",COUNTIF(AA12:AA78,"B"))</f>
        <v>1</v>
      </c>
      <c r="AB82" s="154"/>
      <c r="AC82" s="154"/>
      <c r="AD82" s="12"/>
      <c r="AE82" s="791">
        <f t="shared" si="10"/>
        <v>5</v>
      </c>
    </row>
    <row r="83" spans="1:31" ht="15.75" x14ac:dyDescent="0.25">
      <c r="A83" s="467"/>
      <c r="B83" s="100"/>
      <c r="C83" s="552" t="s">
        <v>332</v>
      </c>
      <c r="D83" s="154"/>
      <c r="E83" s="154"/>
      <c r="F83" s="12"/>
      <c r="G83" s="155">
        <f>IF(COUNTIF(G12:G78,"ÉÉ")=0,"",COUNTIF(G12:G78,"ÉÉ"))</f>
        <v>2</v>
      </c>
      <c r="H83" s="154"/>
      <c r="I83" s="154"/>
      <c r="J83" s="12"/>
      <c r="K83" s="155" t="str">
        <f>IF(COUNTIF(K12:K78,"ÉÉ")=0,"",COUNTIF(K12:K78,"ÉÉ"))</f>
        <v/>
      </c>
      <c r="L83" s="154"/>
      <c r="M83" s="154"/>
      <c r="N83" s="12"/>
      <c r="O83" s="155">
        <f>IF(COUNTIF(O12:O78,"ÉÉ")=0,"",COUNTIF(O12:O78,"ÉÉ"))</f>
        <v>1</v>
      </c>
      <c r="P83" s="154"/>
      <c r="Q83" s="154"/>
      <c r="R83" s="12"/>
      <c r="S83" s="155" t="str">
        <f>IF(COUNTIF(S12:S78,"ÉÉ")=0,"",COUNTIF(S12:S78,"ÉÉ"))</f>
        <v/>
      </c>
      <c r="T83" s="154"/>
      <c r="U83" s="154"/>
      <c r="V83" s="12"/>
      <c r="W83" s="155" t="str">
        <f>IF(COUNTIF(W12:W78,"ÉÉ")=0,"",COUNTIF(W12:W78,"ÉÉ"))</f>
        <v/>
      </c>
      <c r="X83" s="154"/>
      <c r="Y83" s="154"/>
      <c r="Z83" s="12"/>
      <c r="AA83" s="155" t="str">
        <f>IF(COUNTIF(AA12:AA78,"ÉÉ")=0,"",COUNTIF(AA12:AA78,"ÉÉ"))</f>
        <v/>
      </c>
      <c r="AB83" s="154"/>
      <c r="AC83" s="154"/>
      <c r="AD83" s="12"/>
      <c r="AE83" s="791">
        <f t="shared" si="10"/>
        <v>3</v>
      </c>
    </row>
    <row r="84" spans="1:31" ht="15.75" x14ac:dyDescent="0.25">
      <c r="A84" s="467"/>
      <c r="B84" s="100"/>
      <c r="C84" s="552" t="s">
        <v>333</v>
      </c>
      <c r="D84" s="158"/>
      <c r="E84" s="158"/>
      <c r="F84" s="159"/>
      <c r="G84" s="155" t="str">
        <f>IF(COUNTIF(G12:G78,"ÉÉ(Z)")=0,"",COUNTIF(G12:G78,"ÉÉ(Z)"))</f>
        <v/>
      </c>
      <c r="H84" s="158"/>
      <c r="I84" s="158"/>
      <c r="J84" s="159"/>
      <c r="K84" s="155" t="str">
        <f>IF(COUNTIF(K12:K78,"ÉÉ(Z)")=0,"",COUNTIF(K12:K78,"ÉÉ(Z)"))</f>
        <v/>
      </c>
      <c r="L84" s="158"/>
      <c r="M84" s="158"/>
      <c r="N84" s="159"/>
      <c r="O84" s="155" t="str">
        <f>IF(COUNTIF(O12:O78,"ÉÉ(Z)")=0,"",COUNTIF(O12:O78,"ÉÉ(Z)"))</f>
        <v/>
      </c>
      <c r="P84" s="158"/>
      <c r="Q84" s="158"/>
      <c r="R84" s="159"/>
      <c r="S84" s="155" t="str">
        <f>IF(COUNTIF(S12:S78,"ÉÉ(Z)")=0,"",COUNTIF(S12:S78,"ÉÉ(Z)"))</f>
        <v/>
      </c>
      <c r="T84" s="158"/>
      <c r="U84" s="158"/>
      <c r="V84" s="159"/>
      <c r="W84" s="155" t="str">
        <f>IF(COUNTIF(W12:W78,"ÉÉ(Z)")=0,"",COUNTIF(W12:W78,"ÉÉ(Z)"))</f>
        <v/>
      </c>
      <c r="X84" s="158"/>
      <c r="Y84" s="158"/>
      <c r="Z84" s="159"/>
      <c r="AA84" s="155" t="str">
        <f>IF(COUNTIF(AA12:AA78,"ÉÉ(Z)")=0,"",COUNTIF(AA12:AA78,"ÉÉ(Z)"))</f>
        <v/>
      </c>
      <c r="AB84" s="158"/>
      <c r="AC84" s="158"/>
      <c r="AD84" s="159"/>
      <c r="AE84" s="791" t="str">
        <f t="shared" si="10"/>
        <v/>
      </c>
    </row>
    <row r="85" spans="1:31" ht="15.75" x14ac:dyDescent="0.25">
      <c r="A85" s="467"/>
      <c r="B85" s="100"/>
      <c r="C85" s="552" t="s">
        <v>334</v>
      </c>
      <c r="D85" s="154"/>
      <c r="E85" s="154"/>
      <c r="F85" s="12"/>
      <c r="G85" s="155">
        <f>IF(COUNTIF(G12:G78,"GYJ")=0,"",COUNTIF(G12:G78,"GYJ"))</f>
        <v>2</v>
      </c>
      <c r="H85" s="154"/>
      <c r="I85" s="154"/>
      <c r="J85" s="12"/>
      <c r="K85" s="155">
        <f>IF(COUNTIF(K12:K78,"GYJ")=0,"",COUNTIF(K12:K78,"GYJ"))</f>
        <v>2</v>
      </c>
      <c r="L85" s="154"/>
      <c r="M85" s="154"/>
      <c r="N85" s="12"/>
      <c r="O85" s="155">
        <f>IF(COUNTIF(O12:O78,"GYJ")=0,"",COUNTIF(O12:O78,"GYJ"))</f>
        <v>3</v>
      </c>
      <c r="P85" s="154"/>
      <c r="Q85" s="154"/>
      <c r="R85" s="12"/>
      <c r="S85" s="155">
        <f>IF(COUNTIF(S12:S78,"GYJ")=0,"",COUNTIF(S12:S78,"GYJ"))</f>
        <v>2</v>
      </c>
      <c r="T85" s="154"/>
      <c r="U85" s="154"/>
      <c r="V85" s="12"/>
      <c r="W85" s="155">
        <f>IF(COUNTIF(W12:W78,"GYJ")=0,"",COUNTIF(W12:W78,"GYJ"))</f>
        <v>3</v>
      </c>
      <c r="X85" s="154"/>
      <c r="Y85" s="154"/>
      <c r="Z85" s="12"/>
      <c r="AA85" s="155">
        <f>IF(COUNTIF(AA12:AA78,"GYJ")=0,"",COUNTIF(AA12:AA78,"GYJ"))</f>
        <v>2</v>
      </c>
      <c r="AB85" s="154"/>
      <c r="AC85" s="154"/>
      <c r="AD85" s="12"/>
      <c r="AE85" s="791">
        <f t="shared" si="10"/>
        <v>14</v>
      </c>
    </row>
    <row r="86" spans="1:31" ht="15.75" x14ac:dyDescent="0.25">
      <c r="A86" s="467"/>
      <c r="B86" s="475"/>
      <c r="C86" s="552" t="s">
        <v>335</v>
      </c>
      <c r="D86" s="154"/>
      <c r="E86" s="154"/>
      <c r="F86" s="12"/>
      <c r="G86" s="155" t="str">
        <f>IF(COUNTIF(G12:G78,"GYJ(Z)")=0,"",COUNTIF(G12:G78,"GYJ(Z)"))</f>
        <v/>
      </c>
      <c r="H86" s="154"/>
      <c r="I86" s="154"/>
      <c r="J86" s="12"/>
      <c r="K86" s="155" t="str">
        <f>IF(COUNTIF(K12:K78,"GYJ(Z)")=0,"",COUNTIF(K12:K78,"GYJ(Z)"))</f>
        <v/>
      </c>
      <c r="L86" s="154"/>
      <c r="M86" s="154"/>
      <c r="N86" s="12"/>
      <c r="O86" s="155" t="str">
        <f>IF(COUNTIF(O12:O78,"GYJ(Z)")=0,"",COUNTIF(O12:O78,"GYJ(Z)"))</f>
        <v/>
      </c>
      <c r="P86" s="154"/>
      <c r="Q86" s="154"/>
      <c r="R86" s="12"/>
      <c r="S86" s="155" t="str">
        <f>IF(COUNTIF(S12:S78,"GYJ(Z)")=0,"",COUNTIF(S12:S78,"GYJ(Z)"))</f>
        <v/>
      </c>
      <c r="T86" s="154"/>
      <c r="U86" s="154"/>
      <c r="V86" s="12"/>
      <c r="W86" s="155" t="str">
        <f>IF(COUNTIF(W12:W78,"GYJ(Z)")=0,"",COUNTIF(W12:W78,"GYJ(Z)"))</f>
        <v/>
      </c>
      <c r="X86" s="154"/>
      <c r="Y86" s="154"/>
      <c r="Z86" s="12"/>
      <c r="AA86" s="155">
        <f>IF(COUNTIF(AA12:AA78,"GYJ(Z)")=0,"",COUNTIF(AA12:AA78,"GYJ(Z)"))</f>
        <v>1</v>
      </c>
      <c r="AB86" s="154"/>
      <c r="AC86" s="154"/>
      <c r="AD86" s="12"/>
      <c r="AE86" s="791">
        <f t="shared" si="10"/>
        <v>1</v>
      </c>
    </row>
    <row r="87" spans="1:31" ht="15.75" x14ac:dyDescent="0.25">
      <c r="A87" s="467"/>
      <c r="B87" s="100"/>
      <c r="C87" s="153" t="s">
        <v>158</v>
      </c>
      <c r="D87" s="154"/>
      <c r="E87" s="154"/>
      <c r="F87" s="12"/>
      <c r="G87" s="155" t="str">
        <f>IF(COUNTIF(G12:G78,"K")=0,"",COUNTIF(G12:G78,"K"))</f>
        <v/>
      </c>
      <c r="H87" s="154"/>
      <c r="I87" s="154"/>
      <c r="J87" s="12"/>
      <c r="K87" s="155" t="str">
        <f>IF(COUNTIF(K12:K78,"K")=0,"",COUNTIF(K12:K78,"K"))</f>
        <v/>
      </c>
      <c r="L87" s="154"/>
      <c r="M87" s="154"/>
      <c r="N87" s="12"/>
      <c r="O87" s="155">
        <f>IF(COUNTIF(O12:O78,"K")=0,"",COUNTIF(O12:O78,"K"))</f>
        <v>2</v>
      </c>
      <c r="P87" s="154"/>
      <c r="Q87" s="154"/>
      <c r="R87" s="12"/>
      <c r="S87" s="155">
        <f>IF(COUNTIF(S12:S78,"K")=0,"",COUNTIF(S12:S78,"K"))</f>
        <v>3</v>
      </c>
      <c r="T87" s="154"/>
      <c r="U87" s="154"/>
      <c r="V87" s="12"/>
      <c r="W87" s="155">
        <f>IF(COUNTIF(W12:W78,"K")=0,"",COUNTIF(W12:W78,"K"))</f>
        <v>2</v>
      </c>
      <c r="X87" s="154"/>
      <c r="Y87" s="154"/>
      <c r="Z87" s="12"/>
      <c r="AA87" s="155">
        <f>IF(COUNTIF(AA12:AA78,"K")=0,"",COUNTIF(AA12:AA78,"K"))</f>
        <v>1</v>
      </c>
      <c r="AB87" s="154"/>
      <c r="AC87" s="154"/>
      <c r="AD87" s="12"/>
      <c r="AE87" s="791">
        <f t="shared" si="10"/>
        <v>8</v>
      </c>
    </row>
    <row r="88" spans="1:31" ht="15.75" x14ac:dyDescent="0.25">
      <c r="A88" s="467"/>
      <c r="B88" s="100"/>
      <c r="C88" s="153" t="s">
        <v>159</v>
      </c>
      <c r="D88" s="154"/>
      <c r="E88" s="154"/>
      <c r="F88" s="12"/>
      <c r="G88" s="155" t="str">
        <f>IF(COUNTIF(G12:G78,"K(Z)")=0,"",COUNTIF(G12:G78,"K(Z)"))</f>
        <v/>
      </c>
      <c r="H88" s="154"/>
      <c r="I88" s="154"/>
      <c r="J88" s="12"/>
      <c r="K88" s="155" t="str">
        <f>IF(COUNTIF(K12:K78,"K(Z)")=0,"",COUNTIF(K12:K78,"K(Z)"))</f>
        <v/>
      </c>
      <c r="L88" s="154"/>
      <c r="M88" s="154"/>
      <c r="N88" s="12"/>
      <c r="O88" s="155" t="str">
        <f>IF(COUNTIF(O12:O78,"K(Z)")=0,"",COUNTIF(O12:O78,"K(Z)"))</f>
        <v/>
      </c>
      <c r="P88" s="154"/>
      <c r="Q88" s="154"/>
      <c r="R88" s="12"/>
      <c r="S88" s="155" t="str">
        <f>IF(COUNTIF(S12:S78,"K(Z)")=0,"",COUNTIF(S12:S78,"K(Z)"))</f>
        <v/>
      </c>
      <c r="T88" s="154"/>
      <c r="U88" s="154"/>
      <c r="V88" s="12"/>
      <c r="W88" s="155" t="str">
        <f>IF(COUNTIF(W12:W78,"K(Z)")=0,"",COUNTIF(W12:W78,"K(Z)"))</f>
        <v/>
      </c>
      <c r="X88" s="154"/>
      <c r="Y88" s="154"/>
      <c r="Z88" s="12"/>
      <c r="AA88" s="155">
        <f>IF(COUNTIF(AA12:AA78,"K(Z)")=0,"",COUNTIF(AA12:AA78,"K(Z)"))</f>
        <v>1</v>
      </c>
      <c r="AB88" s="154"/>
      <c r="AC88" s="154"/>
      <c r="AD88" s="12"/>
      <c r="AE88" s="791">
        <f t="shared" si="10"/>
        <v>1</v>
      </c>
    </row>
    <row r="89" spans="1:31" ht="15.75" x14ac:dyDescent="0.25">
      <c r="A89" s="467"/>
      <c r="B89" s="100"/>
      <c r="C89" s="552" t="s">
        <v>18</v>
      </c>
      <c r="D89" s="154"/>
      <c r="E89" s="154"/>
      <c r="F89" s="12"/>
      <c r="G89" s="155" t="str">
        <f>IF(COUNTIF(G12:G78,"AV")=0,"",COUNTIF(G12:G78,"AV"))</f>
        <v/>
      </c>
      <c r="H89" s="154"/>
      <c r="I89" s="154"/>
      <c r="J89" s="12"/>
      <c r="K89" s="155" t="str">
        <f>IF(COUNTIF(K12:K78,"AV")=0,"",COUNTIF(K12:K78,"AV"))</f>
        <v/>
      </c>
      <c r="L89" s="154"/>
      <c r="M89" s="154"/>
      <c r="N89" s="12"/>
      <c r="O89" s="155" t="str">
        <f>IF(COUNTIF(O12:O78,"AV")=0,"",COUNTIF(O12:O78,"AV"))</f>
        <v/>
      </c>
      <c r="P89" s="154"/>
      <c r="Q89" s="154"/>
      <c r="R89" s="12"/>
      <c r="S89" s="155" t="str">
        <f>IF(COUNTIF(S12:S78,"AV")=0,"",COUNTIF(S12:S78,"AV"))</f>
        <v/>
      </c>
      <c r="T89" s="154"/>
      <c r="U89" s="154"/>
      <c r="V89" s="12"/>
      <c r="W89" s="155" t="str">
        <f>IF(COUNTIF(W12:W78,"AV")=0,"",COUNTIF(W12:W78,"AV"))</f>
        <v/>
      </c>
      <c r="X89" s="154"/>
      <c r="Y89" s="154"/>
      <c r="Z89" s="12"/>
      <c r="AA89" s="155" t="str">
        <f>IF(COUNTIF(AA12:AA78,"AV")=0,"",COUNTIF(AA12:AA78,"AV"))</f>
        <v/>
      </c>
      <c r="AB89" s="154"/>
      <c r="AC89" s="154"/>
      <c r="AD89" s="12"/>
      <c r="AE89" s="791" t="str">
        <f t="shared" si="10"/>
        <v/>
      </c>
    </row>
    <row r="90" spans="1:31" ht="15.75" x14ac:dyDescent="0.25">
      <c r="A90" s="467"/>
      <c r="B90" s="100"/>
      <c r="C90" s="552" t="s">
        <v>336</v>
      </c>
      <c r="D90" s="154"/>
      <c r="E90" s="154"/>
      <c r="F90" s="12"/>
      <c r="G90" s="155" t="str">
        <f>IF(COUNTIF(G12:G78,"KV")=0,"",COUNTIF(G12:G78,"KV"))</f>
        <v/>
      </c>
      <c r="H90" s="154"/>
      <c r="I90" s="154"/>
      <c r="J90" s="12"/>
      <c r="K90" s="155" t="str">
        <f>IF(COUNTIF(K12:K78,"KV")=0,"",COUNTIF(K12:K78,"KV"))</f>
        <v/>
      </c>
      <c r="L90" s="154"/>
      <c r="M90" s="154"/>
      <c r="N90" s="12"/>
      <c r="O90" s="155" t="str">
        <f>IF(COUNTIF(O12:O78,"KV")=0,"",COUNTIF(O12:O78,"KV"))</f>
        <v/>
      </c>
      <c r="P90" s="154"/>
      <c r="Q90" s="154"/>
      <c r="R90" s="12"/>
      <c r="S90" s="155" t="str">
        <f>IF(COUNTIF(S12:S78,"KV")=0,"",COUNTIF(S12:S78,"KV"))</f>
        <v/>
      </c>
      <c r="T90" s="154"/>
      <c r="U90" s="154"/>
      <c r="V90" s="12"/>
      <c r="W90" s="155" t="str">
        <f>IF(COUNTIF(W12:W78,"KV")=0,"",COUNTIF(W12:W78,"KV"))</f>
        <v/>
      </c>
      <c r="X90" s="154"/>
      <c r="Y90" s="154"/>
      <c r="Z90" s="12"/>
      <c r="AA90" s="155" t="str">
        <f>IF(COUNTIF(AA12:AA78,"KV")=0,"",COUNTIF(AA12:AA78,"KV"))</f>
        <v/>
      </c>
      <c r="AB90" s="154"/>
      <c r="AC90" s="154"/>
      <c r="AD90" s="12"/>
      <c r="AE90" s="791" t="str">
        <f t="shared" si="10"/>
        <v/>
      </c>
    </row>
    <row r="91" spans="1:31" ht="15.75" x14ac:dyDescent="0.25">
      <c r="A91" s="467"/>
      <c r="B91" s="100"/>
      <c r="C91" s="552" t="s">
        <v>337</v>
      </c>
      <c r="D91" s="162"/>
      <c r="E91" s="162"/>
      <c r="F91" s="163"/>
      <c r="G91" s="155" t="str">
        <f>IF(COUNTIF(G12:G78,"SZG")=0,"",COUNTIF(G12:G78,"SZG"))</f>
        <v/>
      </c>
      <c r="H91" s="162"/>
      <c r="I91" s="162"/>
      <c r="J91" s="163"/>
      <c r="K91" s="155" t="str">
        <f>IF(COUNTIF(K12:K78,"SZG")=0,"",COUNTIF(K12:K78,"SZG"))</f>
        <v/>
      </c>
      <c r="L91" s="162"/>
      <c r="M91" s="162"/>
      <c r="N91" s="163"/>
      <c r="O91" s="155" t="str">
        <f>IF(COUNTIF(O12:O78,"SZG")=0,"",COUNTIF(O12:O78,"SZG"))</f>
        <v/>
      </c>
      <c r="P91" s="162"/>
      <c r="Q91" s="162"/>
      <c r="R91" s="163"/>
      <c r="S91" s="155" t="str">
        <f>IF(COUNTIF(S12:S78,"SZG")=0,"",COUNTIF(S12:S78,"SZG"))</f>
        <v/>
      </c>
      <c r="T91" s="162"/>
      <c r="U91" s="162"/>
      <c r="V91" s="163"/>
      <c r="W91" s="155" t="str">
        <f>IF(COUNTIF(W12:W78,"SZG")=0,"",COUNTIF(W12:W78,"SZG"))</f>
        <v/>
      </c>
      <c r="X91" s="162"/>
      <c r="Y91" s="162"/>
      <c r="Z91" s="163"/>
      <c r="AA91" s="155" t="str">
        <f>IF(COUNTIF(AA12:AA78,"SZG")=0,"",COUNTIF(AA12:AA78,"SZG"))</f>
        <v/>
      </c>
      <c r="AB91" s="154"/>
      <c r="AC91" s="154"/>
      <c r="AD91" s="12"/>
      <c r="AE91" s="791" t="str">
        <f t="shared" si="10"/>
        <v/>
      </c>
    </row>
    <row r="92" spans="1:31" ht="15.75" x14ac:dyDescent="0.25">
      <c r="A92" s="467"/>
      <c r="B92" s="100"/>
      <c r="C92" s="552" t="s">
        <v>338</v>
      </c>
      <c r="D92" s="162"/>
      <c r="E92" s="162"/>
      <c r="F92" s="163"/>
      <c r="G92" s="155" t="str">
        <f>IF(COUNTIF(G12:G78,"ZV")=0,"",COUNTIF(G12:G78,"ZV"))</f>
        <v/>
      </c>
      <c r="H92" s="162"/>
      <c r="I92" s="162"/>
      <c r="J92" s="163"/>
      <c r="K92" s="155" t="str">
        <f>IF(COUNTIF(K12:K78,"ZV")=0,"",COUNTIF(K12:K78,"ZV"))</f>
        <v/>
      </c>
      <c r="L92" s="162"/>
      <c r="M92" s="162"/>
      <c r="N92" s="163"/>
      <c r="O92" s="155" t="str">
        <f>IF(COUNTIF(O12:O78,"ZV")=0,"",COUNTIF(O12:O78,"ZV"))</f>
        <v/>
      </c>
      <c r="P92" s="162"/>
      <c r="Q92" s="162"/>
      <c r="R92" s="163"/>
      <c r="S92" s="155" t="str">
        <f>IF(COUNTIF(S12:S78,"ZV")=0,"",COUNTIF(S12:S78,"ZV"))</f>
        <v/>
      </c>
      <c r="T92" s="162"/>
      <c r="U92" s="162"/>
      <c r="V92" s="163"/>
      <c r="W92" s="155" t="str">
        <f>IF(COUNTIF(W12:W78,"ZV")=0,"",COUNTIF(W12:W78,"ZV"))</f>
        <v/>
      </c>
      <c r="X92" s="162"/>
      <c r="Y92" s="162"/>
      <c r="Z92" s="163"/>
      <c r="AA92" s="155" t="str">
        <f>IF(COUNTIF(AA12:AA78,"ZV")=0,"",COUNTIF(AA12:AA78,"ZV"))</f>
        <v/>
      </c>
      <c r="AB92" s="154"/>
      <c r="AC92" s="154"/>
      <c r="AD92" s="12"/>
      <c r="AE92" s="791" t="str">
        <f t="shared" si="10"/>
        <v/>
      </c>
    </row>
    <row r="93" spans="1:31" ht="16.5" thickBot="1" x14ac:dyDescent="0.3">
      <c r="A93" s="164"/>
      <c r="B93" s="165"/>
      <c r="C93" s="166" t="s">
        <v>24</v>
      </c>
      <c r="D93" s="167"/>
      <c r="E93" s="167"/>
      <c r="F93" s="168"/>
      <c r="G93" s="169">
        <f>IF(SUM(G81:G92)=0,"",SUM(G81:G92))</f>
        <v>5</v>
      </c>
      <c r="H93" s="167"/>
      <c r="I93" s="167"/>
      <c r="J93" s="168"/>
      <c r="K93" s="169">
        <f>IF(SUM(K81:K92)=0,"",SUM(K81:K92))</f>
        <v>4</v>
      </c>
      <c r="L93" s="167"/>
      <c r="M93" s="167"/>
      <c r="N93" s="168"/>
      <c r="O93" s="169">
        <f>IF(SUM(O81:O92)=0,"",SUM(O81:O92))</f>
        <v>8</v>
      </c>
      <c r="P93" s="167"/>
      <c r="Q93" s="167"/>
      <c r="R93" s="168"/>
      <c r="S93" s="169">
        <f>IF(SUM(S81:S92)=0,"",SUM(S81:S92))</f>
        <v>8</v>
      </c>
      <c r="T93" s="167"/>
      <c r="U93" s="167"/>
      <c r="V93" s="168"/>
      <c r="W93" s="169">
        <f>IF(SUM(W81:W92)=0,"",SUM(W81:W92))</f>
        <v>5</v>
      </c>
      <c r="X93" s="167"/>
      <c r="Y93" s="167"/>
      <c r="Z93" s="168"/>
      <c r="AA93" s="169">
        <f>IF(SUM(AA81:AA92)=0,"",SUM(AA81:AA92))</f>
        <v>7</v>
      </c>
      <c r="AB93" s="167"/>
      <c r="AC93" s="167"/>
      <c r="AD93" s="168"/>
      <c r="AE93" s="803">
        <f t="shared" si="10"/>
        <v>37</v>
      </c>
    </row>
    <row r="94" spans="1:31" ht="13.5" thickTop="1" x14ac:dyDescent="0.2"/>
  </sheetData>
  <sheetProtection algorithmName="SHA-512" hashValue="OH4oEbpTZHF4iwcA02mBheY/MwnEAo/y98F3psQ/7D4V1y2/tw09I8fmZhj+z6RZUh/CX0JQdoBPtDUGl+VKXA==" saltValue="H8fJXKfq2CaKKS05Bu5WMA==" spinCount="100000" sheet="1" objects="1" scenarios="1" selectLockedCells="1" selectUnlockedCells="1"/>
  <protectedRanges>
    <protectedRange sqref="C80" name="Tartomány4"/>
    <protectedRange sqref="C92:C93" name="Tartomány4_1"/>
    <protectedRange sqref="C51:C64" name="Tartomány1_2_1_1_1"/>
    <protectedRange sqref="C39" name="Tartomány1_2_1_3_1_1"/>
    <protectedRange sqref="C26:C31" name="Tartomány1_2_1_2_2_1"/>
    <protectedRange sqref="C50" name="Tartomány1_2_1_1_3_1"/>
    <protectedRange sqref="C40" name="Tartomány1_2_1_1_2_2_1"/>
    <protectedRange sqref="C23" name="Tartomány1_2_1_2"/>
    <protectedRange sqref="C68" name="Tartomány1_2_1_1_2"/>
    <protectedRange sqref="C69" name="Tartomány1_2_1_1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79:S79"/>
    <mergeCell ref="A80:S80"/>
    <mergeCell ref="AD8:AD9"/>
    <mergeCell ref="AE8:AE9"/>
    <mergeCell ref="D67:S67"/>
    <mergeCell ref="T67:AA67"/>
    <mergeCell ref="AB67:AE67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75:S75"/>
    <mergeCell ref="T75:AA75"/>
    <mergeCell ref="AB75:AE75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AL267"/>
  <sheetViews>
    <sheetView zoomScale="84" zoomScaleNormal="84" zoomScaleSheetLayoutView="75" workbookViewId="0">
      <selection sqref="A1:U1"/>
    </sheetView>
  </sheetViews>
  <sheetFormatPr defaultColWidth="10.6640625" defaultRowHeight="15" x14ac:dyDescent="0.2"/>
  <cols>
    <col min="1" max="1" width="17.1640625" style="674" customWidth="1"/>
    <col min="2" max="2" width="7.1640625" style="318" customWidth="1"/>
    <col min="3" max="3" width="94.5" style="318" bestFit="1" customWidth="1"/>
    <col min="4" max="4" width="6" style="318" customWidth="1"/>
    <col min="5" max="5" width="7.1640625" style="318" bestFit="1" customWidth="1"/>
    <col min="6" max="6" width="6.83203125" style="318" bestFit="1" customWidth="1"/>
    <col min="7" max="7" width="8.1640625" style="318" customWidth="1"/>
    <col min="8" max="8" width="6.83203125" style="318" bestFit="1" customWidth="1"/>
    <col min="9" max="9" width="6" style="318" customWidth="1"/>
    <col min="10" max="10" width="5.83203125" style="318" customWidth="1"/>
    <col min="11" max="11" width="8.83203125" style="318" bestFit="1" customWidth="1"/>
    <col min="12" max="12" width="6" style="318" customWidth="1"/>
    <col min="13" max="14" width="6.83203125" style="318" bestFit="1" customWidth="1"/>
    <col min="15" max="15" width="6" style="318" customWidth="1"/>
    <col min="16" max="16" width="6.83203125" style="318" bestFit="1" customWidth="1"/>
    <col min="17" max="17" width="6" style="318" customWidth="1"/>
    <col min="18" max="18" width="5.83203125" style="318" customWidth="1"/>
    <col min="19" max="20" width="6.83203125" style="318" bestFit="1" customWidth="1"/>
    <col min="21" max="21" width="8.5" style="318" bestFit="1" customWidth="1"/>
    <col min="22" max="22" width="7.33203125" style="318" customWidth="1"/>
    <col min="23" max="23" width="8.5" style="318" customWidth="1"/>
    <col min="24" max="24" width="8.33203125" style="318" customWidth="1"/>
    <col min="25" max="25" width="7.5" style="318" customWidth="1"/>
    <col min="26" max="26" width="8.6640625" style="318" customWidth="1"/>
    <col min="27" max="27" width="7.5" style="318" customWidth="1"/>
    <col min="28" max="28" width="10" style="318" customWidth="1"/>
    <col min="29" max="29" width="9.1640625" style="318" customWidth="1"/>
    <col min="30" max="30" width="10.33203125" style="318" customWidth="1"/>
    <col min="31" max="31" width="10.83203125" style="318" bestFit="1" customWidth="1"/>
    <col min="32" max="32" width="55.1640625" style="318" customWidth="1"/>
    <col min="33" max="33" width="39.6640625" style="318" bestFit="1" customWidth="1"/>
    <col min="34" max="16384" width="10.6640625" style="318"/>
  </cols>
  <sheetData>
    <row r="1" spans="1:33" ht="21.95" customHeight="1" x14ac:dyDescent="0.2">
      <c r="A1" s="810" t="s">
        <v>14</v>
      </c>
      <c r="B1" s="810"/>
      <c r="C1" s="810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  <c r="P1" s="914"/>
      <c r="Q1" s="914"/>
      <c r="R1" s="914"/>
      <c r="S1" s="914"/>
      <c r="T1" s="915"/>
      <c r="U1" s="915"/>
    </row>
    <row r="2" spans="1:33" ht="21.95" customHeight="1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</row>
    <row r="3" spans="1:33" ht="21.95" customHeight="1" x14ac:dyDescent="0.2">
      <c r="A3" s="811" t="s">
        <v>168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</row>
    <row r="4" spans="1:33" ht="21.95" customHeight="1" x14ac:dyDescent="0.2">
      <c r="A4" s="811" t="s">
        <v>1184</v>
      </c>
      <c r="B4" s="811"/>
      <c r="C4" s="811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  <c r="R4" s="916"/>
      <c r="S4" s="916"/>
      <c r="T4" s="917"/>
      <c r="U4" s="917"/>
    </row>
    <row r="5" spans="1:33" ht="21.95" customHeight="1" thickBot="1" x14ac:dyDescent="0.25">
      <c r="A5" s="810" t="s">
        <v>25</v>
      </c>
      <c r="B5" s="810"/>
      <c r="C5" s="810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915"/>
      <c r="U5" s="915"/>
    </row>
    <row r="6" spans="1:33" ht="15.75" customHeight="1" thickTop="1" thickBot="1" x14ac:dyDescent="0.25">
      <c r="A6" s="918" t="s">
        <v>10</v>
      </c>
      <c r="B6" s="921" t="s">
        <v>11</v>
      </c>
      <c r="C6" s="924" t="s">
        <v>12</v>
      </c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907"/>
      <c r="AC6" s="907"/>
      <c r="AD6" s="907"/>
      <c r="AE6" s="908"/>
      <c r="AF6" s="808" t="s">
        <v>723</v>
      </c>
      <c r="AG6" s="808" t="s">
        <v>724</v>
      </c>
    </row>
    <row r="7" spans="1:33" ht="15.75" customHeight="1" x14ac:dyDescent="0.2">
      <c r="A7" s="919"/>
      <c r="B7" s="922"/>
      <c r="C7" s="925"/>
      <c r="D7" s="911"/>
      <c r="E7" s="911"/>
      <c r="F7" s="911"/>
      <c r="G7" s="912"/>
      <c r="H7" s="911"/>
      <c r="I7" s="911"/>
      <c r="J7" s="911"/>
      <c r="K7" s="913"/>
      <c r="L7" s="911"/>
      <c r="M7" s="911"/>
      <c r="N7" s="911"/>
      <c r="O7" s="912"/>
      <c r="P7" s="911"/>
      <c r="Q7" s="911"/>
      <c r="R7" s="911"/>
      <c r="S7" s="912"/>
      <c r="T7" s="911"/>
      <c r="U7" s="911"/>
      <c r="V7" s="911"/>
      <c r="W7" s="912"/>
      <c r="X7" s="911"/>
      <c r="Y7" s="911"/>
      <c r="Z7" s="911"/>
      <c r="AA7" s="912"/>
      <c r="AB7" s="909"/>
      <c r="AC7" s="909"/>
      <c r="AD7" s="909"/>
      <c r="AE7" s="910"/>
      <c r="AF7" s="870"/>
      <c r="AG7" s="809"/>
    </row>
    <row r="8" spans="1:33" ht="90" customHeight="1" x14ac:dyDescent="0.2">
      <c r="A8" s="919"/>
      <c r="B8" s="922"/>
      <c r="C8" s="925"/>
      <c r="D8" s="319"/>
      <c r="E8" s="319"/>
      <c r="F8" s="899" t="s">
        <v>9</v>
      </c>
      <c r="G8" s="905" t="s">
        <v>340</v>
      </c>
      <c r="H8" s="319"/>
      <c r="I8" s="319"/>
      <c r="J8" s="899" t="s">
        <v>9</v>
      </c>
      <c r="K8" s="928" t="s">
        <v>340</v>
      </c>
      <c r="L8" s="319"/>
      <c r="M8" s="319"/>
      <c r="N8" s="899" t="s">
        <v>9</v>
      </c>
      <c r="O8" s="905" t="s">
        <v>340</v>
      </c>
      <c r="P8" s="319"/>
      <c r="Q8" s="319"/>
      <c r="R8" s="899" t="s">
        <v>9</v>
      </c>
      <c r="S8" s="903" t="s">
        <v>340</v>
      </c>
      <c r="T8" s="319"/>
      <c r="U8" s="319"/>
      <c r="V8" s="899" t="s">
        <v>9</v>
      </c>
      <c r="W8" s="905" t="s">
        <v>340</v>
      </c>
      <c r="X8" s="319"/>
      <c r="Y8" s="319"/>
      <c r="Z8" s="899" t="s">
        <v>9</v>
      </c>
      <c r="AA8" s="903" t="s">
        <v>340</v>
      </c>
      <c r="AB8" s="319"/>
      <c r="AC8" s="319"/>
      <c r="AD8" s="899" t="s">
        <v>9</v>
      </c>
      <c r="AE8" s="901" t="s">
        <v>220</v>
      </c>
      <c r="AF8" s="870"/>
      <c r="AG8" s="809"/>
    </row>
    <row r="9" spans="1:33" ht="21.95" customHeight="1" thickBot="1" x14ac:dyDescent="0.25">
      <c r="A9" s="920"/>
      <c r="B9" s="923"/>
      <c r="C9" s="926"/>
      <c r="D9" s="320" t="s">
        <v>341</v>
      </c>
      <c r="E9" s="320" t="s">
        <v>341</v>
      </c>
      <c r="F9" s="900"/>
      <c r="G9" s="906"/>
      <c r="H9" s="320" t="s">
        <v>341</v>
      </c>
      <c r="I9" s="320" t="s">
        <v>341</v>
      </c>
      <c r="J9" s="900"/>
      <c r="K9" s="929"/>
      <c r="L9" s="320" t="s">
        <v>341</v>
      </c>
      <c r="M9" s="320" t="s">
        <v>341</v>
      </c>
      <c r="N9" s="900"/>
      <c r="O9" s="906"/>
      <c r="P9" s="320" t="s">
        <v>341</v>
      </c>
      <c r="Q9" s="320" t="s">
        <v>341</v>
      </c>
      <c r="R9" s="900"/>
      <c r="S9" s="904"/>
      <c r="T9" s="320" t="s">
        <v>341</v>
      </c>
      <c r="U9" s="320" t="s">
        <v>341</v>
      </c>
      <c r="V9" s="900"/>
      <c r="W9" s="906"/>
      <c r="X9" s="320" t="s">
        <v>341</v>
      </c>
      <c r="Y9" s="320" t="s">
        <v>341</v>
      </c>
      <c r="Z9" s="900"/>
      <c r="AA9" s="904"/>
      <c r="AB9" s="320" t="s">
        <v>367</v>
      </c>
      <c r="AC9" s="320" t="s">
        <v>367</v>
      </c>
      <c r="AD9" s="900"/>
      <c r="AE9" s="902"/>
      <c r="AF9" s="870"/>
      <c r="AG9" s="809"/>
    </row>
    <row r="10" spans="1:33" s="8" customFormat="1" ht="15.75" customHeight="1" thickBot="1" x14ac:dyDescent="0.3">
      <c r="A10" s="321"/>
      <c r="B10" s="322"/>
      <c r="C10" s="323" t="s">
        <v>342</v>
      </c>
      <c r="D10" s="324">
        <v>16</v>
      </c>
      <c r="E10" s="324">
        <v>56</v>
      </c>
      <c r="F10" s="324">
        <f>SUM([1]SZAK!H57)</f>
        <v>12</v>
      </c>
      <c r="G10" s="325" t="s">
        <v>19</v>
      </c>
      <c r="H10" s="324">
        <v>48</v>
      </c>
      <c r="I10" s="324">
        <v>20</v>
      </c>
      <c r="J10" s="324">
        <f>SUM([1]SZAK!N57)</f>
        <v>12</v>
      </c>
      <c r="K10" s="325" t="s">
        <v>19</v>
      </c>
      <c r="L10" s="324">
        <v>28</v>
      </c>
      <c r="M10" s="324">
        <v>4</v>
      </c>
      <c r="N10" s="324">
        <v>8</v>
      </c>
      <c r="O10" s="325" t="s">
        <v>19</v>
      </c>
      <c r="P10" s="324">
        <v>24</v>
      </c>
      <c r="Q10" s="324">
        <v>24</v>
      </c>
      <c r="R10" s="324">
        <f>SUM([1]SZAK!Z57)</f>
        <v>12</v>
      </c>
      <c r="S10" s="324" t="s">
        <v>19</v>
      </c>
      <c r="T10" s="324">
        <v>36</v>
      </c>
      <c r="U10" s="324">
        <v>36</v>
      </c>
      <c r="V10" s="324">
        <v>15</v>
      </c>
      <c r="W10" s="324" t="s">
        <v>19</v>
      </c>
      <c r="X10" s="324">
        <v>28</v>
      </c>
      <c r="Y10" s="324">
        <v>36</v>
      </c>
      <c r="Z10" s="324">
        <v>20</v>
      </c>
      <c r="AA10" s="326" t="s">
        <v>19</v>
      </c>
      <c r="AB10" s="72">
        <f>SUM(D10,H10,L10,P10,T10,X10)</f>
        <v>180</v>
      </c>
      <c r="AC10" s="72">
        <f>SUM(E10,I10,M10,Q10,U10,Y10)</f>
        <v>176</v>
      </c>
      <c r="AD10" s="72">
        <f>SUM(F10,J10,N10,R10,V10,Z10)</f>
        <v>79</v>
      </c>
      <c r="AE10" s="76">
        <f>SUM(AB10,AC10)</f>
        <v>356</v>
      </c>
      <c r="AF10" s="327"/>
      <c r="AG10" s="327"/>
    </row>
    <row r="11" spans="1:33" ht="15.75" customHeight="1" x14ac:dyDescent="0.25">
      <c r="A11" s="328" t="s">
        <v>2</v>
      </c>
      <c r="B11" s="329"/>
      <c r="C11" s="330" t="s">
        <v>343</v>
      </c>
      <c r="D11" s="331"/>
      <c r="E11" s="331"/>
      <c r="F11" s="332"/>
      <c r="G11" s="333"/>
      <c r="H11" s="331"/>
      <c r="I11" s="331"/>
      <c r="J11" s="332"/>
      <c r="K11" s="334"/>
      <c r="L11" s="331"/>
      <c r="M11" s="331"/>
      <c r="N11" s="332"/>
      <c r="O11" s="334"/>
      <c r="P11" s="331"/>
      <c r="Q11" s="331"/>
      <c r="R11" s="332"/>
      <c r="S11" s="335"/>
      <c r="T11" s="331"/>
      <c r="U11" s="331"/>
      <c r="V11" s="332"/>
      <c r="W11" s="336"/>
      <c r="X11" s="331"/>
      <c r="Y11" s="331"/>
      <c r="Z11" s="332"/>
      <c r="AA11" s="337"/>
      <c r="AB11" s="338"/>
      <c r="AC11" s="338"/>
      <c r="AD11" s="338"/>
      <c r="AE11" s="339"/>
      <c r="AF11" s="499"/>
      <c r="AG11" s="499"/>
    </row>
    <row r="12" spans="1:33" ht="15.75" customHeight="1" x14ac:dyDescent="0.2">
      <c r="A12" s="9" t="s">
        <v>112</v>
      </c>
      <c r="B12" s="22" t="s">
        <v>137</v>
      </c>
      <c r="C12" s="11" t="s">
        <v>113</v>
      </c>
      <c r="D12" s="13">
        <v>18</v>
      </c>
      <c r="E12" s="13"/>
      <c r="F12" s="16">
        <v>2</v>
      </c>
      <c r="G12" s="18" t="s">
        <v>223</v>
      </c>
      <c r="H12" s="13"/>
      <c r="I12" s="13"/>
      <c r="J12" s="16"/>
      <c r="K12" s="18"/>
      <c r="L12" s="13"/>
      <c r="M12" s="13"/>
      <c r="N12" s="16"/>
      <c r="O12" s="18"/>
      <c r="P12" s="13"/>
      <c r="Q12" s="13"/>
      <c r="R12" s="16"/>
      <c r="S12" s="17"/>
      <c r="T12" s="13"/>
      <c r="U12" s="13"/>
      <c r="V12" s="23"/>
      <c r="W12" s="66"/>
      <c r="X12" s="13"/>
      <c r="Y12" s="13"/>
      <c r="Z12" s="16"/>
      <c r="AA12" s="16"/>
      <c r="AB12" s="13">
        <f>SUM(D12,H12,L12,P12,T12,X12)</f>
        <v>18</v>
      </c>
      <c r="AC12" s="13">
        <f>SUM(E12,I12,M12,Q12,U12,Y12)</f>
        <v>0</v>
      </c>
      <c r="AD12" s="12">
        <f>SUM(F12,J12,N12,R12,V12,Z12)</f>
        <v>2</v>
      </c>
      <c r="AE12" s="19">
        <f>SUM(AB12,AC12)</f>
        <v>18</v>
      </c>
      <c r="AF12" s="134" t="s">
        <v>820</v>
      </c>
      <c r="AG12" s="135" t="s">
        <v>821</v>
      </c>
    </row>
    <row r="13" spans="1:33" ht="15.75" customHeight="1" x14ac:dyDescent="0.2">
      <c r="A13" s="9" t="s">
        <v>114</v>
      </c>
      <c r="B13" s="22" t="s">
        <v>137</v>
      </c>
      <c r="C13" s="11" t="s">
        <v>115</v>
      </c>
      <c r="D13" s="13">
        <v>10</v>
      </c>
      <c r="E13" s="13"/>
      <c r="F13" s="16">
        <v>2</v>
      </c>
      <c r="G13" s="18" t="s">
        <v>223</v>
      </c>
      <c r="H13" s="13"/>
      <c r="I13" s="13"/>
      <c r="J13" s="16"/>
      <c r="K13" s="17"/>
      <c r="L13" s="13"/>
      <c r="M13" s="13"/>
      <c r="N13" s="16"/>
      <c r="O13" s="342"/>
      <c r="P13" s="13"/>
      <c r="Q13" s="13"/>
      <c r="R13" s="16"/>
      <c r="S13" s="17"/>
      <c r="T13" s="13"/>
      <c r="U13" s="13"/>
      <c r="V13" s="23"/>
      <c r="W13" s="66"/>
      <c r="X13" s="13"/>
      <c r="Y13" s="13"/>
      <c r="Z13" s="16"/>
      <c r="AA13" s="16"/>
      <c r="AB13" s="13">
        <f t="shared" ref="AB13:AB63" si="0">SUM(D13,H13,L13,P13,T13,X13)</f>
        <v>10</v>
      </c>
      <c r="AC13" s="13">
        <f t="shared" ref="AC13:AC63" si="1">SUM(E13,I13,M13,Q13,U13,Y13)</f>
        <v>0</v>
      </c>
      <c r="AD13" s="12">
        <f t="shared" ref="AD13:AD63" si="2">SUM(F13,J13,N13,R13,V13,Z13)</f>
        <v>2</v>
      </c>
      <c r="AE13" s="19">
        <f t="shared" ref="AE13:AE65" si="3">SUM(AB13,AC13)</f>
        <v>10</v>
      </c>
      <c r="AF13" s="135" t="s">
        <v>765</v>
      </c>
      <c r="AG13" s="135" t="s">
        <v>822</v>
      </c>
    </row>
    <row r="14" spans="1:33" ht="15.75" customHeight="1" x14ac:dyDescent="0.2">
      <c r="A14" s="9" t="s">
        <v>102</v>
      </c>
      <c r="B14" s="22" t="s">
        <v>137</v>
      </c>
      <c r="C14" s="11" t="s">
        <v>103</v>
      </c>
      <c r="D14" s="13"/>
      <c r="E14" s="13">
        <v>16</v>
      </c>
      <c r="F14" s="16">
        <v>2</v>
      </c>
      <c r="G14" s="18" t="s">
        <v>225</v>
      </c>
      <c r="H14" s="13"/>
      <c r="I14" s="13"/>
      <c r="J14" s="16"/>
      <c r="K14" s="17"/>
      <c r="L14" s="13"/>
      <c r="M14" s="13"/>
      <c r="N14" s="16"/>
      <c r="O14" s="342"/>
      <c r="P14" s="13"/>
      <c r="Q14" s="13"/>
      <c r="R14" s="16"/>
      <c r="S14" s="17"/>
      <c r="T14" s="13"/>
      <c r="U14" s="13"/>
      <c r="V14" s="23"/>
      <c r="W14" s="66"/>
      <c r="X14" s="13"/>
      <c r="Y14" s="13"/>
      <c r="Z14" s="16"/>
      <c r="AA14" s="16"/>
      <c r="AB14" s="13">
        <f t="shared" si="0"/>
        <v>0</v>
      </c>
      <c r="AC14" s="13">
        <f t="shared" si="1"/>
        <v>16</v>
      </c>
      <c r="AD14" s="12">
        <f t="shared" si="2"/>
        <v>2</v>
      </c>
      <c r="AE14" s="19">
        <f t="shared" si="3"/>
        <v>16</v>
      </c>
      <c r="AF14" s="134" t="s">
        <v>820</v>
      </c>
      <c r="AG14" s="135" t="s">
        <v>823</v>
      </c>
    </row>
    <row r="15" spans="1:33" ht="15.75" customHeight="1" x14ac:dyDescent="0.2">
      <c r="A15" s="9" t="s">
        <v>80</v>
      </c>
      <c r="B15" s="22" t="s">
        <v>137</v>
      </c>
      <c r="C15" s="11" t="s">
        <v>81</v>
      </c>
      <c r="D15" s="13"/>
      <c r="E15" s="13">
        <v>16</v>
      </c>
      <c r="F15" s="16">
        <v>2</v>
      </c>
      <c r="G15" s="18" t="s">
        <v>225</v>
      </c>
      <c r="H15" s="13"/>
      <c r="I15" s="13"/>
      <c r="J15" s="16"/>
      <c r="K15" s="17"/>
      <c r="L15" s="13"/>
      <c r="M15" s="13"/>
      <c r="N15" s="16"/>
      <c r="O15" s="342"/>
      <c r="P15" s="13"/>
      <c r="Q15" s="13"/>
      <c r="R15" s="16"/>
      <c r="S15" s="17"/>
      <c r="T15" s="13"/>
      <c r="U15" s="13"/>
      <c r="V15" s="23"/>
      <c r="W15" s="66"/>
      <c r="X15" s="13"/>
      <c r="Y15" s="13"/>
      <c r="Z15" s="16"/>
      <c r="AA15" s="16"/>
      <c r="AB15" s="13">
        <f t="shared" si="0"/>
        <v>0</v>
      </c>
      <c r="AC15" s="13">
        <f t="shared" si="1"/>
        <v>16</v>
      </c>
      <c r="AD15" s="12">
        <f t="shared" si="2"/>
        <v>2</v>
      </c>
      <c r="AE15" s="19">
        <f t="shared" si="3"/>
        <v>16</v>
      </c>
      <c r="AF15" s="134" t="s">
        <v>731</v>
      </c>
      <c r="AG15" s="135" t="s">
        <v>824</v>
      </c>
    </row>
    <row r="16" spans="1:33" ht="15.75" customHeight="1" x14ac:dyDescent="0.2">
      <c r="A16" s="9" t="s">
        <v>344</v>
      </c>
      <c r="B16" s="10" t="s">
        <v>1</v>
      </c>
      <c r="C16" s="11" t="s">
        <v>345</v>
      </c>
      <c r="D16" s="13">
        <v>8</v>
      </c>
      <c r="E16" s="13">
        <v>4</v>
      </c>
      <c r="F16" s="16">
        <v>2</v>
      </c>
      <c r="G16" s="18" t="s">
        <v>223</v>
      </c>
      <c r="H16" s="13"/>
      <c r="I16" s="13"/>
      <c r="J16" s="16"/>
      <c r="K16" s="17"/>
      <c r="L16" s="13"/>
      <c r="M16" s="13"/>
      <c r="N16" s="16"/>
      <c r="O16" s="342"/>
      <c r="P16" s="13"/>
      <c r="Q16" s="13"/>
      <c r="R16" s="16"/>
      <c r="S16" s="17"/>
      <c r="T16" s="13"/>
      <c r="U16" s="13"/>
      <c r="V16" s="23"/>
      <c r="W16" s="66"/>
      <c r="X16" s="13"/>
      <c r="Y16" s="13"/>
      <c r="Z16" s="16"/>
      <c r="AA16" s="16"/>
      <c r="AB16" s="13">
        <f t="shared" si="0"/>
        <v>8</v>
      </c>
      <c r="AC16" s="13">
        <f t="shared" si="1"/>
        <v>4</v>
      </c>
      <c r="AD16" s="12">
        <f t="shared" si="2"/>
        <v>2</v>
      </c>
      <c r="AE16" s="19">
        <f t="shared" si="3"/>
        <v>12</v>
      </c>
      <c r="AF16" s="134" t="s">
        <v>1170</v>
      </c>
      <c r="AG16" s="135" t="s">
        <v>821</v>
      </c>
    </row>
    <row r="17" spans="1:33" ht="15.75" customHeight="1" x14ac:dyDescent="0.2">
      <c r="A17" s="62" t="s">
        <v>72</v>
      </c>
      <c r="B17" s="503" t="s">
        <v>1</v>
      </c>
      <c r="C17" s="341" t="s">
        <v>73</v>
      </c>
      <c r="D17" s="13" t="s">
        <v>222</v>
      </c>
      <c r="E17" s="13">
        <v>12</v>
      </c>
      <c r="F17" s="16">
        <v>3</v>
      </c>
      <c r="G17" s="18" t="s">
        <v>225</v>
      </c>
      <c r="H17" s="13"/>
      <c r="I17" s="13"/>
      <c r="J17" s="16"/>
      <c r="K17" s="17"/>
      <c r="L17" s="13"/>
      <c r="M17" s="13"/>
      <c r="N17" s="16"/>
      <c r="O17" s="342"/>
      <c r="P17" s="13"/>
      <c r="Q17" s="13"/>
      <c r="R17" s="16"/>
      <c r="S17" s="17"/>
      <c r="T17" s="13"/>
      <c r="U17" s="13"/>
      <c r="V17" s="23"/>
      <c r="W17" s="66"/>
      <c r="X17" s="13"/>
      <c r="Y17" s="13"/>
      <c r="Z17" s="16"/>
      <c r="AA17" s="16"/>
      <c r="AB17" s="13">
        <f t="shared" si="0"/>
        <v>0</v>
      </c>
      <c r="AC17" s="13">
        <f t="shared" si="1"/>
        <v>12</v>
      </c>
      <c r="AD17" s="12">
        <f t="shared" si="2"/>
        <v>3</v>
      </c>
      <c r="AE17" s="19">
        <f t="shared" si="3"/>
        <v>12</v>
      </c>
      <c r="AF17" s="134" t="s">
        <v>915</v>
      </c>
      <c r="AG17" s="135" t="s">
        <v>916</v>
      </c>
    </row>
    <row r="18" spans="1:33" ht="15.75" customHeight="1" x14ac:dyDescent="0.2">
      <c r="A18" s="9" t="s">
        <v>146</v>
      </c>
      <c r="B18" s="22" t="s">
        <v>137</v>
      </c>
      <c r="C18" s="11" t="s">
        <v>147</v>
      </c>
      <c r="D18" s="13">
        <v>22</v>
      </c>
      <c r="E18" s="13"/>
      <c r="F18" s="16">
        <v>4</v>
      </c>
      <c r="G18" s="18" t="s">
        <v>223</v>
      </c>
      <c r="H18" s="13"/>
      <c r="I18" s="13"/>
      <c r="J18" s="16"/>
      <c r="K18" s="17"/>
      <c r="L18" s="13"/>
      <c r="M18" s="13"/>
      <c r="N18" s="16"/>
      <c r="O18" s="342"/>
      <c r="P18" s="13"/>
      <c r="Q18" s="13"/>
      <c r="R18" s="16"/>
      <c r="S18" s="17"/>
      <c r="T18" s="13"/>
      <c r="U18" s="13"/>
      <c r="V18" s="23"/>
      <c r="W18" s="66"/>
      <c r="X18" s="13"/>
      <c r="Y18" s="13"/>
      <c r="Z18" s="16"/>
      <c r="AA18" s="16"/>
      <c r="AB18" s="13">
        <f t="shared" si="0"/>
        <v>22</v>
      </c>
      <c r="AC18" s="13">
        <f t="shared" si="1"/>
        <v>0</v>
      </c>
      <c r="AD18" s="12">
        <f t="shared" si="2"/>
        <v>4</v>
      </c>
      <c r="AE18" s="19">
        <f t="shared" si="3"/>
        <v>22</v>
      </c>
      <c r="AF18" s="135" t="s">
        <v>765</v>
      </c>
      <c r="AG18" s="135" t="s">
        <v>822</v>
      </c>
    </row>
    <row r="19" spans="1:33" ht="15.75" customHeight="1" x14ac:dyDescent="0.2">
      <c r="A19" s="9" t="s">
        <v>30</v>
      </c>
      <c r="B19" s="22" t="s">
        <v>1</v>
      </c>
      <c r="C19" s="11" t="s">
        <v>31</v>
      </c>
      <c r="D19" s="13"/>
      <c r="E19" s="13"/>
      <c r="F19" s="16"/>
      <c r="G19" s="342"/>
      <c r="H19" s="13">
        <v>12</v>
      </c>
      <c r="I19" s="13"/>
      <c r="J19" s="16">
        <v>3</v>
      </c>
      <c r="K19" s="17" t="s">
        <v>346</v>
      </c>
      <c r="L19" s="13"/>
      <c r="M19" s="13"/>
      <c r="N19" s="16"/>
      <c r="O19" s="342"/>
      <c r="P19" s="13"/>
      <c r="Q19" s="13"/>
      <c r="R19" s="16"/>
      <c r="S19" s="17"/>
      <c r="T19" s="13"/>
      <c r="U19" s="13"/>
      <c r="V19" s="23"/>
      <c r="W19" s="66"/>
      <c r="X19" s="13"/>
      <c r="Y19" s="13"/>
      <c r="Z19" s="16"/>
      <c r="AA19" s="16"/>
      <c r="AB19" s="13">
        <f t="shared" si="0"/>
        <v>12</v>
      </c>
      <c r="AC19" s="13">
        <f t="shared" si="1"/>
        <v>0</v>
      </c>
      <c r="AD19" s="12">
        <f t="shared" si="2"/>
        <v>3</v>
      </c>
      <c r="AE19" s="19">
        <f t="shared" si="3"/>
        <v>12</v>
      </c>
      <c r="AF19" s="134" t="s">
        <v>786</v>
      </c>
      <c r="AG19" s="135" t="s">
        <v>825</v>
      </c>
    </row>
    <row r="20" spans="1:33" ht="15.75" customHeight="1" x14ac:dyDescent="0.2">
      <c r="A20" s="9" t="s">
        <v>28</v>
      </c>
      <c r="B20" s="22" t="s">
        <v>1</v>
      </c>
      <c r="C20" s="11" t="s">
        <v>29</v>
      </c>
      <c r="D20" s="13"/>
      <c r="E20" s="13"/>
      <c r="F20" s="16"/>
      <c r="G20" s="342"/>
      <c r="H20" s="13"/>
      <c r="I20" s="13"/>
      <c r="J20" s="16"/>
      <c r="K20" s="17"/>
      <c r="L20" s="13">
        <v>12</v>
      </c>
      <c r="M20" s="13"/>
      <c r="N20" s="16">
        <v>3</v>
      </c>
      <c r="O20" s="342" t="s">
        <v>346</v>
      </c>
      <c r="P20" s="13"/>
      <c r="Q20" s="13"/>
      <c r="R20" s="16"/>
      <c r="S20" s="17"/>
      <c r="T20" s="13"/>
      <c r="U20" s="13"/>
      <c r="V20" s="23"/>
      <c r="W20" s="66"/>
      <c r="X20" s="13"/>
      <c r="Y20" s="13"/>
      <c r="Z20" s="16"/>
      <c r="AA20" s="16"/>
      <c r="AB20" s="13">
        <f t="shared" si="0"/>
        <v>12</v>
      </c>
      <c r="AC20" s="13">
        <f t="shared" si="1"/>
        <v>0</v>
      </c>
      <c r="AD20" s="12">
        <f t="shared" si="2"/>
        <v>3</v>
      </c>
      <c r="AE20" s="19">
        <f t="shared" si="3"/>
        <v>12</v>
      </c>
      <c r="AF20" s="134" t="s">
        <v>786</v>
      </c>
      <c r="AG20" s="135" t="s">
        <v>825</v>
      </c>
    </row>
    <row r="21" spans="1:33" ht="15.75" customHeight="1" x14ac:dyDescent="0.2">
      <c r="A21" s="9" t="s">
        <v>32</v>
      </c>
      <c r="B21" s="22" t="s">
        <v>1</v>
      </c>
      <c r="C21" s="11" t="s">
        <v>33</v>
      </c>
      <c r="D21" s="13"/>
      <c r="E21" s="13"/>
      <c r="F21" s="16"/>
      <c r="G21" s="342"/>
      <c r="H21" s="13"/>
      <c r="I21" s="13"/>
      <c r="J21" s="16"/>
      <c r="K21" s="17"/>
      <c r="L21" s="13"/>
      <c r="M21" s="13"/>
      <c r="N21" s="16"/>
      <c r="O21" s="342"/>
      <c r="P21" s="13">
        <v>12</v>
      </c>
      <c r="Q21" s="13"/>
      <c r="R21" s="16">
        <v>3</v>
      </c>
      <c r="S21" s="17" t="s">
        <v>346</v>
      </c>
      <c r="T21" s="13"/>
      <c r="U21" s="13"/>
      <c r="V21" s="23"/>
      <c r="W21" s="66"/>
      <c r="X21" s="13"/>
      <c r="Y21" s="13"/>
      <c r="Z21" s="16"/>
      <c r="AA21" s="16"/>
      <c r="AB21" s="13">
        <f t="shared" si="0"/>
        <v>12</v>
      </c>
      <c r="AC21" s="13">
        <f t="shared" si="1"/>
        <v>0</v>
      </c>
      <c r="AD21" s="12">
        <f t="shared" si="2"/>
        <v>3</v>
      </c>
      <c r="AE21" s="19">
        <f t="shared" si="3"/>
        <v>12</v>
      </c>
      <c r="AF21" s="134" t="s">
        <v>786</v>
      </c>
      <c r="AG21" s="135" t="s">
        <v>825</v>
      </c>
    </row>
    <row r="22" spans="1:33" ht="15.75" customHeight="1" x14ac:dyDescent="0.2">
      <c r="A22" s="9" t="s">
        <v>34</v>
      </c>
      <c r="B22" s="22" t="s">
        <v>1</v>
      </c>
      <c r="C22" s="11" t="s">
        <v>35</v>
      </c>
      <c r="D22" s="13"/>
      <c r="E22" s="13"/>
      <c r="F22" s="16"/>
      <c r="G22" s="342"/>
      <c r="H22" s="13"/>
      <c r="I22" s="13"/>
      <c r="J22" s="16"/>
      <c r="K22" s="17"/>
      <c r="L22" s="13"/>
      <c r="M22" s="13"/>
      <c r="N22" s="16"/>
      <c r="O22" s="342"/>
      <c r="P22" s="13"/>
      <c r="Q22" s="13"/>
      <c r="R22" s="16"/>
      <c r="S22" s="17"/>
      <c r="T22" s="13">
        <v>12</v>
      </c>
      <c r="U22" s="13"/>
      <c r="V22" s="23">
        <v>3</v>
      </c>
      <c r="W22" s="66" t="s">
        <v>346</v>
      </c>
      <c r="X22" s="13"/>
      <c r="Y22" s="13"/>
      <c r="Z22" s="16"/>
      <c r="AA22" s="16"/>
      <c r="AB22" s="13">
        <f t="shared" si="0"/>
        <v>12</v>
      </c>
      <c r="AC22" s="13">
        <f t="shared" si="1"/>
        <v>0</v>
      </c>
      <c r="AD22" s="12">
        <f t="shared" si="2"/>
        <v>3</v>
      </c>
      <c r="AE22" s="19">
        <f t="shared" si="3"/>
        <v>12</v>
      </c>
      <c r="AF22" s="134" t="s">
        <v>786</v>
      </c>
      <c r="AG22" s="135" t="s">
        <v>825</v>
      </c>
    </row>
    <row r="23" spans="1:33" ht="15.75" customHeight="1" x14ac:dyDescent="0.2">
      <c r="A23" s="9" t="s">
        <v>36</v>
      </c>
      <c r="B23" s="22" t="s">
        <v>1</v>
      </c>
      <c r="C23" s="11" t="s">
        <v>37</v>
      </c>
      <c r="D23" s="13"/>
      <c r="E23" s="13"/>
      <c r="F23" s="16"/>
      <c r="G23" s="342"/>
      <c r="H23" s="13"/>
      <c r="I23" s="13"/>
      <c r="J23" s="16"/>
      <c r="K23" s="17"/>
      <c r="L23" s="13"/>
      <c r="M23" s="13"/>
      <c r="N23" s="16"/>
      <c r="O23" s="342"/>
      <c r="P23" s="13"/>
      <c r="Q23" s="13"/>
      <c r="R23" s="16"/>
      <c r="S23" s="17"/>
      <c r="T23" s="13"/>
      <c r="U23" s="13"/>
      <c r="V23" s="23"/>
      <c r="W23" s="66"/>
      <c r="X23" s="13">
        <v>8</v>
      </c>
      <c r="Y23" s="13"/>
      <c r="Z23" s="16">
        <v>1</v>
      </c>
      <c r="AA23" s="16" t="s">
        <v>347</v>
      </c>
      <c r="AB23" s="13">
        <f t="shared" si="0"/>
        <v>8</v>
      </c>
      <c r="AC23" s="13">
        <f t="shared" si="1"/>
        <v>0</v>
      </c>
      <c r="AD23" s="12">
        <f t="shared" si="2"/>
        <v>1</v>
      </c>
      <c r="AE23" s="19">
        <f t="shared" si="3"/>
        <v>8</v>
      </c>
      <c r="AF23" s="134" t="s">
        <v>786</v>
      </c>
      <c r="AG23" s="135" t="s">
        <v>935</v>
      </c>
    </row>
    <row r="24" spans="1:33" ht="15.75" customHeight="1" x14ac:dyDescent="0.2">
      <c r="A24" s="9" t="s">
        <v>40</v>
      </c>
      <c r="B24" s="22" t="s">
        <v>1</v>
      </c>
      <c r="C24" s="11" t="s">
        <v>41</v>
      </c>
      <c r="D24" s="13"/>
      <c r="E24" s="13"/>
      <c r="F24" s="16"/>
      <c r="G24" s="342"/>
      <c r="H24" s="13"/>
      <c r="I24" s="13"/>
      <c r="J24" s="16"/>
      <c r="K24" s="17"/>
      <c r="L24" s="13">
        <v>12</v>
      </c>
      <c r="M24" s="13"/>
      <c r="N24" s="16">
        <v>3</v>
      </c>
      <c r="O24" s="342" t="s">
        <v>1</v>
      </c>
      <c r="P24" s="13"/>
      <c r="Q24" s="13"/>
      <c r="R24" s="16"/>
      <c r="S24" s="17"/>
      <c r="T24" s="13"/>
      <c r="U24" s="13"/>
      <c r="V24" s="23"/>
      <c r="W24" s="66"/>
      <c r="X24" s="13"/>
      <c r="Y24" s="13"/>
      <c r="Z24" s="16"/>
      <c r="AA24" s="16"/>
      <c r="AB24" s="13">
        <f t="shared" si="0"/>
        <v>12</v>
      </c>
      <c r="AC24" s="13">
        <f t="shared" si="1"/>
        <v>0</v>
      </c>
      <c r="AD24" s="12">
        <f t="shared" si="2"/>
        <v>3</v>
      </c>
      <c r="AE24" s="19">
        <f t="shared" si="3"/>
        <v>12</v>
      </c>
      <c r="AF24" s="134" t="s">
        <v>755</v>
      </c>
      <c r="AG24" s="135" t="s">
        <v>756</v>
      </c>
    </row>
    <row r="25" spans="1:33" ht="15.75" customHeight="1" x14ac:dyDescent="0.2">
      <c r="A25" s="9" t="s">
        <v>38</v>
      </c>
      <c r="B25" s="22" t="s">
        <v>1</v>
      </c>
      <c r="C25" s="11" t="s">
        <v>39</v>
      </c>
      <c r="D25" s="13"/>
      <c r="E25" s="13"/>
      <c r="F25" s="16"/>
      <c r="G25" s="342"/>
      <c r="H25" s="13"/>
      <c r="I25" s="13"/>
      <c r="J25" s="16"/>
      <c r="K25" s="17"/>
      <c r="L25" s="13"/>
      <c r="M25" s="13"/>
      <c r="N25" s="16"/>
      <c r="O25" s="342"/>
      <c r="P25" s="13">
        <v>12</v>
      </c>
      <c r="Q25" s="13"/>
      <c r="R25" s="16">
        <v>3</v>
      </c>
      <c r="S25" s="17" t="s">
        <v>348</v>
      </c>
      <c r="T25" s="13"/>
      <c r="U25" s="13"/>
      <c r="V25" s="23"/>
      <c r="W25" s="66"/>
      <c r="X25" s="13"/>
      <c r="Y25" s="13"/>
      <c r="Z25" s="16"/>
      <c r="AA25" s="16"/>
      <c r="AB25" s="13">
        <f t="shared" si="0"/>
        <v>12</v>
      </c>
      <c r="AC25" s="13">
        <f t="shared" si="1"/>
        <v>0</v>
      </c>
      <c r="AD25" s="12">
        <f t="shared" si="2"/>
        <v>3</v>
      </c>
      <c r="AE25" s="19">
        <f t="shared" si="3"/>
        <v>12</v>
      </c>
      <c r="AF25" s="134" t="s">
        <v>755</v>
      </c>
      <c r="AG25" s="135" t="s">
        <v>756</v>
      </c>
    </row>
    <row r="26" spans="1:33" ht="15.75" customHeight="1" x14ac:dyDescent="0.2">
      <c r="A26" s="553" t="s">
        <v>349</v>
      </c>
      <c r="B26" s="22" t="s">
        <v>1</v>
      </c>
      <c r="C26" s="554" t="s">
        <v>47</v>
      </c>
      <c r="D26" s="13"/>
      <c r="E26" s="13"/>
      <c r="F26" s="16"/>
      <c r="G26" s="342"/>
      <c r="H26" s="13">
        <v>16</v>
      </c>
      <c r="I26" s="13"/>
      <c r="J26" s="16">
        <v>4</v>
      </c>
      <c r="K26" s="17" t="s">
        <v>346</v>
      </c>
      <c r="L26" s="13"/>
      <c r="M26" s="13"/>
      <c r="N26" s="16"/>
      <c r="O26" s="342"/>
      <c r="P26" s="13"/>
      <c r="Q26" s="13"/>
      <c r="R26" s="16"/>
      <c r="S26" s="17"/>
      <c r="T26" s="13"/>
      <c r="U26" s="13"/>
      <c r="V26" s="23"/>
      <c r="W26" s="66"/>
      <c r="X26" s="13"/>
      <c r="Y26" s="13"/>
      <c r="Z26" s="16"/>
      <c r="AA26" s="16"/>
      <c r="AB26" s="13">
        <f t="shared" si="0"/>
        <v>16</v>
      </c>
      <c r="AC26" s="13">
        <f t="shared" si="1"/>
        <v>0</v>
      </c>
      <c r="AD26" s="12">
        <f t="shared" si="2"/>
        <v>4</v>
      </c>
      <c r="AE26" s="19">
        <f t="shared" si="3"/>
        <v>16</v>
      </c>
      <c r="AF26" s="134" t="s">
        <v>791</v>
      </c>
      <c r="AG26" s="135" t="s">
        <v>1177</v>
      </c>
    </row>
    <row r="27" spans="1:33" ht="15.75" customHeight="1" x14ac:dyDescent="0.2">
      <c r="A27" s="553" t="s">
        <v>350</v>
      </c>
      <c r="B27" s="22" t="s">
        <v>1</v>
      </c>
      <c r="C27" s="554" t="s">
        <v>46</v>
      </c>
      <c r="D27" s="13"/>
      <c r="E27" s="13"/>
      <c r="F27" s="16"/>
      <c r="G27" s="342"/>
      <c r="H27" s="13"/>
      <c r="I27" s="13"/>
      <c r="J27" s="16"/>
      <c r="K27" s="17"/>
      <c r="L27" s="13">
        <v>8</v>
      </c>
      <c r="M27" s="13"/>
      <c r="N27" s="16">
        <v>4</v>
      </c>
      <c r="O27" s="342" t="s">
        <v>346</v>
      </c>
      <c r="P27" s="13"/>
      <c r="Q27" s="13"/>
      <c r="R27" s="16"/>
      <c r="S27" s="17"/>
      <c r="T27" s="13"/>
      <c r="U27" s="13"/>
      <c r="V27" s="23"/>
      <c r="W27" s="66"/>
      <c r="X27" s="13"/>
      <c r="Y27" s="13"/>
      <c r="Z27" s="16"/>
      <c r="AA27" s="16"/>
      <c r="AB27" s="13">
        <f t="shared" si="0"/>
        <v>8</v>
      </c>
      <c r="AC27" s="13">
        <f t="shared" si="1"/>
        <v>0</v>
      </c>
      <c r="AD27" s="12">
        <f t="shared" si="2"/>
        <v>4</v>
      </c>
      <c r="AE27" s="19">
        <f t="shared" si="3"/>
        <v>8</v>
      </c>
      <c r="AF27" s="134" t="s">
        <v>791</v>
      </c>
      <c r="AG27" s="135" t="s">
        <v>1177</v>
      </c>
    </row>
    <row r="28" spans="1:33" ht="15.75" customHeight="1" x14ac:dyDescent="0.2">
      <c r="A28" s="62" t="s">
        <v>48</v>
      </c>
      <c r="B28" s="22" t="s">
        <v>1</v>
      </c>
      <c r="C28" s="554" t="s">
        <v>49</v>
      </c>
      <c r="D28" s="13"/>
      <c r="E28" s="13"/>
      <c r="F28" s="16"/>
      <c r="G28" s="342"/>
      <c r="H28" s="13"/>
      <c r="I28" s="13"/>
      <c r="J28" s="16"/>
      <c r="K28" s="17"/>
      <c r="L28" s="13">
        <v>16</v>
      </c>
      <c r="M28" s="13"/>
      <c r="N28" s="16">
        <v>3</v>
      </c>
      <c r="O28" s="342" t="s">
        <v>346</v>
      </c>
      <c r="P28" s="13"/>
      <c r="Q28" s="13"/>
      <c r="R28" s="16"/>
      <c r="S28" s="17"/>
      <c r="T28" s="13"/>
      <c r="U28" s="13"/>
      <c r="V28" s="23"/>
      <c r="W28" s="66"/>
      <c r="X28" s="13"/>
      <c r="Y28" s="13"/>
      <c r="Z28" s="16"/>
      <c r="AA28" s="16"/>
      <c r="AB28" s="13">
        <f t="shared" si="0"/>
        <v>16</v>
      </c>
      <c r="AC28" s="13">
        <f t="shared" si="1"/>
        <v>0</v>
      </c>
      <c r="AD28" s="12">
        <f t="shared" si="2"/>
        <v>3</v>
      </c>
      <c r="AE28" s="19">
        <f t="shared" si="3"/>
        <v>16</v>
      </c>
      <c r="AF28" s="134" t="s">
        <v>780</v>
      </c>
      <c r="AG28" s="135" t="s">
        <v>930</v>
      </c>
    </row>
    <row r="29" spans="1:33" ht="15.75" customHeight="1" x14ac:dyDescent="0.2">
      <c r="A29" s="62" t="s">
        <v>50</v>
      </c>
      <c r="B29" s="22" t="s">
        <v>1</v>
      </c>
      <c r="C29" s="554" t="s">
        <v>51</v>
      </c>
      <c r="D29" s="13"/>
      <c r="E29" s="13"/>
      <c r="F29" s="16"/>
      <c r="G29" s="342"/>
      <c r="H29" s="13"/>
      <c r="I29" s="13"/>
      <c r="J29" s="16"/>
      <c r="K29" s="17"/>
      <c r="L29" s="13"/>
      <c r="M29" s="13"/>
      <c r="N29" s="16"/>
      <c r="O29" s="342"/>
      <c r="P29" s="13">
        <v>8</v>
      </c>
      <c r="Q29" s="13"/>
      <c r="R29" s="16">
        <v>3</v>
      </c>
      <c r="S29" s="17" t="s">
        <v>346</v>
      </c>
      <c r="T29" s="13"/>
      <c r="U29" s="13"/>
      <c r="V29" s="23"/>
      <c r="W29" s="66"/>
      <c r="X29" s="13"/>
      <c r="Y29" s="13"/>
      <c r="Z29" s="16"/>
      <c r="AA29" s="16"/>
      <c r="AB29" s="13">
        <f t="shared" si="0"/>
        <v>8</v>
      </c>
      <c r="AC29" s="13">
        <f t="shared" si="1"/>
        <v>0</v>
      </c>
      <c r="AD29" s="12">
        <f t="shared" si="2"/>
        <v>3</v>
      </c>
      <c r="AE29" s="19">
        <f t="shared" si="3"/>
        <v>8</v>
      </c>
      <c r="AF29" s="134" t="s">
        <v>780</v>
      </c>
      <c r="AG29" s="135" t="s">
        <v>811</v>
      </c>
    </row>
    <row r="30" spans="1:33" ht="15.75" customHeight="1" x14ac:dyDescent="0.2">
      <c r="A30" s="62" t="s">
        <v>53</v>
      </c>
      <c r="B30" s="22" t="s">
        <v>1</v>
      </c>
      <c r="C30" s="554" t="s">
        <v>54</v>
      </c>
      <c r="D30" s="13"/>
      <c r="E30" s="13"/>
      <c r="F30" s="16"/>
      <c r="G30" s="342"/>
      <c r="H30" s="13"/>
      <c r="I30" s="13"/>
      <c r="J30" s="16"/>
      <c r="K30" s="17"/>
      <c r="L30" s="13"/>
      <c r="M30" s="13"/>
      <c r="N30" s="16"/>
      <c r="O30" s="342"/>
      <c r="P30" s="13"/>
      <c r="Q30" s="13"/>
      <c r="R30" s="16"/>
      <c r="S30" s="17"/>
      <c r="T30" s="13">
        <v>16</v>
      </c>
      <c r="U30" s="13"/>
      <c r="V30" s="23">
        <v>4</v>
      </c>
      <c r="W30" s="66" t="s">
        <v>346</v>
      </c>
      <c r="X30" s="13"/>
      <c r="Y30" s="13"/>
      <c r="Z30" s="16"/>
      <c r="AA30" s="16"/>
      <c r="AB30" s="13">
        <f t="shared" si="0"/>
        <v>16</v>
      </c>
      <c r="AC30" s="13">
        <f t="shared" si="1"/>
        <v>0</v>
      </c>
      <c r="AD30" s="12">
        <f t="shared" si="2"/>
        <v>4</v>
      </c>
      <c r="AE30" s="19">
        <f t="shared" si="3"/>
        <v>16</v>
      </c>
      <c r="AF30" s="134" t="s">
        <v>791</v>
      </c>
      <c r="AG30" s="135" t="s">
        <v>828</v>
      </c>
    </row>
    <row r="31" spans="1:33" ht="15.75" customHeight="1" x14ac:dyDescent="0.2">
      <c r="A31" s="62" t="s">
        <v>55</v>
      </c>
      <c r="B31" s="22" t="s">
        <v>1</v>
      </c>
      <c r="C31" s="554" t="s">
        <v>56</v>
      </c>
      <c r="D31" s="13"/>
      <c r="E31" s="13"/>
      <c r="F31" s="16"/>
      <c r="G31" s="342"/>
      <c r="H31" s="13"/>
      <c r="I31" s="13"/>
      <c r="J31" s="16"/>
      <c r="K31" s="17"/>
      <c r="L31" s="13"/>
      <c r="M31" s="13"/>
      <c r="N31" s="16"/>
      <c r="O31" s="342"/>
      <c r="P31" s="13"/>
      <c r="Q31" s="13"/>
      <c r="R31" s="16"/>
      <c r="S31" s="17"/>
      <c r="T31" s="13"/>
      <c r="U31" s="13"/>
      <c r="V31" s="23"/>
      <c r="W31" s="66"/>
      <c r="X31" s="13">
        <v>16</v>
      </c>
      <c r="Y31" s="13"/>
      <c r="Z31" s="16">
        <v>3</v>
      </c>
      <c r="AA31" s="16" t="s">
        <v>346</v>
      </c>
      <c r="AB31" s="13">
        <f t="shared" si="0"/>
        <v>16</v>
      </c>
      <c r="AC31" s="13">
        <f t="shared" si="1"/>
        <v>0</v>
      </c>
      <c r="AD31" s="12">
        <f t="shared" si="2"/>
        <v>3</v>
      </c>
      <c r="AE31" s="19">
        <f t="shared" si="3"/>
        <v>16</v>
      </c>
      <c r="AF31" s="134" t="s">
        <v>791</v>
      </c>
      <c r="AG31" s="135" t="s">
        <v>828</v>
      </c>
    </row>
    <row r="32" spans="1:33" ht="15.75" customHeight="1" x14ac:dyDescent="0.2">
      <c r="A32" s="62" t="s">
        <v>57</v>
      </c>
      <c r="B32" s="22" t="s">
        <v>1</v>
      </c>
      <c r="C32" s="11" t="s">
        <v>118</v>
      </c>
      <c r="D32" s="13"/>
      <c r="E32" s="13"/>
      <c r="F32" s="16"/>
      <c r="G32" s="342"/>
      <c r="H32" s="13"/>
      <c r="I32" s="13"/>
      <c r="J32" s="16"/>
      <c r="K32" s="17"/>
      <c r="L32" s="13"/>
      <c r="M32" s="13"/>
      <c r="N32" s="16"/>
      <c r="O32" s="342"/>
      <c r="P32" s="13">
        <v>8</v>
      </c>
      <c r="Q32" s="13"/>
      <c r="R32" s="16">
        <v>2</v>
      </c>
      <c r="S32" s="17" t="s">
        <v>1</v>
      </c>
      <c r="T32" s="13"/>
      <c r="U32" s="13"/>
      <c r="V32" s="23"/>
      <c r="W32" s="66"/>
      <c r="X32" s="13"/>
      <c r="Y32" s="13"/>
      <c r="Z32" s="16"/>
      <c r="AA32" s="16"/>
      <c r="AB32" s="13">
        <f t="shared" si="0"/>
        <v>8</v>
      </c>
      <c r="AC32" s="13">
        <f t="shared" si="1"/>
        <v>0</v>
      </c>
      <c r="AD32" s="12">
        <f t="shared" si="2"/>
        <v>2</v>
      </c>
      <c r="AE32" s="19">
        <f t="shared" si="3"/>
        <v>8</v>
      </c>
      <c r="AF32" s="134" t="s">
        <v>1170</v>
      </c>
      <c r="AG32" s="135" t="s">
        <v>1171</v>
      </c>
    </row>
    <row r="33" spans="1:33" ht="15.75" customHeight="1" x14ac:dyDescent="0.2">
      <c r="A33" s="62" t="s">
        <v>58</v>
      </c>
      <c r="B33" s="22" t="s">
        <v>1</v>
      </c>
      <c r="C33" s="11" t="s">
        <v>59</v>
      </c>
      <c r="D33" s="13"/>
      <c r="E33" s="13"/>
      <c r="F33" s="16"/>
      <c r="G33" s="342"/>
      <c r="H33" s="13"/>
      <c r="I33" s="13"/>
      <c r="J33" s="16"/>
      <c r="K33" s="17"/>
      <c r="L33" s="13"/>
      <c r="M33" s="13"/>
      <c r="N33" s="16"/>
      <c r="O33" s="342"/>
      <c r="P33" s="13"/>
      <c r="Q33" s="13"/>
      <c r="R33" s="16"/>
      <c r="S33" s="17"/>
      <c r="T33" s="13">
        <v>8</v>
      </c>
      <c r="U33" s="13"/>
      <c r="V33" s="23">
        <v>2</v>
      </c>
      <c r="W33" s="66" t="s">
        <v>1</v>
      </c>
      <c r="X33" s="13"/>
      <c r="Y33" s="13"/>
      <c r="Z33" s="16"/>
      <c r="AA33" s="16"/>
      <c r="AB33" s="13">
        <f t="shared" si="0"/>
        <v>8</v>
      </c>
      <c r="AC33" s="13">
        <f t="shared" si="1"/>
        <v>0</v>
      </c>
      <c r="AD33" s="12">
        <f t="shared" si="2"/>
        <v>2</v>
      </c>
      <c r="AE33" s="19">
        <f t="shared" si="3"/>
        <v>8</v>
      </c>
      <c r="AF33" s="134" t="s">
        <v>1170</v>
      </c>
      <c r="AG33" s="135" t="s">
        <v>1171</v>
      </c>
    </row>
    <row r="34" spans="1:33" ht="15.75" customHeight="1" x14ac:dyDescent="0.2">
      <c r="A34" s="62" t="s">
        <v>100</v>
      </c>
      <c r="B34" s="22" t="s">
        <v>137</v>
      </c>
      <c r="C34" s="341" t="s">
        <v>148</v>
      </c>
      <c r="D34" s="13"/>
      <c r="E34" s="13"/>
      <c r="F34" s="16"/>
      <c r="G34" s="342"/>
      <c r="H34" s="13"/>
      <c r="I34" s="13">
        <v>8</v>
      </c>
      <c r="J34" s="16">
        <v>1</v>
      </c>
      <c r="K34" s="17" t="s">
        <v>225</v>
      </c>
      <c r="L34" s="13"/>
      <c r="M34" s="13"/>
      <c r="N34" s="16"/>
      <c r="O34" s="342"/>
      <c r="P34" s="13"/>
      <c r="Q34" s="13"/>
      <c r="R34" s="16"/>
      <c r="S34" s="17"/>
      <c r="T34" s="13"/>
      <c r="U34" s="13"/>
      <c r="V34" s="23"/>
      <c r="W34" s="66"/>
      <c r="X34" s="13"/>
      <c r="Y34" s="13"/>
      <c r="Z34" s="16"/>
      <c r="AA34" s="16"/>
      <c r="AB34" s="13">
        <f t="shared" si="0"/>
        <v>0</v>
      </c>
      <c r="AC34" s="13">
        <f t="shared" si="1"/>
        <v>8</v>
      </c>
      <c r="AD34" s="12">
        <f t="shared" si="2"/>
        <v>1</v>
      </c>
      <c r="AE34" s="19">
        <f t="shared" si="3"/>
        <v>8</v>
      </c>
      <c r="AF34" s="134" t="s">
        <v>727</v>
      </c>
      <c r="AG34" s="135" t="s">
        <v>818</v>
      </c>
    </row>
    <row r="35" spans="1:33" ht="15.75" customHeight="1" x14ac:dyDescent="0.2">
      <c r="A35" s="62" t="s">
        <v>104</v>
      </c>
      <c r="B35" s="22" t="s">
        <v>137</v>
      </c>
      <c r="C35" s="341" t="s">
        <v>149</v>
      </c>
      <c r="D35" s="13"/>
      <c r="E35" s="13"/>
      <c r="F35" s="16"/>
      <c r="G35" s="342"/>
      <c r="H35" s="13"/>
      <c r="I35" s="13"/>
      <c r="J35" s="16"/>
      <c r="K35" s="17"/>
      <c r="L35" s="13"/>
      <c r="M35" s="13">
        <v>8</v>
      </c>
      <c r="N35" s="16">
        <v>1</v>
      </c>
      <c r="O35" s="342" t="s">
        <v>225</v>
      </c>
      <c r="P35" s="13"/>
      <c r="Q35" s="13"/>
      <c r="R35" s="16"/>
      <c r="S35" s="17"/>
      <c r="T35" s="13"/>
      <c r="U35" s="13"/>
      <c r="V35" s="23"/>
      <c r="W35" s="66"/>
      <c r="X35" s="13"/>
      <c r="Y35" s="13"/>
      <c r="Z35" s="16"/>
      <c r="AA35" s="16"/>
      <c r="AB35" s="13">
        <f t="shared" si="0"/>
        <v>0</v>
      </c>
      <c r="AC35" s="13">
        <f t="shared" si="1"/>
        <v>8</v>
      </c>
      <c r="AD35" s="12">
        <f t="shared" si="2"/>
        <v>1</v>
      </c>
      <c r="AE35" s="19">
        <f t="shared" si="3"/>
        <v>8</v>
      </c>
      <c r="AF35" s="134" t="s">
        <v>727</v>
      </c>
      <c r="AG35" s="135" t="s">
        <v>818</v>
      </c>
    </row>
    <row r="36" spans="1:33" ht="15.75" customHeight="1" x14ac:dyDescent="0.2">
      <c r="A36" s="62" t="s">
        <v>106</v>
      </c>
      <c r="B36" s="22" t="s">
        <v>137</v>
      </c>
      <c r="C36" s="341" t="s">
        <v>150</v>
      </c>
      <c r="D36" s="13"/>
      <c r="E36" s="13"/>
      <c r="F36" s="16"/>
      <c r="G36" s="342"/>
      <c r="H36" s="13"/>
      <c r="I36" s="13"/>
      <c r="J36" s="16"/>
      <c r="K36" s="17"/>
      <c r="L36" s="13"/>
      <c r="M36" s="13"/>
      <c r="N36" s="16"/>
      <c r="O36" s="342"/>
      <c r="P36" s="13"/>
      <c r="Q36" s="13">
        <v>8</v>
      </c>
      <c r="R36" s="16">
        <v>1</v>
      </c>
      <c r="S36" s="17" t="s">
        <v>225</v>
      </c>
      <c r="T36" s="13"/>
      <c r="U36" s="13"/>
      <c r="V36" s="23"/>
      <c r="W36" s="66"/>
      <c r="X36" s="13"/>
      <c r="Y36" s="13"/>
      <c r="Z36" s="16"/>
      <c r="AA36" s="16"/>
      <c r="AB36" s="13">
        <f t="shared" si="0"/>
        <v>0</v>
      </c>
      <c r="AC36" s="13">
        <f t="shared" si="1"/>
        <v>8</v>
      </c>
      <c r="AD36" s="12">
        <f t="shared" si="2"/>
        <v>1</v>
      </c>
      <c r="AE36" s="19">
        <f t="shared" si="3"/>
        <v>8</v>
      </c>
      <c r="AF36" s="134" t="s">
        <v>727</v>
      </c>
      <c r="AG36" s="135" t="s">
        <v>818</v>
      </c>
    </row>
    <row r="37" spans="1:33" ht="15.75" customHeight="1" x14ac:dyDescent="0.2">
      <c r="A37" s="62" t="s">
        <v>108</v>
      </c>
      <c r="B37" s="22" t="s">
        <v>137</v>
      </c>
      <c r="C37" s="341" t="s">
        <v>109</v>
      </c>
      <c r="D37" s="13"/>
      <c r="E37" s="13"/>
      <c r="F37" s="16"/>
      <c r="G37" s="342"/>
      <c r="H37" s="13"/>
      <c r="I37" s="13"/>
      <c r="J37" s="16"/>
      <c r="K37" s="17"/>
      <c r="L37" s="13"/>
      <c r="M37" s="13"/>
      <c r="N37" s="16"/>
      <c r="O37" s="342"/>
      <c r="P37" s="13"/>
      <c r="Q37" s="13"/>
      <c r="R37" s="16"/>
      <c r="S37" s="17"/>
      <c r="T37" s="13"/>
      <c r="U37" s="13">
        <v>8</v>
      </c>
      <c r="V37" s="23">
        <v>1</v>
      </c>
      <c r="W37" s="66" t="s">
        <v>225</v>
      </c>
      <c r="X37" s="13"/>
      <c r="Y37" s="13"/>
      <c r="Z37" s="16"/>
      <c r="AA37" s="16"/>
      <c r="AB37" s="13">
        <f t="shared" si="0"/>
        <v>0</v>
      </c>
      <c r="AC37" s="13">
        <f t="shared" si="1"/>
        <v>8</v>
      </c>
      <c r="AD37" s="12">
        <f t="shared" si="2"/>
        <v>1</v>
      </c>
      <c r="AE37" s="19">
        <f t="shared" si="3"/>
        <v>8</v>
      </c>
      <c r="AF37" s="134" t="s">
        <v>727</v>
      </c>
      <c r="AG37" s="135" t="s">
        <v>818</v>
      </c>
    </row>
    <row r="38" spans="1:33" ht="15.75" customHeight="1" x14ac:dyDescent="0.2">
      <c r="A38" s="62" t="s">
        <v>110</v>
      </c>
      <c r="B38" s="22" t="s">
        <v>137</v>
      </c>
      <c r="C38" s="341" t="s">
        <v>111</v>
      </c>
      <c r="D38" s="13"/>
      <c r="E38" s="13"/>
      <c r="F38" s="16"/>
      <c r="G38" s="342"/>
      <c r="H38" s="13"/>
      <c r="I38" s="13"/>
      <c r="J38" s="16"/>
      <c r="K38" s="17"/>
      <c r="L38" s="13"/>
      <c r="M38" s="13"/>
      <c r="N38" s="16"/>
      <c r="O38" s="342"/>
      <c r="P38" s="13"/>
      <c r="Q38" s="13"/>
      <c r="R38" s="16"/>
      <c r="S38" s="17"/>
      <c r="T38" s="13"/>
      <c r="U38" s="13"/>
      <c r="V38" s="23"/>
      <c r="W38" s="66"/>
      <c r="X38" s="13"/>
      <c r="Y38" s="13">
        <v>4</v>
      </c>
      <c r="Z38" s="16">
        <v>1</v>
      </c>
      <c r="AA38" s="16" t="s">
        <v>225</v>
      </c>
      <c r="AB38" s="13">
        <f t="shared" si="0"/>
        <v>0</v>
      </c>
      <c r="AC38" s="13">
        <f t="shared" si="1"/>
        <v>4</v>
      </c>
      <c r="AD38" s="12">
        <f t="shared" si="2"/>
        <v>1</v>
      </c>
      <c r="AE38" s="19">
        <f t="shared" si="3"/>
        <v>4</v>
      </c>
      <c r="AF38" s="134" t="s">
        <v>727</v>
      </c>
      <c r="AG38" s="135" t="s">
        <v>818</v>
      </c>
    </row>
    <row r="39" spans="1:33" ht="15.75" customHeight="1" x14ac:dyDescent="0.2">
      <c r="A39" s="62" t="s">
        <v>161</v>
      </c>
      <c r="B39" s="22" t="s">
        <v>137</v>
      </c>
      <c r="C39" s="555" t="s">
        <v>162</v>
      </c>
      <c r="D39" s="13"/>
      <c r="E39" s="13"/>
      <c r="F39" s="16"/>
      <c r="G39" s="342"/>
      <c r="H39" s="13"/>
      <c r="I39" s="13"/>
      <c r="J39" s="16"/>
      <c r="K39" s="17"/>
      <c r="L39" s="13">
        <v>4</v>
      </c>
      <c r="M39" s="13"/>
      <c r="N39" s="16">
        <v>1</v>
      </c>
      <c r="O39" s="342" t="s">
        <v>156</v>
      </c>
      <c r="P39" s="13"/>
      <c r="Q39" s="13"/>
      <c r="R39" s="16"/>
      <c r="S39" s="17"/>
      <c r="T39" s="13"/>
      <c r="U39" s="13"/>
      <c r="V39" s="23"/>
      <c r="W39" s="66"/>
      <c r="X39" s="13"/>
      <c r="Y39" s="13"/>
      <c r="Z39" s="16"/>
      <c r="AA39" s="16"/>
      <c r="AB39" s="13">
        <f t="shared" si="0"/>
        <v>4</v>
      </c>
      <c r="AC39" s="13">
        <f t="shared" si="1"/>
        <v>0</v>
      </c>
      <c r="AD39" s="12">
        <f t="shared" si="2"/>
        <v>1</v>
      </c>
      <c r="AE39" s="19">
        <f t="shared" si="3"/>
        <v>4</v>
      </c>
      <c r="AF39" s="135" t="s">
        <v>758</v>
      </c>
      <c r="AG39" s="135" t="s">
        <v>929</v>
      </c>
    </row>
    <row r="40" spans="1:33" ht="15.75" customHeight="1" x14ac:dyDescent="0.2">
      <c r="A40" s="62" t="s">
        <v>60</v>
      </c>
      <c r="B40" s="22" t="s">
        <v>1</v>
      </c>
      <c r="C40" s="341" t="s">
        <v>61</v>
      </c>
      <c r="D40" s="13"/>
      <c r="E40" s="13"/>
      <c r="F40" s="16"/>
      <c r="G40" s="342"/>
      <c r="H40" s="13"/>
      <c r="I40" s="13"/>
      <c r="J40" s="16"/>
      <c r="K40" s="17"/>
      <c r="L40" s="13"/>
      <c r="M40" s="13"/>
      <c r="N40" s="23"/>
      <c r="O40" s="17"/>
      <c r="P40" s="13"/>
      <c r="Q40" s="13"/>
      <c r="R40" s="422"/>
      <c r="S40" s="422"/>
      <c r="T40" s="13">
        <v>8</v>
      </c>
      <c r="U40" s="13"/>
      <c r="V40" s="16">
        <v>2</v>
      </c>
      <c r="W40" s="66" t="s">
        <v>1</v>
      </c>
      <c r="X40" s="13"/>
      <c r="Y40" s="13"/>
      <c r="Z40" s="16"/>
      <c r="AA40" s="66"/>
      <c r="AB40" s="13">
        <f t="shared" si="0"/>
        <v>8</v>
      </c>
      <c r="AC40" s="13">
        <f t="shared" si="1"/>
        <v>0</v>
      </c>
      <c r="AD40" s="12">
        <f t="shared" si="2"/>
        <v>2</v>
      </c>
      <c r="AE40" s="19">
        <f t="shared" si="3"/>
        <v>8</v>
      </c>
      <c r="AF40" s="134" t="s">
        <v>784</v>
      </c>
      <c r="AG40" s="135" t="s">
        <v>809</v>
      </c>
    </row>
    <row r="41" spans="1:33" ht="15.75" customHeight="1" x14ac:dyDescent="0.2">
      <c r="A41" s="9" t="s">
        <v>82</v>
      </c>
      <c r="B41" s="22" t="s">
        <v>1</v>
      </c>
      <c r="C41" s="11" t="s">
        <v>83</v>
      </c>
      <c r="D41" s="13"/>
      <c r="E41" s="13"/>
      <c r="F41" s="16"/>
      <c r="G41" s="342"/>
      <c r="H41" s="13"/>
      <c r="I41" s="13">
        <v>8</v>
      </c>
      <c r="J41" s="16">
        <v>2</v>
      </c>
      <c r="K41" s="17" t="s">
        <v>225</v>
      </c>
      <c r="L41" s="13"/>
      <c r="M41" s="13"/>
      <c r="N41" s="16"/>
      <c r="O41" s="342"/>
      <c r="P41" s="13"/>
      <c r="Q41" s="13"/>
      <c r="R41" s="16"/>
      <c r="S41" s="17"/>
      <c r="T41" s="13"/>
      <c r="U41" s="13"/>
      <c r="V41" s="23"/>
      <c r="W41" s="66"/>
      <c r="X41" s="13"/>
      <c r="Y41" s="13"/>
      <c r="Z41" s="16"/>
      <c r="AA41" s="16"/>
      <c r="AB41" s="13">
        <f t="shared" si="0"/>
        <v>0</v>
      </c>
      <c r="AC41" s="13">
        <f t="shared" si="1"/>
        <v>8</v>
      </c>
      <c r="AD41" s="12">
        <f t="shared" si="2"/>
        <v>2</v>
      </c>
      <c r="AE41" s="19">
        <f t="shared" si="3"/>
        <v>8</v>
      </c>
      <c r="AF41" s="134" t="s">
        <v>731</v>
      </c>
      <c r="AG41" s="135" t="s">
        <v>824</v>
      </c>
    </row>
    <row r="42" spans="1:33" ht="15.75" customHeight="1" x14ac:dyDescent="0.2">
      <c r="A42" s="9" t="s">
        <v>84</v>
      </c>
      <c r="B42" s="22" t="s">
        <v>1</v>
      </c>
      <c r="C42" s="11" t="s">
        <v>85</v>
      </c>
      <c r="D42" s="13"/>
      <c r="E42" s="13"/>
      <c r="F42" s="16"/>
      <c r="G42" s="342"/>
      <c r="H42" s="13"/>
      <c r="I42" s="13"/>
      <c r="J42" s="16"/>
      <c r="K42" s="17"/>
      <c r="L42" s="13"/>
      <c r="M42" s="13">
        <v>8</v>
      </c>
      <c r="N42" s="16">
        <v>2</v>
      </c>
      <c r="O42" s="342" t="s">
        <v>225</v>
      </c>
      <c r="P42" s="13"/>
      <c r="Q42" s="13"/>
      <c r="R42" s="16"/>
      <c r="S42" s="17"/>
      <c r="T42" s="13"/>
      <c r="U42" s="13"/>
      <c r="V42" s="23"/>
      <c r="W42" s="66"/>
      <c r="X42" s="13"/>
      <c r="Y42" s="13"/>
      <c r="Z42" s="16"/>
      <c r="AA42" s="16"/>
      <c r="AB42" s="13">
        <f t="shared" si="0"/>
        <v>0</v>
      </c>
      <c r="AC42" s="13">
        <f t="shared" si="1"/>
        <v>8</v>
      </c>
      <c r="AD42" s="12">
        <f t="shared" si="2"/>
        <v>2</v>
      </c>
      <c r="AE42" s="19">
        <f t="shared" si="3"/>
        <v>8</v>
      </c>
      <c r="AF42" s="134" t="s">
        <v>731</v>
      </c>
      <c r="AG42" s="135" t="s">
        <v>824</v>
      </c>
    </row>
    <row r="43" spans="1:33" ht="15.75" customHeight="1" x14ac:dyDescent="0.2">
      <c r="A43" s="9" t="s">
        <v>86</v>
      </c>
      <c r="B43" s="22" t="s">
        <v>1</v>
      </c>
      <c r="C43" s="11" t="s">
        <v>87</v>
      </c>
      <c r="D43" s="13"/>
      <c r="E43" s="13"/>
      <c r="F43" s="16"/>
      <c r="G43" s="342"/>
      <c r="H43" s="13"/>
      <c r="I43" s="13"/>
      <c r="J43" s="16"/>
      <c r="K43" s="17"/>
      <c r="L43" s="13"/>
      <c r="M43" s="13"/>
      <c r="N43" s="16"/>
      <c r="O43" s="342"/>
      <c r="P43" s="13"/>
      <c r="Q43" s="13">
        <v>8</v>
      </c>
      <c r="R43" s="16">
        <v>2</v>
      </c>
      <c r="S43" s="17" t="s">
        <v>225</v>
      </c>
      <c r="T43" s="13"/>
      <c r="U43" s="13"/>
      <c r="V43" s="23"/>
      <c r="W43" s="66"/>
      <c r="X43" s="13"/>
      <c r="Y43" s="13"/>
      <c r="Z43" s="16"/>
      <c r="AA43" s="16"/>
      <c r="AB43" s="13">
        <f t="shared" si="0"/>
        <v>0</v>
      </c>
      <c r="AC43" s="13">
        <f t="shared" si="1"/>
        <v>8</v>
      </c>
      <c r="AD43" s="12">
        <f t="shared" si="2"/>
        <v>2</v>
      </c>
      <c r="AE43" s="19">
        <f t="shared" si="3"/>
        <v>8</v>
      </c>
      <c r="AF43" s="134" t="s">
        <v>731</v>
      </c>
      <c r="AG43" s="135" t="s">
        <v>824</v>
      </c>
    </row>
    <row r="44" spans="1:33" ht="15.75" customHeight="1" x14ac:dyDescent="0.2">
      <c r="A44" s="9" t="s">
        <v>88</v>
      </c>
      <c r="B44" s="22" t="s">
        <v>1</v>
      </c>
      <c r="C44" s="11" t="s">
        <v>89</v>
      </c>
      <c r="D44" s="13"/>
      <c r="E44" s="13"/>
      <c r="F44" s="16"/>
      <c r="G44" s="342"/>
      <c r="H44" s="13"/>
      <c r="I44" s="13"/>
      <c r="J44" s="16"/>
      <c r="K44" s="17"/>
      <c r="L44" s="13"/>
      <c r="M44" s="13"/>
      <c r="N44" s="16"/>
      <c r="O44" s="342"/>
      <c r="P44" s="13"/>
      <c r="Q44" s="13"/>
      <c r="R44" s="16"/>
      <c r="S44" s="17"/>
      <c r="T44" s="13"/>
      <c r="U44" s="13">
        <v>8</v>
      </c>
      <c r="V44" s="23">
        <v>2</v>
      </c>
      <c r="W44" s="66" t="s">
        <v>225</v>
      </c>
      <c r="X44" s="13"/>
      <c r="Y44" s="13"/>
      <c r="Z44" s="16"/>
      <c r="AA44" s="16"/>
      <c r="AB44" s="13">
        <f t="shared" si="0"/>
        <v>0</v>
      </c>
      <c r="AC44" s="13">
        <f t="shared" si="1"/>
        <v>8</v>
      </c>
      <c r="AD44" s="12">
        <f t="shared" si="2"/>
        <v>2</v>
      </c>
      <c r="AE44" s="19">
        <f t="shared" si="3"/>
        <v>8</v>
      </c>
      <c r="AF44" s="134" t="s">
        <v>731</v>
      </c>
      <c r="AG44" s="135" t="s">
        <v>824</v>
      </c>
    </row>
    <row r="45" spans="1:33" ht="15.75" customHeight="1" x14ac:dyDescent="0.2">
      <c r="A45" s="9" t="s">
        <v>90</v>
      </c>
      <c r="B45" s="22" t="s">
        <v>1</v>
      </c>
      <c r="C45" s="11" t="s">
        <v>91</v>
      </c>
      <c r="D45" s="13"/>
      <c r="E45" s="13"/>
      <c r="F45" s="16"/>
      <c r="G45" s="342"/>
      <c r="H45" s="13"/>
      <c r="I45" s="13"/>
      <c r="J45" s="16"/>
      <c r="K45" s="17"/>
      <c r="L45" s="13"/>
      <c r="M45" s="13"/>
      <c r="N45" s="16"/>
      <c r="O45" s="342"/>
      <c r="P45" s="13"/>
      <c r="Q45" s="13"/>
      <c r="R45" s="16"/>
      <c r="S45" s="17"/>
      <c r="T45" s="13"/>
      <c r="U45" s="13"/>
      <c r="V45" s="23"/>
      <c r="W45" s="66"/>
      <c r="X45" s="13"/>
      <c r="Y45" s="13">
        <v>8</v>
      </c>
      <c r="Z45" s="16">
        <v>2</v>
      </c>
      <c r="AA45" s="16" t="s">
        <v>225</v>
      </c>
      <c r="AB45" s="13">
        <f t="shared" si="0"/>
        <v>0</v>
      </c>
      <c r="AC45" s="13">
        <f t="shared" si="1"/>
        <v>8</v>
      </c>
      <c r="AD45" s="12">
        <f t="shared" si="2"/>
        <v>2</v>
      </c>
      <c r="AE45" s="19">
        <f t="shared" si="3"/>
        <v>8</v>
      </c>
      <c r="AF45" s="134" t="s">
        <v>731</v>
      </c>
      <c r="AG45" s="135" t="s">
        <v>824</v>
      </c>
    </row>
    <row r="46" spans="1:33" ht="15.75" customHeight="1" x14ac:dyDescent="0.2">
      <c r="A46" s="62" t="s">
        <v>94</v>
      </c>
      <c r="B46" s="22" t="s">
        <v>1</v>
      </c>
      <c r="C46" s="30" t="s">
        <v>95</v>
      </c>
      <c r="D46" s="13"/>
      <c r="E46" s="13"/>
      <c r="F46" s="16"/>
      <c r="G46" s="342"/>
      <c r="H46" s="13"/>
      <c r="I46" s="13">
        <v>4</v>
      </c>
      <c r="J46" s="16">
        <v>1</v>
      </c>
      <c r="K46" s="17" t="s">
        <v>225</v>
      </c>
      <c r="L46" s="13"/>
      <c r="M46" s="13"/>
      <c r="N46" s="16"/>
      <c r="O46" s="342"/>
      <c r="P46" s="13"/>
      <c r="Q46" s="13"/>
      <c r="R46" s="16"/>
      <c r="S46" s="17"/>
      <c r="T46" s="13"/>
      <c r="U46" s="13"/>
      <c r="V46" s="23"/>
      <c r="W46" s="66"/>
      <c r="X46" s="13"/>
      <c r="Y46" s="13"/>
      <c r="Z46" s="16"/>
      <c r="AA46" s="16"/>
      <c r="AB46" s="13">
        <f t="shared" si="0"/>
        <v>0</v>
      </c>
      <c r="AC46" s="13">
        <f t="shared" si="1"/>
        <v>4</v>
      </c>
      <c r="AD46" s="12">
        <f t="shared" si="2"/>
        <v>1</v>
      </c>
      <c r="AE46" s="19">
        <f t="shared" si="3"/>
        <v>4</v>
      </c>
      <c r="AF46" s="134" t="s">
        <v>727</v>
      </c>
      <c r="AG46" s="135" t="s">
        <v>728</v>
      </c>
    </row>
    <row r="47" spans="1:33" ht="15.75" customHeight="1" x14ac:dyDescent="0.2">
      <c r="A47" s="62" t="s">
        <v>96</v>
      </c>
      <c r="B47" s="22" t="s">
        <v>1</v>
      </c>
      <c r="C47" s="30" t="s">
        <v>97</v>
      </c>
      <c r="D47" s="13"/>
      <c r="E47" s="13"/>
      <c r="F47" s="16"/>
      <c r="G47" s="342"/>
      <c r="H47" s="13"/>
      <c r="I47" s="13"/>
      <c r="J47" s="16"/>
      <c r="K47" s="17"/>
      <c r="L47" s="13"/>
      <c r="M47" s="13"/>
      <c r="N47" s="16"/>
      <c r="O47" s="342"/>
      <c r="P47" s="13"/>
      <c r="Q47" s="13">
        <v>4</v>
      </c>
      <c r="R47" s="16">
        <v>1</v>
      </c>
      <c r="S47" s="17" t="s">
        <v>225</v>
      </c>
      <c r="T47" s="13"/>
      <c r="U47" s="13"/>
      <c r="V47" s="23"/>
      <c r="W47" s="66"/>
      <c r="X47" s="13"/>
      <c r="Y47" s="13"/>
      <c r="Z47" s="16"/>
      <c r="AA47" s="16"/>
      <c r="AB47" s="13">
        <f t="shared" si="0"/>
        <v>0</v>
      </c>
      <c r="AC47" s="13">
        <f t="shared" si="1"/>
        <v>4</v>
      </c>
      <c r="AD47" s="12">
        <f t="shared" si="2"/>
        <v>1</v>
      </c>
      <c r="AE47" s="19">
        <f t="shared" si="3"/>
        <v>4</v>
      </c>
      <c r="AF47" s="134" t="s">
        <v>727</v>
      </c>
      <c r="AG47" s="135" t="s">
        <v>728</v>
      </c>
    </row>
    <row r="48" spans="1:33" ht="15.75" customHeight="1" x14ac:dyDescent="0.2">
      <c r="A48" s="62" t="s">
        <v>98</v>
      </c>
      <c r="B48" s="22" t="s">
        <v>1</v>
      </c>
      <c r="C48" s="29" t="s">
        <v>99</v>
      </c>
      <c r="D48" s="13"/>
      <c r="E48" s="13"/>
      <c r="F48" s="16"/>
      <c r="G48" s="342"/>
      <c r="H48" s="13"/>
      <c r="I48" s="13"/>
      <c r="J48" s="16"/>
      <c r="K48" s="17"/>
      <c r="L48" s="13"/>
      <c r="M48" s="13"/>
      <c r="N48" s="16"/>
      <c r="O48" s="342"/>
      <c r="P48" s="13"/>
      <c r="Q48" s="13"/>
      <c r="R48" s="16"/>
      <c r="S48" s="17"/>
      <c r="T48" s="13"/>
      <c r="U48" s="13"/>
      <c r="V48" s="23"/>
      <c r="W48" s="66"/>
      <c r="X48" s="13"/>
      <c r="Y48" s="13">
        <v>4</v>
      </c>
      <c r="Z48" s="16">
        <v>1</v>
      </c>
      <c r="AA48" s="16" t="s">
        <v>225</v>
      </c>
      <c r="AB48" s="13">
        <f t="shared" si="0"/>
        <v>0</v>
      </c>
      <c r="AC48" s="13">
        <f t="shared" si="1"/>
        <v>4</v>
      </c>
      <c r="AD48" s="12">
        <f t="shared" si="2"/>
        <v>1</v>
      </c>
      <c r="AE48" s="19">
        <f t="shared" si="3"/>
        <v>4</v>
      </c>
      <c r="AF48" s="134" t="s">
        <v>727</v>
      </c>
      <c r="AG48" s="135" t="s">
        <v>728</v>
      </c>
    </row>
    <row r="49" spans="1:33" ht="15.75" customHeight="1" x14ac:dyDescent="0.2">
      <c r="A49" s="62" t="s">
        <v>151</v>
      </c>
      <c r="B49" s="22" t="s">
        <v>1</v>
      </c>
      <c r="C49" s="554" t="s">
        <v>152</v>
      </c>
      <c r="D49" s="13"/>
      <c r="E49" s="13"/>
      <c r="F49" s="16"/>
      <c r="G49" s="342"/>
      <c r="H49" s="13">
        <v>4</v>
      </c>
      <c r="I49" s="13">
        <v>4</v>
      </c>
      <c r="J49" s="16">
        <v>1</v>
      </c>
      <c r="K49" s="17" t="s">
        <v>223</v>
      </c>
      <c r="L49" s="13"/>
      <c r="M49" s="13"/>
      <c r="N49" s="16"/>
      <c r="O49" s="342"/>
      <c r="P49" s="13"/>
      <c r="Q49" s="13"/>
      <c r="R49" s="16"/>
      <c r="S49" s="17"/>
      <c r="T49" s="13"/>
      <c r="U49" s="13"/>
      <c r="V49" s="23"/>
      <c r="W49" s="66"/>
      <c r="X49" s="13"/>
      <c r="Y49" s="13"/>
      <c r="Z49" s="16"/>
      <c r="AA49" s="16"/>
      <c r="AB49" s="13">
        <f t="shared" si="0"/>
        <v>4</v>
      </c>
      <c r="AC49" s="13">
        <f t="shared" si="1"/>
        <v>4</v>
      </c>
      <c r="AD49" s="12">
        <f t="shared" si="2"/>
        <v>1</v>
      </c>
      <c r="AE49" s="19">
        <f t="shared" si="3"/>
        <v>8</v>
      </c>
      <c r="AF49" s="134" t="s">
        <v>765</v>
      </c>
      <c r="AG49" s="135" t="s">
        <v>829</v>
      </c>
    </row>
    <row r="50" spans="1:33" s="8" customFormat="1" ht="15.75" customHeight="1" x14ac:dyDescent="0.25">
      <c r="A50" s="62" t="s">
        <v>851</v>
      </c>
      <c r="B50" s="22" t="s">
        <v>137</v>
      </c>
      <c r="C50" s="554" t="s">
        <v>351</v>
      </c>
      <c r="D50" s="358">
        <v>4</v>
      </c>
      <c r="E50" s="358"/>
      <c r="F50" s="556">
        <v>1</v>
      </c>
      <c r="G50" s="557" t="s">
        <v>223</v>
      </c>
      <c r="H50" s="358"/>
      <c r="I50" s="358"/>
      <c r="J50" s="511"/>
      <c r="K50" s="512"/>
      <c r="L50" s="358" t="s">
        <v>222</v>
      </c>
      <c r="M50" s="358" t="s">
        <v>222</v>
      </c>
      <c r="N50" s="511"/>
      <c r="O50" s="512"/>
      <c r="P50" s="358" t="s">
        <v>222</v>
      </c>
      <c r="Q50" s="358" t="s">
        <v>222</v>
      </c>
      <c r="R50" s="511"/>
      <c r="S50" s="512"/>
      <c r="T50" s="358" t="s">
        <v>222</v>
      </c>
      <c r="U50" s="358" t="s">
        <v>222</v>
      </c>
      <c r="V50" s="511"/>
      <c r="W50" s="512"/>
      <c r="X50" s="358" t="s">
        <v>222</v>
      </c>
      <c r="Y50" s="358" t="s">
        <v>222</v>
      </c>
      <c r="Z50" s="511"/>
      <c r="AA50" s="511"/>
      <c r="AB50" s="13">
        <f t="shared" si="0"/>
        <v>4</v>
      </c>
      <c r="AC50" s="13">
        <f t="shared" si="1"/>
        <v>0</v>
      </c>
      <c r="AD50" s="12">
        <f t="shared" si="2"/>
        <v>1</v>
      </c>
      <c r="AE50" s="19">
        <f t="shared" si="3"/>
        <v>4</v>
      </c>
      <c r="AF50" s="134" t="s">
        <v>830</v>
      </c>
      <c r="AG50" s="135" t="s">
        <v>831</v>
      </c>
    </row>
    <row r="51" spans="1:33" s="8" customFormat="1" ht="19.5" customHeight="1" x14ac:dyDescent="0.25">
      <c r="A51" s="62" t="s">
        <v>852</v>
      </c>
      <c r="B51" s="22" t="s">
        <v>137</v>
      </c>
      <c r="C51" s="554" t="s">
        <v>352</v>
      </c>
      <c r="D51" s="358" t="s">
        <v>222</v>
      </c>
      <c r="E51" s="358" t="s">
        <v>222</v>
      </c>
      <c r="F51" s="14"/>
      <c r="G51" s="359"/>
      <c r="H51" s="358"/>
      <c r="I51" s="358"/>
      <c r="J51" s="14"/>
      <c r="K51" s="501"/>
      <c r="L51" s="358" t="s">
        <v>222</v>
      </c>
      <c r="M51" s="358" t="s">
        <v>222</v>
      </c>
      <c r="N51" s="14"/>
      <c r="O51" s="501"/>
      <c r="P51" s="358">
        <v>8</v>
      </c>
      <c r="Q51" s="358">
        <v>4</v>
      </c>
      <c r="R51" s="14">
        <v>1</v>
      </c>
      <c r="S51" s="501" t="s">
        <v>346</v>
      </c>
      <c r="T51" s="358" t="s">
        <v>222</v>
      </c>
      <c r="U51" s="358" t="s">
        <v>222</v>
      </c>
      <c r="V51" s="14"/>
      <c r="W51" s="501"/>
      <c r="X51" s="358" t="s">
        <v>222</v>
      </c>
      <c r="Y51" s="358" t="s">
        <v>222</v>
      </c>
      <c r="Z51" s="14"/>
      <c r="AA51" s="14"/>
      <c r="AB51" s="13">
        <f t="shared" si="0"/>
        <v>8</v>
      </c>
      <c r="AC51" s="13">
        <f t="shared" si="1"/>
        <v>4</v>
      </c>
      <c r="AD51" s="12">
        <f t="shared" si="2"/>
        <v>1</v>
      </c>
      <c r="AE51" s="19">
        <f t="shared" si="3"/>
        <v>12</v>
      </c>
      <c r="AF51" s="134" t="s">
        <v>830</v>
      </c>
      <c r="AG51" s="135" t="s">
        <v>831</v>
      </c>
    </row>
    <row r="52" spans="1:33" s="8" customFormat="1" ht="15.75" customHeight="1" x14ac:dyDescent="0.25">
      <c r="A52" s="62" t="s">
        <v>853</v>
      </c>
      <c r="B52" s="22" t="s">
        <v>137</v>
      </c>
      <c r="C52" s="554" t="s">
        <v>353</v>
      </c>
      <c r="D52" s="358"/>
      <c r="E52" s="358"/>
      <c r="F52" s="14"/>
      <c r="G52" s="359"/>
      <c r="H52" s="358">
        <v>8</v>
      </c>
      <c r="I52" s="358">
        <v>8</v>
      </c>
      <c r="J52" s="14">
        <v>3</v>
      </c>
      <c r="K52" s="501" t="s">
        <v>346</v>
      </c>
      <c r="L52" s="358"/>
      <c r="M52" s="358"/>
      <c r="N52" s="14"/>
      <c r="O52" s="501"/>
      <c r="P52" s="358"/>
      <c r="Q52" s="358"/>
      <c r="R52" s="14"/>
      <c r="S52" s="501"/>
      <c r="T52" s="358"/>
      <c r="U52" s="358"/>
      <c r="V52" s="14"/>
      <c r="W52" s="501"/>
      <c r="X52" s="358"/>
      <c r="Y52" s="358"/>
      <c r="Z52" s="14"/>
      <c r="AA52" s="14"/>
      <c r="AB52" s="13">
        <f t="shared" si="0"/>
        <v>8</v>
      </c>
      <c r="AC52" s="13">
        <f t="shared" si="1"/>
        <v>8</v>
      </c>
      <c r="AD52" s="12">
        <f t="shared" si="2"/>
        <v>3</v>
      </c>
      <c r="AE52" s="19">
        <f t="shared" si="3"/>
        <v>16</v>
      </c>
      <c r="AF52" s="134" t="s">
        <v>830</v>
      </c>
      <c r="AG52" s="135" t="s">
        <v>832</v>
      </c>
    </row>
    <row r="53" spans="1:33" ht="15.75" customHeight="1" x14ac:dyDescent="0.2">
      <c r="A53" s="62" t="s">
        <v>854</v>
      </c>
      <c r="B53" s="22" t="s">
        <v>137</v>
      </c>
      <c r="C53" s="554" t="s">
        <v>354</v>
      </c>
      <c r="D53" s="358" t="s">
        <v>222</v>
      </c>
      <c r="E53" s="358" t="s">
        <v>222</v>
      </c>
      <c r="F53" s="14"/>
      <c r="G53" s="359"/>
      <c r="H53" s="358"/>
      <c r="I53" s="358"/>
      <c r="J53" s="14"/>
      <c r="K53" s="501"/>
      <c r="L53" s="358">
        <v>4</v>
      </c>
      <c r="M53" s="358"/>
      <c r="N53" s="14">
        <v>1</v>
      </c>
      <c r="O53" s="501" t="s">
        <v>347</v>
      </c>
      <c r="P53" s="358"/>
      <c r="Q53" s="358"/>
      <c r="R53" s="14"/>
      <c r="S53" s="501"/>
      <c r="T53" s="358"/>
      <c r="U53" s="358"/>
      <c r="V53" s="14"/>
      <c r="W53" s="501"/>
      <c r="X53" s="358"/>
      <c r="Y53" s="358"/>
      <c r="Z53" s="14"/>
      <c r="AA53" s="14"/>
      <c r="AB53" s="13">
        <f t="shared" si="0"/>
        <v>4</v>
      </c>
      <c r="AC53" s="13">
        <f t="shared" si="1"/>
        <v>0</v>
      </c>
      <c r="AD53" s="12">
        <f t="shared" si="2"/>
        <v>1</v>
      </c>
      <c r="AE53" s="19">
        <f t="shared" si="3"/>
        <v>4</v>
      </c>
      <c r="AF53" s="134" t="s">
        <v>830</v>
      </c>
      <c r="AG53" s="135" t="s">
        <v>832</v>
      </c>
    </row>
    <row r="54" spans="1:33" ht="15.75" customHeight="1" x14ac:dyDescent="0.2">
      <c r="A54" s="62" t="s">
        <v>855</v>
      </c>
      <c r="B54" s="22" t="s">
        <v>137</v>
      </c>
      <c r="C54" s="554" t="s">
        <v>355</v>
      </c>
      <c r="D54" s="358"/>
      <c r="E54" s="358"/>
      <c r="F54" s="14"/>
      <c r="G54" s="359"/>
      <c r="H54" s="358"/>
      <c r="I54" s="358"/>
      <c r="J54" s="14"/>
      <c r="K54" s="501"/>
      <c r="L54" s="358"/>
      <c r="M54" s="358"/>
      <c r="N54" s="14"/>
      <c r="O54" s="501"/>
      <c r="P54" s="358"/>
      <c r="Q54" s="358"/>
      <c r="R54" s="14"/>
      <c r="S54" s="501"/>
      <c r="T54" s="358"/>
      <c r="U54" s="358"/>
      <c r="V54" s="14"/>
      <c r="W54" s="501"/>
      <c r="X54" s="358">
        <v>8</v>
      </c>
      <c r="Y54" s="358">
        <v>4</v>
      </c>
      <c r="Z54" s="14">
        <v>1</v>
      </c>
      <c r="AA54" s="14" t="s">
        <v>356</v>
      </c>
      <c r="AB54" s="13">
        <f t="shared" si="0"/>
        <v>8</v>
      </c>
      <c r="AC54" s="13">
        <f t="shared" si="1"/>
        <v>4</v>
      </c>
      <c r="AD54" s="12">
        <f t="shared" si="2"/>
        <v>1</v>
      </c>
      <c r="AE54" s="19">
        <f t="shared" si="3"/>
        <v>12</v>
      </c>
      <c r="AF54" s="134" t="s">
        <v>830</v>
      </c>
      <c r="AG54" s="135" t="s">
        <v>832</v>
      </c>
    </row>
    <row r="55" spans="1:33" ht="15.75" customHeight="1" x14ac:dyDescent="0.2">
      <c r="A55" s="62" t="s">
        <v>856</v>
      </c>
      <c r="B55" s="22" t="s">
        <v>137</v>
      </c>
      <c r="C55" s="554" t="s">
        <v>357</v>
      </c>
      <c r="D55" s="358" t="s">
        <v>222</v>
      </c>
      <c r="E55" s="358" t="s">
        <v>222</v>
      </c>
      <c r="F55" s="14"/>
      <c r="G55" s="359"/>
      <c r="H55" s="358"/>
      <c r="I55" s="358"/>
      <c r="J55" s="14"/>
      <c r="K55" s="501"/>
      <c r="L55" s="358">
        <v>4</v>
      </c>
      <c r="M55" s="358">
        <v>4</v>
      </c>
      <c r="N55" s="14">
        <v>1</v>
      </c>
      <c r="O55" s="501" t="s">
        <v>346</v>
      </c>
      <c r="P55" s="358"/>
      <c r="Q55" s="358"/>
      <c r="R55" s="14"/>
      <c r="S55" s="501"/>
      <c r="T55" s="358"/>
      <c r="U55" s="358"/>
      <c r="V55" s="14"/>
      <c r="W55" s="501"/>
      <c r="X55" s="358"/>
      <c r="Y55" s="358"/>
      <c r="Z55" s="14"/>
      <c r="AA55" s="14"/>
      <c r="AB55" s="13">
        <f t="shared" si="0"/>
        <v>4</v>
      </c>
      <c r="AC55" s="13">
        <f t="shared" si="1"/>
        <v>4</v>
      </c>
      <c r="AD55" s="12">
        <f t="shared" si="2"/>
        <v>1</v>
      </c>
      <c r="AE55" s="19">
        <f t="shared" si="3"/>
        <v>8</v>
      </c>
      <c r="AF55" s="134" t="s">
        <v>830</v>
      </c>
      <c r="AG55" s="135" t="s">
        <v>764</v>
      </c>
    </row>
    <row r="56" spans="1:33" ht="15.75" customHeight="1" x14ac:dyDescent="0.2">
      <c r="A56" s="62" t="s">
        <v>857</v>
      </c>
      <c r="B56" s="22" t="s">
        <v>137</v>
      </c>
      <c r="C56" s="554" t="s">
        <v>358</v>
      </c>
      <c r="D56" s="358" t="s">
        <v>222</v>
      </c>
      <c r="E56" s="358" t="s">
        <v>222</v>
      </c>
      <c r="F56" s="14"/>
      <c r="G56" s="359"/>
      <c r="H56" s="358" t="s">
        <v>222</v>
      </c>
      <c r="I56" s="358" t="s">
        <v>222</v>
      </c>
      <c r="J56" s="14"/>
      <c r="K56" s="501"/>
      <c r="L56" s="358" t="s">
        <v>222</v>
      </c>
      <c r="M56" s="358" t="s">
        <v>222</v>
      </c>
      <c r="N56" s="14"/>
      <c r="O56" s="501"/>
      <c r="P56" s="358">
        <v>4</v>
      </c>
      <c r="Q56" s="358">
        <v>8</v>
      </c>
      <c r="R56" s="14">
        <v>1</v>
      </c>
      <c r="S56" s="501" t="s">
        <v>346</v>
      </c>
      <c r="T56" s="358"/>
      <c r="U56" s="358"/>
      <c r="V56" s="14"/>
      <c r="W56" s="501"/>
      <c r="X56" s="358"/>
      <c r="Y56" s="358"/>
      <c r="Z56" s="14"/>
      <c r="AA56" s="14"/>
      <c r="AB56" s="13">
        <f t="shared" si="0"/>
        <v>4</v>
      </c>
      <c r="AC56" s="13">
        <f t="shared" si="1"/>
        <v>8</v>
      </c>
      <c r="AD56" s="12">
        <f t="shared" si="2"/>
        <v>1</v>
      </c>
      <c r="AE56" s="19">
        <f t="shared" si="3"/>
        <v>12</v>
      </c>
      <c r="AF56" s="134" t="s">
        <v>830</v>
      </c>
      <c r="AG56" s="135" t="s">
        <v>764</v>
      </c>
    </row>
    <row r="57" spans="1:33" ht="15.75" customHeight="1" x14ac:dyDescent="0.2">
      <c r="A57" s="62" t="s">
        <v>858</v>
      </c>
      <c r="B57" s="22" t="s">
        <v>137</v>
      </c>
      <c r="C57" s="554" t="s">
        <v>359</v>
      </c>
      <c r="D57" s="358"/>
      <c r="E57" s="358"/>
      <c r="F57" s="14"/>
      <c r="G57" s="359"/>
      <c r="H57" s="358"/>
      <c r="I57" s="358"/>
      <c r="J57" s="14"/>
      <c r="K57" s="501"/>
      <c r="L57" s="358"/>
      <c r="M57" s="358"/>
      <c r="N57" s="14"/>
      <c r="O57" s="501"/>
      <c r="P57" s="358"/>
      <c r="Q57" s="358"/>
      <c r="R57" s="14"/>
      <c r="S57" s="501"/>
      <c r="T57" s="358"/>
      <c r="U57" s="358"/>
      <c r="V57" s="14"/>
      <c r="W57" s="501"/>
      <c r="X57" s="358">
        <v>8</v>
      </c>
      <c r="Y57" s="358">
        <v>4</v>
      </c>
      <c r="Z57" s="14">
        <v>1</v>
      </c>
      <c r="AA57" s="14" t="s">
        <v>356</v>
      </c>
      <c r="AB57" s="13">
        <f t="shared" si="0"/>
        <v>8</v>
      </c>
      <c r="AC57" s="13">
        <f t="shared" si="1"/>
        <v>4</v>
      </c>
      <c r="AD57" s="12">
        <f t="shared" si="2"/>
        <v>1</v>
      </c>
      <c r="AE57" s="19">
        <f t="shared" si="3"/>
        <v>12</v>
      </c>
      <c r="AF57" s="134" t="s">
        <v>830</v>
      </c>
      <c r="AG57" s="135" t="s">
        <v>764</v>
      </c>
    </row>
    <row r="58" spans="1:33" ht="15.75" customHeight="1" x14ac:dyDescent="0.2">
      <c r="A58" s="62" t="s">
        <v>859</v>
      </c>
      <c r="B58" s="22" t="s">
        <v>137</v>
      </c>
      <c r="C58" s="554" t="s">
        <v>1117</v>
      </c>
      <c r="D58" s="358" t="s">
        <v>222</v>
      </c>
      <c r="E58" s="358" t="s">
        <v>222</v>
      </c>
      <c r="F58" s="14"/>
      <c r="G58" s="359"/>
      <c r="H58" s="358" t="s">
        <v>222</v>
      </c>
      <c r="I58" s="358" t="s">
        <v>222</v>
      </c>
      <c r="J58" s="14"/>
      <c r="K58" s="501"/>
      <c r="L58" s="358" t="s">
        <v>222</v>
      </c>
      <c r="M58" s="358" t="s">
        <v>222</v>
      </c>
      <c r="N58" s="14"/>
      <c r="O58" s="501"/>
      <c r="P58" s="358"/>
      <c r="Q58" s="358"/>
      <c r="R58" s="14"/>
      <c r="S58" s="501"/>
      <c r="T58" s="358">
        <v>4</v>
      </c>
      <c r="U58" s="358">
        <v>12</v>
      </c>
      <c r="V58" s="14">
        <v>1</v>
      </c>
      <c r="W58" s="501" t="s">
        <v>346</v>
      </c>
      <c r="X58" s="358"/>
      <c r="Y58" s="358"/>
      <c r="Z58" s="14"/>
      <c r="AA58" s="14"/>
      <c r="AB58" s="13">
        <f t="shared" si="0"/>
        <v>4</v>
      </c>
      <c r="AC58" s="13">
        <f t="shared" si="1"/>
        <v>12</v>
      </c>
      <c r="AD58" s="12">
        <f t="shared" si="2"/>
        <v>1</v>
      </c>
      <c r="AE58" s="19">
        <f t="shared" si="3"/>
        <v>16</v>
      </c>
      <c r="AF58" s="134" t="s">
        <v>830</v>
      </c>
      <c r="AG58" s="135" t="s">
        <v>763</v>
      </c>
    </row>
    <row r="59" spans="1:33" ht="15.75" customHeight="1" x14ac:dyDescent="0.2">
      <c r="A59" s="62" t="s">
        <v>860</v>
      </c>
      <c r="B59" s="22" t="s">
        <v>137</v>
      </c>
      <c r="C59" s="554" t="s">
        <v>360</v>
      </c>
      <c r="D59" s="358" t="s">
        <v>222</v>
      </c>
      <c r="E59" s="358" t="s">
        <v>222</v>
      </c>
      <c r="F59" s="14"/>
      <c r="G59" s="359"/>
      <c r="H59" s="358" t="s">
        <v>222</v>
      </c>
      <c r="I59" s="358" t="s">
        <v>222</v>
      </c>
      <c r="J59" s="14"/>
      <c r="K59" s="501"/>
      <c r="L59" s="358">
        <v>8</v>
      </c>
      <c r="M59" s="358">
        <v>4</v>
      </c>
      <c r="N59" s="14">
        <v>2</v>
      </c>
      <c r="O59" s="501" t="s">
        <v>346</v>
      </c>
      <c r="P59" s="358"/>
      <c r="Q59" s="358"/>
      <c r="R59" s="14"/>
      <c r="S59" s="501"/>
      <c r="T59" s="358"/>
      <c r="U59" s="358"/>
      <c r="V59" s="14"/>
      <c r="W59" s="501"/>
      <c r="X59" s="358"/>
      <c r="Y59" s="358"/>
      <c r="Z59" s="14"/>
      <c r="AA59" s="14"/>
      <c r="AB59" s="13">
        <f t="shared" si="0"/>
        <v>8</v>
      </c>
      <c r="AC59" s="13">
        <f t="shared" si="1"/>
        <v>4</v>
      </c>
      <c r="AD59" s="12">
        <f t="shared" si="2"/>
        <v>2</v>
      </c>
      <c r="AE59" s="19">
        <f t="shared" si="3"/>
        <v>12</v>
      </c>
      <c r="AF59" s="134" t="s">
        <v>830</v>
      </c>
      <c r="AG59" s="135" t="s">
        <v>833</v>
      </c>
    </row>
    <row r="60" spans="1:33" ht="15.75" customHeight="1" x14ac:dyDescent="0.2">
      <c r="A60" s="62" t="s">
        <v>861</v>
      </c>
      <c r="B60" s="22" t="s">
        <v>137</v>
      </c>
      <c r="C60" s="554" t="s">
        <v>361</v>
      </c>
      <c r="D60" s="358" t="s">
        <v>222</v>
      </c>
      <c r="E60" s="358" t="s">
        <v>222</v>
      </c>
      <c r="F60" s="14"/>
      <c r="G60" s="359"/>
      <c r="H60" s="358" t="s">
        <v>222</v>
      </c>
      <c r="I60" s="358" t="s">
        <v>222</v>
      </c>
      <c r="J60" s="14"/>
      <c r="K60" s="501"/>
      <c r="L60" s="358" t="s">
        <v>222</v>
      </c>
      <c r="M60" s="358" t="s">
        <v>222</v>
      </c>
      <c r="N60" s="14"/>
      <c r="O60" s="501"/>
      <c r="P60" s="558">
        <v>4</v>
      </c>
      <c r="Q60" s="558"/>
      <c r="R60" s="559">
        <v>1</v>
      </c>
      <c r="S60" s="560" t="s">
        <v>347</v>
      </c>
      <c r="T60" s="358"/>
      <c r="U60" s="358"/>
      <c r="V60" s="14"/>
      <c r="W60" s="501"/>
      <c r="X60" s="358"/>
      <c r="Y60" s="358"/>
      <c r="Z60" s="14"/>
      <c r="AA60" s="14"/>
      <c r="AB60" s="13">
        <f t="shared" si="0"/>
        <v>4</v>
      </c>
      <c r="AC60" s="13">
        <f t="shared" si="1"/>
        <v>0</v>
      </c>
      <c r="AD60" s="12">
        <f t="shared" si="2"/>
        <v>1</v>
      </c>
      <c r="AE60" s="19">
        <f t="shared" si="3"/>
        <v>4</v>
      </c>
      <c r="AF60" s="134" t="s">
        <v>830</v>
      </c>
      <c r="AG60" s="135" t="s">
        <v>833</v>
      </c>
    </row>
    <row r="61" spans="1:33" ht="15.75" customHeight="1" x14ac:dyDescent="0.2">
      <c r="A61" s="62" t="s">
        <v>862</v>
      </c>
      <c r="B61" s="22" t="s">
        <v>137</v>
      </c>
      <c r="C61" s="554" t="s">
        <v>362</v>
      </c>
      <c r="D61" s="358"/>
      <c r="E61" s="358"/>
      <c r="F61" s="14"/>
      <c r="G61" s="359"/>
      <c r="H61" s="358"/>
      <c r="I61" s="358"/>
      <c r="J61" s="14"/>
      <c r="K61" s="501"/>
      <c r="L61" s="358"/>
      <c r="M61" s="358"/>
      <c r="N61" s="14"/>
      <c r="O61" s="359"/>
      <c r="P61" s="561"/>
      <c r="Q61" s="561"/>
      <c r="R61" s="562"/>
      <c r="S61" s="563"/>
      <c r="T61" s="358"/>
      <c r="U61" s="358"/>
      <c r="V61" s="14"/>
      <c r="W61" s="501"/>
      <c r="X61" s="358">
        <v>8</v>
      </c>
      <c r="Y61" s="358"/>
      <c r="Z61" s="14">
        <v>1</v>
      </c>
      <c r="AA61" s="14" t="s">
        <v>356</v>
      </c>
      <c r="AB61" s="13">
        <f t="shared" si="0"/>
        <v>8</v>
      </c>
      <c r="AC61" s="13">
        <f t="shared" si="1"/>
        <v>0</v>
      </c>
      <c r="AD61" s="12">
        <f t="shared" si="2"/>
        <v>1</v>
      </c>
      <c r="AE61" s="19">
        <f t="shared" si="3"/>
        <v>8</v>
      </c>
      <c r="AF61" s="134" t="s">
        <v>830</v>
      </c>
      <c r="AG61" s="135" t="s">
        <v>833</v>
      </c>
    </row>
    <row r="62" spans="1:33" ht="15.75" customHeight="1" x14ac:dyDescent="0.2">
      <c r="A62" s="62" t="s">
        <v>863</v>
      </c>
      <c r="B62" s="22" t="s">
        <v>137</v>
      </c>
      <c r="C62" s="554" t="s">
        <v>363</v>
      </c>
      <c r="D62" s="358" t="s">
        <v>222</v>
      </c>
      <c r="E62" s="358" t="s">
        <v>222</v>
      </c>
      <c r="F62" s="14"/>
      <c r="G62" s="359"/>
      <c r="H62" s="358" t="s">
        <v>222</v>
      </c>
      <c r="I62" s="358" t="s">
        <v>222</v>
      </c>
      <c r="J62" s="14"/>
      <c r="K62" s="501"/>
      <c r="L62" s="358">
        <v>4</v>
      </c>
      <c r="M62" s="358"/>
      <c r="N62" s="14">
        <v>1</v>
      </c>
      <c r="O62" s="359" t="s">
        <v>223</v>
      </c>
      <c r="P62" s="561"/>
      <c r="Q62" s="561"/>
      <c r="R62" s="564"/>
      <c r="S62" s="565"/>
      <c r="T62" s="358"/>
      <c r="U62" s="358"/>
      <c r="V62" s="14"/>
      <c r="W62" s="501"/>
      <c r="X62" s="358"/>
      <c r="Y62" s="358"/>
      <c r="Z62" s="14"/>
      <c r="AA62" s="14"/>
      <c r="AB62" s="13">
        <f t="shared" si="0"/>
        <v>4</v>
      </c>
      <c r="AC62" s="13">
        <f t="shared" si="1"/>
        <v>0</v>
      </c>
      <c r="AD62" s="12">
        <f t="shared" si="2"/>
        <v>1</v>
      </c>
      <c r="AE62" s="19">
        <f t="shared" si="3"/>
        <v>4</v>
      </c>
      <c r="AF62" s="134" t="s">
        <v>830</v>
      </c>
      <c r="AG62" s="135" t="s">
        <v>832</v>
      </c>
    </row>
    <row r="63" spans="1:33" ht="15.75" customHeight="1" x14ac:dyDescent="0.2">
      <c r="A63" s="62" t="s">
        <v>864</v>
      </c>
      <c r="B63" s="22" t="s">
        <v>137</v>
      </c>
      <c r="C63" s="554" t="s">
        <v>364</v>
      </c>
      <c r="D63" s="358" t="s">
        <v>222</v>
      </c>
      <c r="E63" s="358" t="s">
        <v>222</v>
      </c>
      <c r="F63" s="14"/>
      <c r="G63" s="359"/>
      <c r="H63" s="358" t="s">
        <v>222</v>
      </c>
      <c r="I63" s="358" t="s">
        <v>222</v>
      </c>
      <c r="J63" s="14"/>
      <c r="K63" s="501"/>
      <c r="L63" s="358" t="s">
        <v>222</v>
      </c>
      <c r="M63" s="358" t="s">
        <v>222</v>
      </c>
      <c r="N63" s="14"/>
      <c r="O63" s="501"/>
      <c r="P63" s="381"/>
      <c r="Q63" s="381"/>
      <c r="R63" s="566"/>
      <c r="S63" s="567"/>
      <c r="T63" s="358">
        <v>4</v>
      </c>
      <c r="U63" s="358">
        <v>8</v>
      </c>
      <c r="V63" s="14">
        <v>2</v>
      </c>
      <c r="W63" s="501" t="s">
        <v>346</v>
      </c>
      <c r="X63" s="358"/>
      <c r="Y63" s="358"/>
      <c r="Z63" s="14"/>
      <c r="AA63" s="14"/>
      <c r="AB63" s="13">
        <f t="shared" si="0"/>
        <v>4</v>
      </c>
      <c r="AC63" s="13">
        <f t="shared" si="1"/>
        <v>8</v>
      </c>
      <c r="AD63" s="12">
        <f t="shared" si="2"/>
        <v>2</v>
      </c>
      <c r="AE63" s="19">
        <f t="shared" si="3"/>
        <v>12</v>
      </c>
      <c r="AF63" s="134" t="s">
        <v>830</v>
      </c>
      <c r="AG63" s="135" t="s">
        <v>832</v>
      </c>
    </row>
    <row r="64" spans="1:33" s="8" customFormat="1" ht="15.75" customHeight="1" thickBot="1" x14ac:dyDescent="0.3">
      <c r="A64" s="32"/>
      <c r="B64" s="404"/>
      <c r="C64" s="405" t="s">
        <v>365</v>
      </c>
      <c r="D64" s="406">
        <f>SUM(D12:D63)</f>
        <v>62</v>
      </c>
      <c r="E64" s="406">
        <f>SUM(E12:E63)</f>
        <v>48</v>
      </c>
      <c r="F64" s="406">
        <f>SUM(F12:F63)</f>
        <v>18</v>
      </c>
      <c r="G64" s="407" t="s">
        <v>19</v>
      </c>
      <c r="H64" s="406">
        <f>SUM(H17:H63)</f>
        <v>40</v>
      </c>
      <c r="I64" s="406">
        <f>SUM(I17:I63)</f>
        <v>32</v>
      </c>
      <c r="J64" s="406">
        <f>SUM(J17:J63)</f>
        <v>15</v>
      </c>
      <c r="K64" s="407" t="s">
        <v>19</v>
      </c>
      <c r="L64" s="406">
        <f>SUM(L17:L63)</f>
        <v>72</v>
      </c>
      <c r="M64" s="406">
        <f>SUM(M17:M63)</f>
        <v>24</v>
      </c>
      <c r="N64" s="406">
        <f>SUM(N17:N63)</f>
        <v>22</v>
      </c>
      <c r="O64" s="407" t="s">
        <v>19</v>
      </c>
      <c r="P64" s="406">
        <f>SUM(P17:P63)</f>
        <v>56</v>
      </c>
      <c r="Q64" s="406">
        <f>SUM(Q17:Q63)</f>
        <v>32</v>
      </c>
      <c r="R64" s="406">
        <f>SUM(R17:R63)</f>
        <v>18</v>
      </c>
      <c r="S64" s="407" t="s">
        <v>19</v>
      </c>
      <c r="T64" s="406">
        <f>SUM(T17:T63)</f>
        <v>52</v>
      </c>
      <c r="U64" s="406">
        <f>SUM(U17:U63)</f>
        <v>36</v>
      </c>
      <c r="V64" s="406">
        <f>SUM(V17:V63)</f>
        <v>17</v>
      </c>
      <c r="W64" s="407" t="s">
        <v>19</v>
      </c>
      <c r="X64" s="406">
        <f>SUM(X17:X63)</f>
        <v>48</v>
      </c>
      <c r="Y64" s="406">
        <f>SUM(Y17:Y63)</f>
        <v>24</v>
      </c>
      <c r="Z64" s="406">
        <f>SUM(Z17:Z63)</f>
        <v>11</v>
      </c>
      <c r="AA64" s="407" t="s">
        <v>19</v>
      </c>
      <c r="AB64" s="406">
        <f>SUM(AB12:AB63)</f>
        <v>330</v>
      </c>
      <c r="AC64" s="406">
        <f>SUM(AC12:AC63)</f>
        <v>196</v>
      </c>
      <c r="AD64" s="408">
        <f>SUM(AD12:AD63)</f>
        <v>101</v>
      </c>
      <c r="AE64" s="406">
        <f t="shared" si="3"/>
        <v>526</v>
      </c>
      <c r="AF64" s="420"/>
      <c r="AG64" s="420"/>
    </row>
    <row r="65" spans="1:38" s="568" customFormat="1" ht="21.95" customHeight="1" thickBot="1" x14ac:dyDescent="0.35">
      <c r="A65" s="410"/>
      <c r="B65" s="411"/>
      <c r="C65" s="323" t="s">
        <v>366</v>
      </c>
      <c r="D65" s="324">
        <f>D10+D64</f>
        <v>78</v>
      </c>
      <c r="E65" s="324">
        <f>E10+E64</f>
        <v>104</v>
      </c>
      <c r="F65" s="324">
        <f>F10+F64</f>
        <v>30</v>
      </c>
      <c r="G65" s="412" t="s">
        <v>19</v>
      </c>
      <c r="H65" s="324">
        <f>H10+H64</f>
        <v>88</v>
      </c>
      <c r="I65" s="324">
        <f>I10+I64</f>
        <v>52</v>
      </c>
      <c r="J65" s="324">
        <f>J10+J64</f>
        <v>27</v>
      </c>
      <c r="K65" s="412" t="s">
        <v>19</v>
      </c>
      <c r="L65" s="324">
        <f>L10+L64</f>
        <v>100</v>
      </c>
      <c r="M65" s="324">
        <f>M10+M64</f>
        <v>28</v>
      </c>
      <c r="N65" s="324">
        <f>N10+N64</f>
        <v>30</v>
      </c>
      <c r="O65" s="412" t="s">
        <v>19</v>
      </c>
      <c r="P65" s="324">
        <f>P10+P64</f>
        <v>80</v>
      </c>
      <c r="Q65" s="324">
        <f>Q10+Q64</f>
        <v>56</v>
      </c>
      <c r="R65" s="324">
        <f>R10+R64</f>
        <v>30</v>
      </c>
      <c r="S65" s="412" t="s">
        <v>19</v>
      </c>
      <c r="T65" s="324">
        <f>T10+T64</f>
        <v>88</v>
      </c>
      <c r="U65" s="324">
        <f>U10+U64</f>
        <v>72</v>
      </c>
      <c r="V65" s="324">
        <f>V10+V64</f>
        <v>32</v>
      </c>
      <c r="W65" s="412" t="s">
        <v>19</v>
      </c>
      <c r="X65" s="324">
        <f>X10+X64</f>
        <v>76</v>
      </c>
      <c r="Y65" s="324">
        <f>Y10+Y64</f>
        <v>60</v>
      </c>
      <c r="Z65" s="324">
        <f>Z10+Z64</f>
        <v>31</v>
      </c>
      <c r="AA65" s="412" t="s">
        <v>19</v>
      </c>
      <c r="AB65" s="413">
        <f>SUM(AB10,AB64)</f>
        <v>510</v>
      </c>
      <c r="AC65" s="414">
        <f>SUM(AC10,AC64)</f>
        <v>372</v>
      </c>
      <c r="AD65" s="325">
        <f>SUM(AD10,AD64)</f>
        <v>180</v>
      </c>
      <c r="AE65" s="415">
        <f t="shared" si="3"/>
        <v>882</v>
      </c>
      <c r="AF65" s="420"/>
      <c r="AG65" s="420"/>
    </row>
    <row r="66" spans="1:38" ht="15.75" customHeight="1" x14ac:dyDescent="0.25">
      <c r="A66" s="569" t="s">
        <v>3</v>
      </c>
      <c r="B66" s="570"/>
      <c r="C66" s="571" t="s">
        <v>5</v>
      </c>
      <c r="D66" s="949"/>
      <c r="E66" s="949"/>
      <c r="F66" s="949"/>
      <c r="G66" s="949"/>
      <c r="H66" s="949"/>
      <c r="I66" s="949"/>
      <c r="J66" s="949"/>
      <c r="K66" s="949"/>
      <c r="L66" s="949"/>
      <c r="M66" s="949"/>
      <c r="N66" s="949"/>
      <c r="O66" s="949"/>
      <c r="P66" s="949"/>
      <c r="Q66" s="949"/>
      <c r="R66" s="949"/>
      <c r="S66" s="949"/>
      <c r="T66" s="572"/>
      <c r="U66" s="573"/>
      <c r="V66" s="950"/>
      <c r="W66" s="951"/>
      <c r="X66" s="951"/>
      <c r="Y66" s="951"/>
      <c r="Z66" s="951"/>
      <c r="AA66" s="951"/>
      <c r="AB66" s="951"/>
      <c r="AC66" s="951"/>
      <c r="AD66" s="951"/>
      <c r="AE66" s="951"/>
      <c r="AF66" s="798"/>
      <c r="AG66" s="798"/>
      <c r="AH66" s="574"/>
      <c r="AI66" s="574"/>
      <c r="AJ66" s="574"/>
      <c r="AK66" s="574"/>
      <c r="AL66" s="456"/>
    </row>
    <row r="67" spans="1:38" ht="15.75" customHeight="1" x14ac:dyDescent="0.2">
      <c r="A67" s="575" t="s">
        <v>136</v>
      </c>
      <c r="B67" s="22" t="s">
        <v>137</v>
      </c>
      <c r="C67" s="576" t="s">
        <v>138</v>
      </c>
      <c r="D67" s="13">
        <v>4</v>
      </c>
      <c r="E67" s="13" t="s">
        <v>222</v>
      </c>
      <c r="F67" s="577" t="s">
        <v>19</v>
      </c>
      <c r="G67" s="578" t="s">
        <v>157</v>
      </c>
      <c r="H67" s="13" t="s">
        <v>222</v>
      </c>
      <c r="I67" s="13" t="s">
        <v>222</v>
      </c>
      <c r="J67" s="577" t="s">
        <v>19</v>
      </c>
      <c r="K67" s="579"/>
      <c r="L67" s="13" t="s">
        <v>222</v>
      </c>
      <c r="M67" s="13" t="s">
        <v>222</v>
      </c>
      <c r="N67" s="114" t="s">
        <v>19</v>
      </c>
      <c r="O67" s="115"/>
      <c r="P67" s="12" t="s">
        <v>222</v>
      </c>
      <c r="Q67" s="13" t="s">
        <v>222</v>
      </c>
      <c r="R67" s="577" t="s">
        <v>19</v>
      </c>
      <c r="S67" s="579"/>
      <c r="T67" s="13" t="s">
        <v>222</v>
      </c>
      <c r="U67" s="13" t="s">
        <v>222</v>
      </c>
      <c r="V67" s="114" t="s">
        <v>19</v>
      </c>
      <c r="W67" s="580"/>
      <c r="X67" s="343" t="s">
        <v>222</v>
      </c>
      <c r="Y67" s="13" t="s">
        <v>222</v>
      </c>
      <c r="Z67" s="114" t="s">
        <v>19</v>
      </c>
      <c r="AA67" s="580"/>
      <c r="AB67" s="581">
        <v>4</v>
      </c>
      <c r="AC67" s="13"/>
      <c r="AD67" s="12"/>
      <c r="AE67" s="13"/>
      <c r="AF67" s="135" t="s">
        <v>758</v>
      </c>
      <c r="AG67" s="135" t="s">
        <v>928</v>
      </c>
    </row>
    <row r="68" spans="1:38" ht="15.75" customHeight="1" x14ac:dyDescent="0.2">
      <c r="A68" s="9" t="s">
        <v>170</v>
      </c>
      <c r="B68" s="22" t="s">
        <v>1</v>
      </c>
      <c r="C68" s="25" t="s">
        <v>141</v>
      </c>
      <c r="D68" s="13"/>
      <c r="E68" s="13"/>
      <c r="F68" s="577" t="s">
        <v>19</v>
      </c>
      <c r="G68" s="582"/>
      <c r="H68" s="13" t="str">
        <f t="shared" ref="H68:H70" si="4">IF(G68*15=0,"",G68*15)</f>
        <v/>
      </c>
      <c r="I68" s="13"/>
      <c r="J68" s="577" t="s">
        <v>19</v>
      </c>
      <c r="K68" s="579"/>
      <c r="L68" s="13"/>
      <c r="M68" s="13"/>
      <c r="N68" s="583" t="s">
        <v>19</v>
      </c>
      <c r="O68" s="580"/>
      <c r="P68" s="343"/>
      <c r="Q68" s="13"/>
      <c r="R68" s="584" t="s">
        <v>19</v>
      </c>
      <c r="S68" s="585" t="s">
        <v>368</v>
      </c>
      <c r="T68" s="13"/>
      <c r="U68" s="13"/>
      <c r="V68" s="583" t="s">
        <v>19</v>
      </c>
      <c r="W68" s="580"/>
      <c r="X68" s="343"/>
      <c r="Y68" s="13"/>
      <c r="Z68" s="583" t="s">
        <v>19</v>
      </c>
      <c r="AA68" s="580"/>
      <c r="AB68" s="581"/>
      <c r="AC68" s="13"/>
      <c r="AD68" s="12"/>
      <c r="AE68" s="13"/>
      <c r="AF68" s="799"/>
      <c r="AG68" s="799"/>
    </row>
    <row r="69" spans="1:38" ht="15.75" customHeight="1" x14ac:dyDescent="0.2">
      <c r="A69" s="9" t="s">
        <v>142</v>
      </c>
      <c r="B69" s="22" t="s">
        <v>1</v>
      </c>
      <c r="C69" s="11" t="s">
        <v>143</v>
      </c>
      <c r="D69" s="13"/>
      <c r="E69" s="13"/>
      <c r="F69" s="577" t="s">
        <v>19</v>
      </c>
      <c r="G69" s="582"/>
      <c r="H69" s="13" t="str">
        <f t="shared" si="4"/>
        <v/>
      </c>
      <c r="I69" s="13"/>
      <c r="J69" s="577" t="s">
        <v>19</v>
      </c>
      <c r="K69" s="579"/>
      <c r="L69" s="13"/>
      <c r="M69" s="13"/>
      <c r="N69" s="114" t="s">
        <v>19</v>
      </c>
      <c r="O69" s="580"/>
      <c r="P69" s="343"/>
      <c r="Q69" s="13"/>
      <c r="R69" s="577" t="s">
        <v>19</v>
      </c>
      <c r="S69" s="579"/>
      <c r="T69" s="13"/>
      <c r="U69" s="13"/>
      <c r="V69" s="114" t="s">
        <v>19</v>
      </c>
      <c r="W69" s="580"/>
      <c r="X69" s="343"/>
      <c r="Y69" s="13"/>
      <c r="Z69" s="114" t="s">
        <v>19</v>
      </c>
      <c r="AA69" s="115" t="s">
        <v>369</v>
      </c>
      <c r="AB69" s="581"/>
      <c r="AC69" s="13"/>
      <c r="AD69" s="12"/>
      <c r="AE69" s="13"/>
    </row>
    <row r="70" spans="1:38" ht="15.75" customHeight="1" x14ac:dyDescent="0.2">
      <c r="A70" s="62" t="s">
        <v>144</v>
      </c>
      <c r="B70" s="22" t="s">
        <v>1</v>
      </c>
      <c r="C70" s="554" t="s">
        <v>145</v>
      </c>
      <c r="D70" s="13"/>
      <c r="E70" s="13"/>
      <c r="F70" s="577" t="s">
        <v>19</v>
      </c>
      <c r="G70" s="582"/>
      <c r="H70" s="13" t="str">
        <f t="shared" si="4"/>
        <v/>
      </c>
      <c r="I70" s="13"/>
      <c r="J70" s="584" t="s">
        <v>19</v>
      </c>
      <c r="K70" s="586"/>
      <c r="L70" s="13"/>
      <c r="M70" s="13"/>
      <c r="N70" s="583" t="s">
        <v>19</v>
      </c>
      <c r="O70" s="580"/>
      <c r="P70" s="343"/>
      <c r="Q70" s="13"/>
      <c r="R70" s="577" t="s">
        <v>19</v>
      </c>
      <c r="S70" s="579"/>
      <c r="T70" s="13"/>
      <c r="U70" s="13"/>
      <c r="V70" s="583" t="s">
        <v>19</v>
      </c>
      <c r="W70" s="580"/>
      <c r="X70" s="343"/>
      <c r="Y70" s="13"/>
      <c r="Z70" s="583" t="s">
        <v>19</v>
      </c>
      <c r="AA70" s="580" t="s">
        <v>369</v>
      </c>
      <c r="AB70" s="581"/>
      <c r="AC70" s="13"/>
      <c r="AD70" s="12"/>
      <c r="AE70" s="13"/>
    </row>
    <row r="71" spans="1:38" ht="15.75" customHeight="1" thickBot="1" x14ac:dyDescent="0.25">
      <c r="A71" s="178" t="s">
        <v>166</v>
      </c>
      <c r="B71" s="22" t="s">
        <v>1</v>
      </c>
      <c r="C71" s="587" t="s">
        <v>167</v>
      </c>
      <c r="D71" s="588"/>
      <c r="E71" s="588" t="s">
        <v>222</v>
      </c>
      <c r="F71" s="577" t="s">
        <v>19</v>
      </c>
      <c r="G71" s="589"/>
      <c r="H71" s="588" t="s">
        <v>222</v>
      </c>
      <c r="I71" s="588" t="s">
        <v>222</v>
      </c>
      <c r="J71" s="577" t="s">
        <v>19</v>
      </c>
      <c r="K71" s="590"/>
      <c r="L71" s="588" t="s">
        <v>222</v>
      </c>
      <c r="M71" s="588" t="s">
        <v>222</v>
      </c>
      <c r="N71" s="591" t="s">
        <v>19</v>
      </c>
      <c r="O71" s="580"/>
      <c r="P71" s="592" t="s">
        <v>222</v>
      </c>
      <c r="Q71" s="588" t="s">
        <v>222</v>
      </c>
      <c r="R71" s="577" t="s">
        <v>19</v>
      </c>
      <c r="S71" s="590"/>
      <c r="T71" s="588" t="s">
        <v>222</v>
      </c>
      <c r="U71" s="588" t="s">
        <v>222</v>
      </c>
      <c r="V71" s="591" t="s">
        <v>19</v>
      </c>
      <c r="W71" s="593"/>
      <c r="X71" s="592" t="s">
        <v>222</v>
      </c>
      <c r="Y71" s="588" t="s">
        <v>222</v>
      </c>
      <c r="Z71" s="591" t="s">
        <v>19</v>
      </c>
      <c r="AA71" s="594" t="s">
        <v>369</v>
      </c>
      <c r="AB71" s="595"/>
      <c r="AC71" s="67"/>
      <c r="AD71" s="163"/>
      <c r="AE71" s="67"/>
    </row>
    <row r="72" spans="1:38" ht="15.75" customHeight="1" thickBot="1" x14ac:dyDescent="0.3">
      <c r="A72" s="596"/>
      <c r="B72" s="597"/>
      <c r="C72" s="598" t="s">
        <v>15</v>
      </c>
      <c r="D72" s="599">
        <f>SUM(D67:D71)</f>
        <v>4</v>
      </c>
      <c r="E72" s="600">
        <v>0</v>
      </c>
      <c r="F72" s="601">
        <v>0</v>
      </c>
      <c r="G72" s="601" t="str">
        <f>IF(SUM(G67:G71)=0,"",SUM(G67:G71))</f>
        <v/>
      </c>
      <c r="H72" s="602">
        <v>0</v>
      </c>
      <c r="I72" s="603">
        <v>0</v>
      </c>
      <c r="J72" s="604">
        <v>0</v>
      </c>
      <c r="K72" s="605"/>
      <c r="L72" s="601">
        <v>0</v>
      </c>
      <c r="M72" s="601">
        <v>0</v>
      </c>
      <c r="N72" s="601">
        <v>0</v>
      </c>
      <c r="O72" s="604"/>
      <c r="P72" s="606">
        <v>0</v>
      </c>
      <c r="Q72" s="601">
        <v>0</v>
      </c>
      <c r="R72" s="604">
        <v>0</v>
      </c>
      <c r="S72" s="605"/>
      <c r="T72" s="601">
        <v>0</v>
      </c>
      <c r="U72" s="607">
        <v>0</v>
      </c>
      <c r="V72" s="608">
        <v>0</v>
      </c>
      <c r="W72" s="609"/>
      <c r="X72" s="610">
        <v>0</v>
      </c>
      <c r="Y72" s="611">
        <v>0</v>
      </c>
      <c r="Z72" s="612">
        <v>0</v>
      </c>
      <c r="AA72" s="613"/>
      <c r="AB72" s="614">
        <v>16</v>
      </c>
      <c r="AC72" s="615">
        <v>0</v>
      </c>
      <c r="AD72" s="616">
        <v>0</v>
      </c>
      <c r="AE72" s="617"/>
    </row>
    <row r="73" spans="1:38" s="635" customFormat="1" ht="21.75" customHeight="1" thickBot="1" x14ac:dyDescent="0.3">
      <c r="A73" s="618"/>
      <c r="B73" s="619"/>
      <c r="C73" s="620" t="s">
        <v>26</v>
      </c>
      <c r="D73" s="621">
        <f>SUM(D65,D72)</f>
        <v>82</v>
      </c>
      <c r="E73" s="621">
        <f>SUM(E65,E72)</f>
        <v>104</v>
      </c>
      <c r="F73" s="622">
        <f>SUM(F65,F72)</f>
        <v>30</v>
      </c>
      <c r="G73" s="621"/>
      <c r="H73" s="621">
        <f>SUM(H65,H72)</f>
        <v>88</v>
      </c>
      <c r="I73" s="622">
        <f>SUM(I65,I72)</f>
        <v>52</v>
      </c>
      <c r="J73" s="623">
        <f>SUM(J65,J72)</f>
        <v>27</v>
      </c>
      <c r="K73" s="621"/>
      <c r="L73" s="624">
        <f>SUM(L65,L72)</f>
        <v>100</v>
      </c>
      <c r="M73" s="621">
        <f>SUM(M65,M72)</f>
        <v>28</v>
      </c>
      <c r="N73" s="622">
        <f>SUM(N65,N72)</f>
        <v>30</v>
      </c>
      <c r="O73" s="621"/>
      <c r="P73" s="621">
        <f>SUM(P65,P72)</f>
        <v>80</v>
      </c>
      <c r="Q73" s="624">
        <f>SUM(Q65,Q72)</f>
        <v>56</v>
      </c>
      <c r="R73" s="625">
        <f>SUM(R65,R72)</f>
        <v>30</v>
      </c>
      <c r="S73" s="621"/>
      <c r="T73" s="626">
        <f>SUM(T65,T72)</f>
        <v>88</v>
      </c>
      <c r="U73" s="621">
        <f>SUM(U65,U72)</f>
        <v>72</v>
      </c>
      <c r="V73" s="627">
        <f>SUM(V65,V72)</f>
        <v>32</v>
      </c>
      <c r="W73" s="627"/>
      <c r="X73" s="628">
        <f>SUM(X65,X72)</f>
        <v>76</v>
      </c>
      <c r="Y73" s="629">
        <f>SUM(Y65,Y72)</f>
        <v>60</v>
      </c>
      <c r="Z73" s="630">
        <f>SUM(Z65,Z72)</f>
        <v>31</v>
      </c>
      <c r="AA73" s="627"/>
      <c r="AB73" s="631">
        <v>403</v>
      </c>
      <c r="AC73" s="632">
        <v>474</v>
      </c>
      <c r="AD73" s="633">
        <v>180</v>
      </c>
      <c r="AE73" s="634">
        <f>SUM(AB73,AC73)</f>
        <v>877</v>
      </c>
    </row>
    <row r="74" spans="1:38" ht="7.5" customHeight="1" thickBot="1" x14ac:dyDescent="0.25">
      <c r="A74" s="938"/>
      <c r="B74" s="939"/>
      <c r="C74" s="939"/>
      <c r="D74" s="939"/>
      <c r="E74" s="939"/>
      <c r="F74" s="939"/>
      <c r="G74" s="939"/>
      <c r="H74" s="939"/>
      <c r="I74" s="939"/>
      <c r="J74" s="939"/>
      <c r="K74" s="939"/>
      <c r="L74" s="939"/>
      <c r="M74" s="939"/>
      <c r="N74" s="939"/>
      <c r="O74" s="939"/>
      <c r="P74" s="939"/>
      <c r="Q74" s="939"/>
      <c r="R74" s="939"/>
      <c r="S74" s="939"/>
      <c r="T74" s="939"/>
      <c r="U74" s="940"/>
      <c r="W74" s="636"/>
      <c r="X74" s="636"/>
      <c r="Y74" s="636"/>
      <c r="Z74" s="636"/>
    </row>
    <row r="75" spans="1:38" s="456" customFormat="1" ht="15.95" customHeight="1" thickTop="1" thickBot="1" x14ac:dyDescent="0.25">
      <c r="A75" s="941"/>
      <c r="B75" s="942"/>
      <c r="C75" s="942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943"/>
      <c r="R75" s="943"/>
      <c r="S75" s="943"/>
      <c r="T75" s="944"/>
      <c r="U75" s="945"/>
    </row>
    <row r="76" spans="1:38" s="456" customFormat="1" ht="15.75" customHeight="1" thickTop="1" x14ac:dyDescent="0.2">
      <c r="A76" s="637" t="s">
        <v>163</v>
      </c>
      <c r="B76" s="638" t="s">
        <v>1</v>
      </c>
      <c r="C76" s="639" t="s">
        <v>22</v>
      </c>
      <c r="D76" s="640"/>
      <c r="E76" s="641"/>
      <c r="F76" s="641"/>
      <c r="G76" s="642"/>
      <c r="H76" s="643"/>
      <c r="I76" s="641">
        <v>160</v>
      </c>
      <c r="J76" s="641" t="s">
        <v>19</v>
      </c>
      <c r="K76" s="642" t="s">
        <v>157</v>
      </c>
      <c r="L76" s="640"/>
      <c r="M76" s="641"/>
      <c r="N76" s="641"/>
      <c r="O76" s="642"/>
      <c r="P76" s="640"/>
      <c r="Q76" s="641"/>
      <c r="R76" s="641"/>
      <c r="S76" s="644"/>
      <c r="T76" s="645"/>
      <c r="U76" s="646"/>
      <c r="V76" s="647"/>
      <c r="W76" s="648"/>
      <c r="X76" s="135"/>
      <c r="Y76" s="135"/>
      <c r="Z76" s="135"/>
      <c r="AA76" s="135"/>
    </row>
    <row r="77" spans="1:38" s="456" customFormat="1" ht="15.75" customHeight="1" x14ac:dyDescent="0.2">
      <c r="A77" s="649" t="s">
        <v>164</v>
      </c>
      <c r="B77" s="650" t="s">
        <v>1</v>
      </c>
      <c r="C77" s="651" t="s">
        <v>23</v>
      </c>
      <c r="D77" s="652"/>
      <c r="E77" s="653"/>
      <c r="F77" s="653"/>
      <c r="G77" s="121"/>
      <c r="H77" s="654"/>
      <c r="I77" s="120"/>
      <c r="J77" s="653"/>
      <c r="K77" s="655"/>
      <c r="L77" s="652"/>
      <c r="M77" s="653"/>
      <c r="N77" s="653"/>
      <c r="O77" s="121"/>
      <c r="P77" s="654"/>
      <c r="Q77" s="120">
        <v>160</v>
      </c>
      <c r="R77" s="653" t="s">
        <v>19</v>
      </c>
      <c r="S77" s="656" t="s">
        <v>157</v>
      </c>
      <c r="T77" s="657"/>
      <c r="U77" s="658"/>
      <c r="V77" s="135"/>
      <c r="W77" s="372"/>
      <c r="X77" s="135"/>
      <c r="Y77" s="135"/>
      <c r="Z77" s="135"/>
      <c r="AA77" s="135"/>
    </row>
    <row r="78" spans="1:38" s="456" customFormat="1" ht="15.75" thickBot="1" x14ac:dyDescent="0.25">
      <c r="A78" s="659" t="s">
        <v>165</v>
      </c>
      <c r="B78" s="660" t="s">
        <v>1</v>
      </c>
      <c r="C78" s="661" t="s">
        <v>119</v>
      </c>
      <c r="D78" s="662"/>
      <c r="E78" s="663"/>
      <c r="F78" s="663"/>
      <c r="G78" s="593"/>
      <c r="H78" s="664"/>
      <c r="I78" s="591"/>
      <c r="J78" s="663"/>
      <c r="K78" s="590"/>
      <c r="L78" s="662"/>
      <c r="M78" s="663"/>
      <c r="N78" s="663"/>
      <c r="O78" s="593"/>
      <c r="P78" s="664"/>
      <c r="Q78" s="591"/>
      <c r="R78" s="663"/>
      <c r="S78" s="665"/>
      <c r="T78" s="666"/>
      <c r="U78" s="667"/>
      <c r="V78" s="668"/>
      <c r="W78" s="669"/>
      <c r="X78" s="135"/>
      <c r="Y78" s="670">
        <v>80</v>
      </c>
      <c r="Z78" s="670" t="s">
        <v>19</v>
      </c>
      <c r="AA78" s="670" t="s">
        <v>157</v>
      </c>
    </row>
    <row r="79" spans="1:38" s="456" customFormat="1" ht="15.75" customHeight="1" thickTop="1" thickBot="1" x14ac:dyDescent="0.25">
      <c r="A79" s="895"/>
      <c r="B79" s="896"/>
      <c r="C79" s="896"/>
      <c r="D79" s="946"/>
      <c r="E79" s="946"/>
      <c r="F79" s="946"/>
      <c r="G79" s="946"/>
      <c r="H79" s="946"/>
      <c r="I79" s="946"/>
      <c r="J79" s="946"/>
      <c r="K79" s="946"/>
      <c r="L79" s="946"/>
      <c r="M79" s="946"/>
      <c r="N79" s="946"/>
      <c r="O79" s="946"/>
      <c r="P79" s="946"/>
      <c r="Q79" s="946"/>
      <c r="R79" s="946"/>
      <c r="S79" s="946"/>
      <c r="T79" s="947"/>
      <c r="U79" s="948"/>
    </row>
    <row r="80" spans="1:38" s="456" customFormat="1" ht="15.75" customHeight="1" thickBot="1" x14ac:dyDescent="0.25">
      <c r="A80" s="890" t="s">
        <v>21</v>
      </c>
      <c r="B80" s="891"/>
      <c r="C80" s="891"/>
      <c r="D80" s="891"/>
      <c r="E80" s="891"/>
      <c r="F80" s="891"/>
      <c r="G80" s="891"/>
      <c r="H80" s="891"/>
      <c r="I80" s="891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1"/>
      <c r="AB80" s="457"/>
      <c r="AC80" s="457"/>
      <c r="AD80" s="457"/>
      <c r="AE80" s="458"/>
    </row>
    <row r="81" spans="1:31" s="456" customFormat="1" ht="15.75" customHeight="1" x14ac:dyDescent="0.25">
      <c r="A81" s="459"/>
      <c r="B81" s="460"/>
      <c r="C81" s="461" t="s">
        <v>16</v>
      </c>
      <c r="D81" s="888"/>
      <c r="E81" s="889"/>
      <c r="F81" s="889"/>
      <c r="G81" s="462">
        <v>2</v>
      </c>
      <c r="H81" s="888" t="str">
        <f>IF(COUNTIF(I18:I78,"A")=0,"",COUNTIF(I18:I78,"A"))</f>
        <v/>
      </c>
      <c r="I81" s="889"/>
      <c r="J81" s="889"/>
      <c r="K81" s="462"/>
      <c r="L81" s="888"/>
      <c r="M81" s="889"/>
      <c r="N81" s="889"/>
      <c r="O81" s="462" t="str">
        <f>IF(COUNTIF(O18:O78,"A")=0,"",COUNTIF(O18:O78,"A"))</f>
        <v/>
      </c>
      <c r="P81" s="888"/>
      <c r="Q81" s="889"/>
      <c r="R81" s="889"/>
      <c r="S81" s="462"/>
      <c r="T81" s="888" t="str">
        <f>IF(COUNTIF(U18:U78,"A")=0,"",COUNTIF(U18:U78,"A"))</f>
        <v/>
      </c>
      <c r="U81" s="889"/>
      <c r="V81" s="889"/>
      <c r="W81" s="462"/>
      <c r="X81" s="463"/>
      <c r="Y81" s="464"/>
      <c r="Z81" s="465"/>
      <c r="AA81" s="466">
        <f>IF(COUNTIF(AA18:AA78,"A")=0,"",COUNTIF(AA18:AA78,"A"))</f>
        <v>1</v>
      </c>
      <c r="AB81" s="886"/>
      <c r="AC81" s="887"/>
      <c r="AD81" s="887"/>
      <c r="AE81" s="794">
        <f>SUM(G81,K81,O81,S81,W81,AA81)</f>
        <v>3</v>
      </c>
    </row>
    <row r="82" spans="1:31" s="456" customFormat="1" ht="15.75" customHeight="1" x14ac:dyDescent="0.25">
      <c r="A82" s="467"/>
      <c r="B82" s="100"/>
      <c r="C82" s="468" t="s">
        <v>17</v>
      </c>
      <c r="D82" s="882"/>
      <c r="E82" s="883"/>
      <c r="F82" s="883"/>
      <c r="G82" s="469"/>
      <c r="H82" s="882" t="str">
        <f>IF(COUNTIF(I18:I78,"B")=0,"",COUNTIF(I18:I78,"B"))</f>
        <v/>
      </c>
      <c r="I82" s="883"/>
      <c r="J82" s="883"/>
      <c r="K82" s="469"/>
      <c r="L82" s="882"/>
      <c r="M82" s="883"/>
      <c r="N82" s="883"/>
      <c r="O82" s="469">
        <v>1</v>
      </c>
      <c r="P82" s="882"/>
      <c r="Q82" s="883"/>
      <c r="R82" s="883"/>
      <c r="S82" s="469"/>
      <c r="T82" s="882" t="str">
        <f>IF(COUNTIF(U18:U78,"B")=0,"",COUNTIF(U18:U78,"B"))</f>
        <v/>
      </c>
      <c r="U82" s="883"/>
      <c r="V82" s="883"/>
      <c r="W82" s="469"/>
      <c r="X82" s="470"/>
      <c r="Y82" s="154"/>
      <c r="Z82" s="12"/>
      <c r="AA82" s="471"/>
      <c r="AB82" s="882"/>
      <c r="AC82" s="883"/>
      <c r="AD82" s="883"/>
      <c r="AE82" s="795">
        <f t="shared" ref="AE82:AE93" si="5">SUM(G82,K82,O82,S82,W82,AA82)</f>
        <v>1</v>
      </c>
    </row>
    <row r="83" spans="1:31" s="456" customFormat="1" ht="15.75" customHeight="1" x14ac:dyDescent="0.25">
      <c r="A83" s="467"/>
      <c r="B83" s="100"/>
      <c r="C83" s="468" t="s">
        <v>332</v>
      </c>
      <c r="D83" s="882"/>
      <c r="E83" s="883"/>
      <c r="F83" s="883"/>
      <c r="G83" s="469">
        <v>5</v>
      </c>
      <c r="H83" s="882" t="str">
        <f>IF(COUNTIF(I13:I78,"ÉÉ")=0,"",COUNTIF(I13:I78,"ÉÉ"))</f>
        <v/>
      </c>
      <c r="I83" s="883"/>
      <c r="J83" s="883"/>
      <c r="K83" s="469">
        <v>1</v>
      </c>
      <c r="L83" s="882"/>
      <c r="M83" s="883"/>
      <c r="N83" s="883"/>
      <c r="O83" s="469">
        <v>1</v>
      </c>
      <c r="P83" s="882"/>
      <c r="Q83" s="883"/>
      <c r="R83" s="883"/>
      <c r="S83" s="469"/>
      <c r="T83" s="882" t="str">
        <f>IF(COUNTIF(U18:U78,"ÉÉ")=0,"",COUNTIF(U18:U78,"ÉÉ"))</f>
        <v/>
      </c>
      <c r="U83" s="883"/>
      <c r="V83" s="883"/>
      <c r="W83" s="469"/>
      <c r="X83" s="470"/>
      <c r="Y83" s="154"/>
      <c r="Z83" s="12"/>
      <c r="AA83" s="471" t="str">
        <f>IF(COUNTIF(AA18:AA78,"ÉÉ")=0,"",COUNTIF(AA18:AA78,"ÉÉ"))</f>
        <v/>
      </c>
      <c r="AB83" s="882"/>
      <c r="AC83" s="883"/>
      <c r="AD83" s="883"/>
      <c r="AE83" s="795">
        <f t="shared" si="5"/>
        <v>7</v>
      </c>
    </row>
    <row r="84" spans="1:31" s="456" customFormat="1" ht="15.75" customHeight="1" x14ac:dyDescent="0.25">
      <c r="A84" s="467"/>
      <c r="B84" s="100"/>
      <c r="C84" s="468" t="s">
        <v>333</v>
      </c>
      <c r="D84" s="884"/>
      <c r="E84" s="885"/>
      <c r="F84" s="885"/>
      <c r="G84" s="472"/>
      <c r="H84" s="882" t="str">
        <f>IF(COUNTIF(I13:I78,"ÉÉ(Z)")=0,"",COUNTIF(I13:I78,"ÉÉ(Z)"))</f>
        <v/>
      </c>
      <c r="I84" s="883"/>
      <c r="J84" s="883"/>
      <c r="K84" s="472"/>
      <c r="L84" s="884"/>
      <c r="M84" s="885"/>
      <c r="N84" s="885"/>
      <c r="O84" s="469">
        <f>IF(COUNTIF(O18:O78,"ÉÉ(Z)")=0,"",COUNTIF(O18:O78,"ÉÉ(Z)"))</f>
        <v>1</v>
      </c>
      <c r="P84" s="884"/>
      <c r="Q84" s="885"/>
      <c r="R84" s="885"/>
      <c r="S84" s="473">
        <v>1</v>
      </c>
      <c r="T84" s="882" t="str">
        <f>IF(COUNTIF(U18:U78,"ÉÉ(Z)")=0,"",COUNTIF(U18:U78,"ÉÉ(Z)"))</f>
        <v/>
      </c>
      <c r="U84" s="883"/>
      <c r="V84" s="883"/>
      <c r="W84" s="472"/>
      <c r="X84" s="474"/>
      <c r="Y84" s="158"/>
      <c r="Z84" s="159"/>
      <c r="AA84" s="471">
        <f>IF(COUNTIF(AA18:AA78,"ÉÉ(Z)")=0,"",COUNTIF(AA18:AA78,"ÉÉ(Z)"))</f>
        <v>1</v>
      </c>
      <c r="AB84" s="884"/>
      <c r="AC84" s="885"/>
      <c r="AD84" s="885"/>
      <c r="AE84" s="796">
        <f t="shared" si="5"/>
        <v>3</v>
      </c>
    </row>
    <row r="85" spans="1:31" s="456" customFormat="1" ht="15.75" customHeight="1" x14ac:dyDescent="0.25">
      <c r="A85" s="467"/>
      <c r="B85" s="100"/>
      <c r="C85" s="468" t="s">
        <v>334</v>
      </c>
      <c r="D85" s="882"/>
      <c r="E85" s="883"/>
      <c r="F85" s="883"/>
      <c r="G85" s="469">
        <v>3</v>
      </c>
      <c r="H85" s="882" t="str">
        <f>IF(COUNTIF(I13:I78,"GYJ")=0,"",COUNTIF(I13:I78,"GYJ"))</f>
        <v/>
      </c>
      <c r="I85" s="883"/>
      <c r="J85" s="883"/>
      <c r="K85" s="469">
        <v>3</v>
      </c>
      <c r="L85" s="882"/>
      <c r="M85" s="883"/>
      <c r="N85" s="883"/>
      <c r="O85" s="469">
        <f>IF(COUNTIF(O18:O78,"GYJ")=0,"",COUNTIF(O18:O78,"GYJ"))</f>
        <v>2</v>
      </c>
      <c r="P85" s="882"/>
      <c r="Q85" s="883"/>
      <c r="R85" s="883"/>
      <c r="S85" s="469">
        <v>3</v>
      </c>
      <c r="T85" s="882" t="str">
        <f>IF(COUNTIF(U18:U78,"GYJ")=0,"",COUNTIF(U18:U78,"GYJ"))</f>
        <v/>
      </c>
      <c r="U85" s="883"/>
      <c r="V85" s="883"/>
      <c r="W85" s="469">
        <v>2</v>
      </c>
      <c r="X85" s="470"/>
      <c r="Y85" s="154"/>
      <c r="Z85" s="12"/>
      <c r="AA85" s="471">
        <v>3</v>
      </c>
      <c r="AB85" s="882"/>
      <c r="AC85" s="883"/>
      <c r="AD85" s="883"/>
      <c r="AE85" s="795">
        <f t="shared" si="5"/>
        <v>16</v>
      </c>
    </row>
    <row r="86" spans="1:31" s="456" customFormat="1" ht="15.75" customHeight="1" x14ac:dyDescent="0.25">
      <c r="A86" s="467"/>
      <c r="B86" s="475"/>
      <c r="C86" s="468" t="s">
        <v>335</v>
      </c>
      <c r="D86" s="882"/>
      <c r="E86" s="883"/>
      <c r="F86" s="883"/>
      <c r="G86" s="469"/>
      <c r="H86" s="882" t="str">
        <f>IF(COUNTIF(I18:I78,"GYJ(Z)")=0,"",COUNTIF(I18:I78,"GYJ(Z)"))</f>
        <v/>
      </c>
      <c r="I86" s="883"/>
      <c r="J86" s="883"/>
      <c r="K86" s="469"/>
      <c r="L86" s="882"/>
      <c r="M86" s="883"/>
      <c r="N86" s="883"/>
      <c r="O86" s="469" t="str">
        <f>IF(COUNTIF(O18:O78,"GYJ(Z)")=0,"",COUNTIF(O18:O78,"GYJ(Z)"))</f>
        <v/>
      </c>
      <c r="P86" s="882"/>
      <c r="Q86" s="883"/>
      <c r="R86" s="883"/>
      <c r="S86" s="469"/>
      <c r="T86" s="882" t="str">
        <f>IF(COUNTIF(U18:U78,"GYJ(Z)")=0,"",COUNTIF(U18:U78,"GYJ(Z)"))</f>
        <v/>
      </c>
      <c r="U86" s="883"/>
      <c r="V86" s="883"/>
      <c r="W86" s="469"/>
      <c r="X86" s="470"/>
      <c r="Y86" s="154"/>
      <c r="Z86" s="12"/>
      <c r="AA86" s="471" t="str">
        <f>IF(COUNTIF(AA18:AA78,"GYJ(Z)")=0,"",COUNTIF(AA18:AA78,"GYJ(Z)"))</f>
        <v/>
      </c>
      <c r="AB86" s="882"/>
      <c r="AC86" s="883"/>
      <c r="AD86" s="883"/>
      <c r="AE86" s="795">
        <f t="shared" si="5"/>
        <v>0</v>
      </c>
    </row>
    <row r="87" spans="1:31" s="456" customFormat="1" ht="15.75" customHeight="1" x14ac:dyDescent="0.25">
      <c r="A87" s="467"/>
      <c r="B87" s="100"/>
      <c r="C87" s="476" t="s">
        <v>158</v>
      </c>
      <c r="D87" s="882"/>
      <c r="E87" s="883"/>
      <c r="F87" s="883"/>
      <c r="G87" s="469"/>
      <c r="H87" s="882" t="str">
        <f>IF(COUNTIF(I18:I78,"K")=0,"",COUNTIF(I18:I78,"K"))</f>
        <v/>
      </c>
      <c r="I87" s="883"/>
      <c r="J87" s="883"/>
      <c r="K87" s="469"/>
      <c r="L87" s="882"/>
      <c r="M87" s="883"/>
      <c r="N87" s="883"/>
      <c r="O87" s="469">
        <f>IF(COUNTIF(O18:O78,"K")=0,"",COUNTIF(O18:O78,"K"))</f>
        <v>1</v>
      </c>
      <c r="P87" s="882"/>
      <c r="Q87" s="883"/>
      <c r="R87" s="883"/>
      <c r="S87" s="469">
        <v>1</v>
      </c>
      <c r="T87" s="882" t="str">
        <f>IF(COUNTIF(U18:U78,"K")=0,"",COUNTIF(U18:U78,"K"))</f>
        <v/>
      </c>
      <c r="U87" s="883"/>
      <c r="V87" s="883"/>
      <c r="W87" s="469">
        <v>2</v>
      </c>
      <c r="X87" s="470"/>
      <c r="Y87" s="154"/>
      <c r="Z87" s="12"/>
      <c r="AA87" s="471" t="str">
        <f>IF(COUNTIF(AA18:AA78,"K")=0,"",COUNTIF(AA18:AA78,"K"))</f>
        <v/>
      </c>
      <c r="AB87" s="882"/>
      <c r="AC87" s="883"/>
      <c r="AD87" s="883"/>
      <c r="AE87" s="795">
        <f t="shared" si="5"/>
        <v>4</v>
      </c>
    </row>
    <row r="88" spans="1:31" s="456" customFormat="1" ht="15.75" customHeight="1" x14ac:dyDescent="0.25">
      <c r="A88" s="467"/>
      <c r="B88" s="100"/>
      <c r="C88" s="476" t="s">
        <v>159</v>
      </c>
      <c r="D88" s="882"/>
      <c r="E88" s="883"/>
      <c r="F88" s="883"/>
      <c r="G88" s="469"/>
      <c r="H88" s="882" t="str">
        <f>IF(COUNTIF(I18:I78,"K(Z)")=0,"",COUNTIF(I18:I78,"K(Z)"))</f>
        <v/>
      </c>
      <c r="I88" s="883"/>
      <c r="J88" s="883"/>
      <c r="K88" s="469">
        <v>3</v>
      </c>
      <c r="L88" s="882"/>
      <c r="M88" s="883"/>
      <c r="N88" s="883"/>
      <c r="O88" s="469">
        <f>IF(COUNTIF(O18:O78,"K(Z)")=0,"",COUNTIF(O18:O78,"K(Z)"))</f>
        <v>5</v>
      </c>
      <c r="P88" s="882"/>
      <c r="Q88" s="883"/>
      <c r="R88" s="883"/>
      <c r="S88" s="469">
        <v>4</v>
      </c>
      <c r="T88" s="882" t="str">
        <f>IF(COUNTIF(U18:U78,"K(Z)")=0,"",COUNTIF(U18:U78,"K(Z)"))</f>
        <v/>
      </c>
      <c r="U88" s="883"/>
      <c r="V88" s="883"/>
      <c r="W88" s="469">
        <v>4</v>
      </c>
      <c r="X88" s="470"/>
      <c r="Y88" s="154"/>
      <c r="Z88" s="12"/>
      <c r="AA88" s="471">
        <f>IF(COUNTIF(AA18:AA78,"K(Z)")=0,"",COUNTIF(AA18:AA78,"K(Z)"))</f>
        <v>1</v>
      </c>
      <c r="AB88" s="882"/>
      <c r="AC88" s="883"/>
      <c r="AD88" s="883"/>
      <c r="AE88" s="795">
        <f t="shared" si="5"/>
        <v>17</v>
      </c>
    </row>
    <row r="89" spans="1:31" s="456" customFormat="1" ht="15.75" customHeight="1" x14ac:dyDescent="0.25">
      <c r="A89" s="467"/>
      <c r="B89" s="100"/>
      <c r="C89" s="468" t="s">
        <v>18</v>
      </c>
      <c r="D89" s="882"/>
      <c r="E89" s="883"/>
      <c r="F89" s="883"/>
      <c r="G89" s="469"/>
      <c r="H89" s="882" t="str">
        <f>IF(COUNTIF(I18:I78,"AV")=0,"",COUNTIF(I18:I78,"AV"))</f>
        <v/>
      </c>
      <c r="I89" s="883"/>
      <c r="J89" s="883"/>
      <c r="K89" s="469"/>
      <c r="L89" s="882"/>
      <c r="M89" s="883"/>
      <c r="N89" s="883"/>
      <c r="O89" s="469" t="str">
        <f>IF(COUNTIF(O18:O78,"AV")=0,"",COUNTIF(O18:O78,"AV"))</f>
        <v/>
      </c>
      <c r="P89" s="882"/>
      <c r="Q89" s="883"/>
      <c r="R89" s="883"/>
      <c r="S89" s="469"/>
      <c r="T89" s="882" t="str">
        <f>IF(COUNTIF(U18:U78,"AV")=0,"",COUNTIF(U18:U78,"AV"))</f>
        <v/>
      </c>
      <c r="U89" s="883"/>
      <c r="V89" s="883"/>
      <c r="W89" s="469"/>
      <c r="X89" s="470"/>
      <c r="Y89" s="154"/>
      <c r="Z89" s="12"/>
      <c r="AA89" s="471" t="str">
        <f>IF(COUNTIF(AA18:AA78,"AV")=0,"",COUNTIF(AA18:AA78,"AV"))</f>
        <v/>
      </c>
      <c r="AB89" s="882"/>
      <c r="AC89" s="883"/>
      <c r="AD89" s="883"/>
      <c r="AE89" s="795">
        <f t="shared" si="5"/>
        <v>0</v>
      </c>
    </row>
    <row r="90" spans="1:31" s="456" customFormat="1" ht="15.75" customHeight="1" x14ac:dyDescent="0.25">
      <c r="A90" s="467"/>
      <c r="B90" s="100"/>
      <c r="C90" s="468" t="s">
        <v>336</v>
      </c>
      <c r="D90" s="882"/>
      <c r="E90" s="883"/>
      <c r="F90" s="883"/>
      <c r="G90" s="469"/>
      <c r="H90" s="882" t="str">
        <f>IF(COUNTIF(I18:I78,"KV")=0,"",COUNTIF(I18:I78,"KV"))</f>
        <v/>
      </c>
      <c r="I90" s="883"/>
      <c r="J90" s="883"/>
      <c r="K90" s="469"/>
      <c r="L90" s="882"/>
      <c r="M90" s="883"/>
      <c r="N90" s="883"/>
      <c r="O90" s="469" t="str">
        <f>IF(COUNTIF(O18:O78,"KV")=0,"",COUNTIF(O18:O78,"KV"))</f>
        <v/>
      </c>
      <c r="P90" s="882"/>
      <c r="Q90" s="883"/>
      <c r="R90" s="883"/>
      <c r="S90" s="469"/>
      <c r="T90" s="882" t="str">
        <f>IF(COUNTIF(U18:U78,"KV")=0,"",COUNTIF(U18:U78,"KV"))</f>
        <v/>
      </c>
      <c r="U90" s="883"/>
      <c r="V90" s="883"/>
      <c r="W90" s="469"/>
      <c r="X90" s="470"/>
      <c r="Y90" s="154"/>
      <c r="Z90" s="12"/>
      <c r="AA90" s="471" t="str">
        <f>IF(COUNTIF(AA18:AA78,"KV")=0,"",COUNTIF(AA18:AA78,"KV"))</f>
        <v/>
      </c>
      <c r="AB90" s="882"/>
      <c r="AC90" s="883"/>
      <c r="AD90" s="883"/>
      <c r="AE90" s="795">
        <f t="shared" si="5"/>
        <v>0</v>
      </c>
    </row>
    <row r="91" spans="1:31" s="456" customFormat="1" ht="15.75" customHeight="1" x14ac:dyDescent="0.25">
      <c r="A91" s="467"/>
      <c r="B91" s="100"/>
      <c r="C91" s="468" t="s">
        <v>337</v>
      </c>
      <c r="D91" s="882"/>
      <c r="E91" s="883"/>
      <c r="F91" s="883"/>
      <c r="G91" s="469"/>
      <c r="H91" s="882" t="str">
        <f>IF(COUNTIF(I18:I78,"SZG")=0,"",COUNTIF(I18:I78,"SZG"))</f>
        <v/>
      </c>
      <c r="I91" s="883"/>
      <c r="J91" s="883"/>
      <c r="K91" s="469"/>
      <c r="L91" s="882"/>
      <c r="M91" s="883"/>
      <c r="N91" s="883"/>
      <c r="O91" s="469" t="str">
        <f>IF(COUNTIF(O18:O78,"SZG")=0,"",COUNTIF(O18:O78,"SZG"))</f>
        <v/>
      </c>
      <c r="P91" s="882"/>
      <c r="Q91" s="883"/>
      <c r="R91" s="883"/>
      <c r="S91" s="469">
        <v>1</v>
      </c>
      <c r="T91" s="882" t="str">
        <f>IF(COUNTIF(U18:U78,"SZG")=0,"",COUNTIF(U18:U78,"SZG"))</f>
        <v/>
      </c>
      <c r="U91" s="883"/>
      <c r="V91" s="883"/>
      <c r="W91" s="469"/>
      <c r="X91" s="477"/>
      <c r="Y91" s="162"/>
      <c r="Z91" s="163"/>
      <c r="AA91" s="471" t="str">
        <f>IF(COUNTIF(AA18:AA78,"SZG")=0,"",COUNTIF(AA18:AA78,"SZG"))</f>
        <v/>
      </c>
      <c r="AB91" s="882"/>
      <c r="AC91" s="883"/>
      <c r="AD91" s="883"/>
      <c r="AE91" s="795">
        <f t="shared" si="5"/>
        <v>1</v>
      </c>
    </row>
    <row r="92" spans="1:31" s="456" customFormat="1" ht="15.75" customHeight="1" x14ac:dyDescent="0.25">
      <c r="A92" s="467"/>
      <c r="B92" s="100"/>
      <c r="C92" s="468" t="s">
        <v>338</v>
      </c>
      <c r="D92" s="882"/>
      <c r="E92" s="883"/>
      <c r="F92" s="883"/>
      <c r="G92" s="469"/>
      <c r="H92" s="882" t="str">
        <f>IF(COUNTIF(I18:I78,"ZV")=0,"",COUNTIF(I18:I78,"ZV"))</f>
        <v/>
      </c>
      <c r="I92" s="883"/>
      <c r="J92" s="883"/>
      <c r="K92" s="469"/>
      <c r="L92" s="882"/>
      <c r="M92" s="883"/>
      <c r="N92" s="883"/>
      <c r="O92" s="469" t="str">
        <f>IF(COUNTIF(O18:O78,"ZV")=0,"",COUNTIF(O18:O78,"ZV"))</f>
        <v/>
      </c>
      <c r="P92" s="882"/>
      <c r="Q92" s="883"/>
      <c r="R92" s="883"/>
      <c r="S92" s="469"/>
      <c r="T92" s="882" t="str">
        <f>IF(COUNTIF(U18:U78,"ZV")=0,"",COUNTIF(U18:U78,"ZV"))</f>
        <v/>
      </c>
      <c r="U92" s="883"/>
      <c r="V92" s="883"/>
      <c r="W92" s="469"/>
      <c r="X92" s="477"/>
      <c r="Y92" s="162"/>
      <c r="Z92" s="163"/>
      <c r="AA92" s="471">
        <f>IF(COUNTIF(AA18:AA78,"ZV")=0,"",COUNTIF(AA18:AA78,"ZV"))</f>
        <v>3</v>
      </c>
      <c r="AB92" s="882"/>
      <c r="AC92" s="883"/>
      <c r="AD92" s="883"/>
      <c r="AE92" s="795">
        <f t="shared" si="5"/>
        <v>3</v>
      </c>
    </row>
    <row r="93" spans="1:31" s="456" customFormat="1" ht="15.75" customHeight="1" thickBot="1" x14ac:dyDescent="0.3">
      <c r="A93" s="164"/>
      <c r="B93" s="165"/>
      <c r="C93" s="478" t="s">
        <v>24</v>
      </c>
      <c r="D93" s="871"/>
      <c r="E93" s="872"/>
      <c r="F93" s="872"/>
      <c r="G93" s="479">
        <f>IF(SUM(G81:G92)=0,"",SUM(G81:G92))</f>
        <v>10</v>
      </c>
      <c r="H93" s="871" t="str">
        <f>IF(SUM(I81:I92)=0,"",SUM(I81:I92))</f>
        <v/>
      </c>
      <c r="I93" s="872"/>
      <c r="J93" s="872"/>
      <c r="K93" s="479">
        <f>IF(SUM(K81:K92)=0,"",SUM(K81:K92))</f>
        <v>7</v>
      </c>
      <c r="L93" s="871"/>
      <c r="M93" s="872"/>
      <c r="N93" s="872"/>
      <c r="O93" s="479">
        <f>IF(SUM(O81:O92)=0,"",SUM(O81:O92))</f>
        <v>11</v>
      </c>
      <c r="P93" s="871"/>
      <c r="Q93" s="872"/>
      <c r="R93" s="872"/>
      <c r="S93" s="479">
        <f>IF(SUM(S81:S92)=0,"",SUM(S81:S92))</f>
        <v>10</v>
      </c>
      <c r="T93" s="871" t="str">
        <f>IF(SUM(U81:U92)=0,"",SUM(U81:U92))</f>
        <v/>
      </c>
      <c r="U93" s="872"/>
      <c r="V93" s="872"/>
      <c r="W93" s="479">
        <f>IF(SUM(W81:W92)=0,"",SUM(W81:W92))</f>
        <v>8</v>
      </c>
      <c r="X93" s="480"/>
      <c r="Y93" s="481"/>
      <c r="Z93" s="482"/>
      <c r="AA93" s="483">
        <f>IF(SUM(AA81:AA92)=0,"",SUM(AA81:AA92))</f>
        <v>9</v>
      </c>
      <c r="AB93" s="871"/>
      <c r="AC93" s="872"/>
      <c r="AD93" s="872"/>
      <c r="AE93" s="797">
        <f t="shared" si="5"/>
        <v>55</v>
      </c>
    </row>
    <row r="94" spans="1:31" s="456" customFormat="1" ht="15.75" customHeight="1" thickTop="1" x14ac:dyDescent="0.2">
      <c r="A94" s="484"/>
      <c r="B94" s="485"/>
      <c r="C94" s="485"/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/>
      <c r="R94" s="438"/>
      <c r="S94" s="438"/>
      <c r="T94" s="438"/>
      <c r="U94" s="438"/>
      <c r="V94" s="438"/>
      <c r="W94" s="438"/>
      <c r="X94" s="438"/>
      <c r="Y94" s="438"/>
      <c r="Z94" s="438"/>
      <c r="AA94" s="438"/>
    </row>
    <row r="95" spans="1:31" s="456" customFormat="1" ht="15.75" customHeight="1" x14ac:dyDescent="0.2">
      <c r="A95" s="873" t="s">
        <v>13</v>
      </c>
      <c r="B95" s="874"/>
      <c r="C95" s="874"/>
      <c r="D95" s="874"/>
      <c r="E95" s="874"/>
      <c r="F95" s="874"/>
      <c r="G95" s="874"/>
      <c r="H95" s="874"/>
      <c r="I95" s="874"/>
      <c r="J95" s="874"/>
      <c r="K95" s="874"/>
      <c r="L95" s="874"/>
      <c r="M95" s="874"/>
      <c r="N95" s="874"/>
      <c r="O95" s="874"/>
      <c r="P95" s="874"/>
      <c r="Q95" s="874"/>
      <c r="R95" s="874"/>
      <c r="S95" s="875"/>
      <c r="T95" s="486"/>
      <c r="U95" s="487"/>
    </row>
    <row r="96" spans="1:31" s="456" customFormat="1" ht="15.75" customHeight="1" x14ac:dyDescent="0.2">
      <c r="A96" s="876"/>
      <c r="B96" s="877"/>
      <c r="C96" s="877"/>
      <c r="D96" s="877"/>
      <c r="E96" s="877"/>
      <c r="F96" s="877"/>
      <c r="G96" s="877"/>
      <c r="H96" s="877"/>
      <c r="I96" s="877"/>
      <c r="J96" s="877"/>
      <c r="K96" s="877"/>
      <c r="L96" s="877"/>
      <c r="M96" s="877"/>
      <c r="N96" s="877"/>
      <c r="O96" s="877"/>
      <c r="P96" s="877"/>
      <c r="Q96" s="877"/>
      <c r="R96" s="877"/>
      <c r="S96" s="878"/>
      <c r="T96" s="488"/>
      <c r="U96" s="489"/>
    </row>
    <row r="97" spans="1:21" s="456" customFormat="1" ht="15.75" customHeight="1" x14ac:dyDescent="0.2">
      <c r="A97" s="876"/>
      <c r="B97" s="877"/>
      <c r="C97" s="877"/>
      <c r="D97" s="877"/>
      <c r="E97" s="877"/>
      <c r="F97" s="877"/>
      <c r="G97" s="877"/>
      <c r="H97" s="877"/>
      <c r="I97" s="877"/>
      <c r="J97" s="877"/>
      <c r="K97" s="877"/>
      <c r="L97" s="877"/>
      <c r="M97" s="877"/>
      <c r="N97" s="877"/>
      <c r="O97" s="877"/>
      <c r="P97" s="877"/>
      <c r="Q97" s="877"/>
      <c r="R97" s="877"/>
      <c r="S97" s="878"/>
      <c r="T97" s="488"/>
      <c r="U97" s="490"/>
    </row>
    <row r="98" spans="1:21" s="456" customFormat="1" ht="15.75" customHeight="1" thickBot="1" x14ac:dyDescent="0.25">
      <c r="A98" s="879"/>
      <c r="B98" s="880"/>
      <c r="C98" s="880"/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80"/>
      <c r="Q98" s="880"/>
      <c r="R98" s="880"/>
      <c r="S98" s="881"/>
      <c r="T98" s="491"/>
      <c r="U98" s="492"/>
    </row>
    <row r="99" spans="1:21" s="456" customFormat="1" ht="15.75" customHeight="1" thickTop="1" x14ac:dyDescent="0.2">
      <c r="A99" s="493"/>
      <c r="B99" s="494"/>
      <c r="C99" s="494"/>
    </row>
    <row r="100" spans="1:21" s="456" customFormat="1" ht="15.75" customHeight="1" x14ac:dyDescent="0.2">
      <c r="A100" s="493"/>
      <c r="B100" s="494"/>
      <c r="C100" s="494"/>
    </row>
    <row r="101" spans="1:21" s="456" customFormat="1" ht="15.75" customHeight="1" x14ac:dyDescent="0.2">
      <c r="A101" s="493"/>
      <c r="B101" s="494"/>
      <c r="C101" s="494"/>
    </row>
    <row r="102" spans="1:21" s="456" customFormat="1" ht="15.75" customHeight="1" x14ac:dyDescent="0.2">
      <c r="A102" s="493"/>
      <c r="B102" s="494"/>
      <c r="C102" s="494"/>
    </row>
    <row r="103" spans="1:21" s="456" customFormat="1" ht="15.75" customHeight="1" x14ac:dyDescent="0.2">
      <c r="A103" s="493"/>
      <c r="B103" s="494"/>
      <c r="C103" s="494"/>
    </row>
    <row r="104" spans="1:21" s="456" customFormat="1" ht="15.75" customHeight="1" x14ac:dyDescent="0.2">
      <c r="A104" s="493"/>
      <c r="B104" s="494"/>
      <c r="C104" s="494"/>
    </row>
    <row r="105" spans="1:21" s="456" customFormat="1" ht="15.75" customHeight="1" x14ac:dyDescent="0.2">
      <c r="A105" s="493"/>
      <c r="B105" s="494"/>
      <c r="C105" s="494"/>
    </row>
    <row r="106" spans="1:21" s="456" customFormat="1" ht="15.75" customHeight="1" x14ac:dyDescent="0.2">
      <c r="A106" s="493"/>
      <c r="B106" s="494"/>
      <c r="C106" s="494"/>
    </row>
    <row r="107" spans="1:21" s="456" customFormat="1" ht="15.75" customHeight="1" x14ac:dyDescent="0.2">
      <c r="A107" s="493"/>
      <c r="B107" s="494"/>
      <c r="C107" s="494"/>
    </row>
    <row r="108" spans="1:21" s="456" customFormat="1" ht="15.75" customHeight="1" x14ac:dyDescent="0.2">
      <c r="A108" s="493"/>
      <c r="B108" s="494"/>
      <c r="C108" s="494"/>
    </row>
    <row r="109" spans="1:21" s="456" customFormat="1" ht="15.75" customHeight="1" x14ac:dyDescent="0.2">
      <c r="A109" s="493"/>
      <c r="B109" s="494"/>
      <c r="C109" s="494"/>
    </row>
    <row r="110" spans="1:21" s="456" customFormat="1" ht="15.75" customHeight="1" x14ac:dyDescent="0.2">
      <c r="A110" s="493"/>
      <c r="B110" s="494"/>
      <c r="C110" s="494"/>
    </row>
    <row r="111" spans="1:21" s="456" customFormat="1" ht="15.75" customHeight="1" x14ac:dyDescent="0.2">
      <c r="A111" s="493"/>
      <c r="B111" s="494"/>
      <c r="C111" s="494"/>
    </row>
    <row r="112" spans="1:21" s="456" customFormat="1" ht="15.75" customHeight="1" x14ac:dyDescent="0.2">
      <c r="A112" s="493"/>
      <c r="B112" s="494"/>
      <c r="C112" s="494"/>
    </row>
    <row r="113" spans="1:3" s="456" customFormat="1" ht="15.75" customHeight="1" x14ac:dyDescent="0.2">
      <c r="A113" s="493"/>
      <c r="B113" s="494"/>
      <c r="C113" s="494"/>
    </row>
    <row r="114" spans="1:3" s="456" customFormat="1" ht="15.75" customHeight="1" x14ac:dyDescent="0.2">
      <c r="A114" s="493"/>
      <c r="B114" s="494"/>
      <c r="C114" s="494"/>
    </row>
    <row r="115" spans="1:3" s="456" customFormat="1" ht="15.75" customHeight="1" x14ac:dyDescent="0.2">
      <c r="A115" s="493"/>
      <c r="B115" s="494"/>
      <c r="C115" s="494"/>
    </row>
    <row r="116" spans="1:3" s="456" customFormat="1" ht="15.75" customHeight="1" x14ac:dyDescent="0.2">
      <c r="A116" s="493"/>
      <c r="B116" s="494"/>
      <c r="C116" s="494"/>
    </row>
    <row r="117" spans="1:3" s="456" customFormat="1" ht="15.75" customHeight="1" x14ac:dyDescent="0.2">
      <c r="A117" s="493"/>
      <c r="B117" s="494"/>
      <c r="C117" s="494"/>
    </row>
    <row r="118" spans="1:3" s="456" customFormat="1" ht="15.75" customHeight="1" x14ac:dyDescent="0.2">
      <c r="A118" s="493"/>
      <c r="B118" s="494"/>
      <c r="C118" s="494"/>
    </row>
    <row r="119" spans="1:3" s="456" customFormat="1" ht="15.75" customHeight="1" x14ac:dyDescent="0.2">
      <c r="A119" s="493"/>
      <c r="B119" s="494"/>
      <c r="C119" s="494"/>
    </row>
    <row r="120" spans="1:3" s="456" customFormat="1" ht="15.75" customHeight="1" x14ac:dyDescent="0.2">
      <c r="A120" s="493"/>
      <c r="B120" s="494"/>
      <c r="C120" s="494"/>
    </row>
    <row r="121" spans="1:3" s="456" customFormat="1" ht="15.75" customHeight="1" x14ac:dyDescent="0.2">
      <c r="A121" s="493"/>
      <c r="B121" s="494"/>
      <c r="C121" s="494"/>
    </row>
    <row r="122" spans="1:3" s="456" customFormat="1" ht="15.75" customHeight="1" x14ac:dyDescent="0.2">
      <c r="A122" s="493"/>
      <c r="B122" s="494"/>
      <c r="C122" s="494"/>
    </row>
    <row r="123" spans="1:3" s="456" customFormat="1" ht="15.75" customHeight="1" x14ac:dyDescent="0.2">
      <c r="A123" s="493"/>
      <c r="B123" s="494"/>
      <c r="C123" s="494"/>
    </row>
    <row r="124" spans="1:3" s="456" customFormat="1" ht="15.75" customHeight="1" x14ac:dyDescent="0.2">
      <c r="A124" s="493"/>
      <c r="B124" s="494"/>
      <c r="C124" s="494"/>
    </row>
    <row r="125" spans="1:3" s="456" customFormat="1" ht="15.75" customHeight="1" x14ac:dyDescent="0.2">
      <c r="A125" s="493"/>
      <c r="B125" s="494"/>
      <c r="C125" s="494"/>
    </row>
    <row r="126" spans="1:3" s="456" customFormat="1" ht="15.75" customHeight="1" x14ac:dyDescent="0.2">
      <c r="A126" s="493"/>
      <c r="B126" s="494"/>
      <c r="C126" s="494"/>
    </row>
    <row r="127" spans="1:3" s="456" customFormat="1" ht="15.75" customHeight="1" x14ac:dyDescent="0.2">
      <c r="A127" s="493"/>
      <c r="B127" s="494"/>
      <c r="C127" s="494"/>
    </row>
    <row r="128" spans="1:3" s="456" customFormat="1" ht="15.75" customHeight="1" x14ac:dyDescent="0.2">
      <c r="A128" s="493"/>
      <c r="B128" s="494"/>
      <c r="C128" s="494"/>
    </row>
    <row r="129" spans="1:3" s="456" customFormat="1" ht="15.75" customHeight="1" x14ac:dyDescent="0.2">
      <c r="A129" s="493"/>
      <c r="B129" s="494"/>
      <c r="C129" s="494"/>
    </row>
    <row r="130" spans="1:3" s="456" customFormat="1" ht="15.75" customHeight="1" x14ac:dyDescent="0.2">
      <c r="A130" s="493"/>
      <c r="B130" s="494"/>
      <c r="C130" s="494"/>
    </row>
    <row r="131" spans="1:3" s="456" customFormat="1" ht="15.75" customHeight="1" x14ac:dyDescent="0.2">
      <c r="A131" s="493"/>
      <c r="B131" s="494"/>
      <c r="C131" s="494"/>
    </row>
    <row r="132" spans="1:3" s="456" customFormat="1" ht="15.75" customHeight="1" x14ac:dyDescent="0.2">
      <c r="A132" s="493"/>
      <c r="B132" s="494"/>
      <c r="C132" s="494"/>
    </row>
    <row r="133" spans="1:3" s="456" customFormat="1" ht="15.75" customHeight="1" x14ac:dyDescent="0.2">
      <c r="A133" s="493"/>
      <c r="B133" s="494"/>
      <c r="C133" s="494"/>
    </row>
    <row r="134" spans="1:3" s="456" customFormat="1" ht="15.75" customHeight="1" x14ac:dyDescent="0.2">
      <c r="A134" s="493"/>
      <c r="B134" s="494"/>
      <c r="C134" s="494"/>
    </row>
    <row r="135" spans="1:3" s="456" customFormat="1" ht="15.75" customHeight="1" x14ac:dyDescent="0.2">
      <c r="A135" s="493"/>
      <c r="B135" s="494"/>
      <c r="C135" s="494"/>
    </row>
    <row r="136" spans="1:3" s="456" customFormat="1" ht="15.75" customHeight="1" x14ac:dyDescent="0.2">
      <c r="A136" s="493"/>
      <c r="B136" s="494"/>
      <c r="C136" s="494"/>
    </row>
    <row r="137" spans="1:3" s="456" customFormat="1" ht="15.75" customHeight="1" x14ac:dyDescent="0.2">
      <c r="A137" s="493"/>
      <c r="B137" s="494"/>
      <c r="C137" s="494"/>
    </row>
    <row r="138" spans="1:3" s="456" customFormat="1" ht="15.75" customHeight="1" x14ac:dyDescent="0.2">
      <c r="A138" s="493"/>
      <c r="B138" s="494"/>
      <c r="C138" s="494"/>
    </row>
    <row r="139" spans="1:3" s="456" customFormat="1" ht="15.75" customHeight="1" x14ac:dyDescent="0.2">
      <c r="A139" s="493"/>
      <c r="B139" s="494"/>
      <c r="C139" s="494"/>
    </row>
    <row r="140" spans="1:3" s="456" customFormat="1" ht="15.75" customHeight="1" x14ac:dyDescent="0.2">
      <c r="A140" s="493"/>
      <c r="B140" s="494"/>
      <c r="C140" s="494"/>
    </row>
    <row r="141" spans="1:3" s="456" customFormat="1" ht="15.75" customHeight="1" x14ac:dyDescent="0.2">
      <c r="A141" s="493"/>
      <c r="B141" s="494"/>
      <c r="C141" s="494"/>
    </row>
    <row r="142" spans="1:3" s="456" customFormat="1" ht="15.75" customHeight="1" x14ac:dyDescent="0.2">
      <c r="A142" s="493"/>
      <c r="B142" s="494"/>
      <c r="C142" s="494"/>
    </row>
    <row r="143" spans="1:3" s="456" customFormat="1" ht="15.75" customHeight="1" x14ac:dyDescent="0.2">
      <c r="A143" s="493"/>
      <c r="B143" s="494"/>
      <c r="C143" s="494"/>
    </row>
    <row r="144" spans="1:3" s="456" customFormat="1" ht="15.75" customHeight="1" x14ac:dyDescent="0.2">
      <c r="A144" s="493"/>
      <c r="B144" s="494"/>
      <c r="C144" s="494"/>
    </row>
    <row r="145" spans="1:3" s="456" customFormat="1" ht="15.75" customHeight="1" x14ac:dyDescent="0.2">
      <c r="A145" s="493"/>
      <c r="B145" s="494"/>
      <c r="C145" s="494"/>
    </row>
    <row r="146" spans="1:3" s="456" customFormat="1" ht="15.75" customHeight="1" x14ac:dyDescent="0.2">
      <c r="A146" s="493"/>
      <c r="B146" s="494"/>
      <c r="C146" s="494"/>
    </row>
    <row r="147" spans="1:3" s="456" customFormat="1" ht="15.75" customHeight="1" x14ac:dyDescent="0.2">
      <c r="A147" s="493"/>
      <c r="B147" s="494"/>
      <c r="C147" s="494"/>
    </row>
    <row r="148" spans="1:3" s="456" customFormat="1" ht="15.75" customHeight="1" x14ac:dyDescent="0.2">
      <c r="A148" s="493"/>
      <c r="B148" s="494"/>
      <c r="C148" s="494"/>
    </row>
    <row r="149" spans="1:3" s="456" customFormat="1" ht="15.75" customHeight="1" x14ac:dyDescent="0.2">
      <c r="A149" s="493"/>
      <c r="B149" s="494"/>
      <c r="C149" s="494"/>
    </row>
    <row r="150" spans="1:3" s="456" customFormat="1" ht="15.75" customHeight="1" x14ac:dyDescent="0.2">
      <c r="A150" s="493"/>
      <c r="B150" s="494"/>
      <c r="C150" s="494"/>
    </row>
    <row r="151" spans="1:3" s="456" customFormat="1" ht="15.75" customHeight="1" x14ac:dyDescent="0.2">
      <c r="A151" s="493"/>
      <c r="B151" s="494"/>
      <c r="C151" s="494"/>
    </row>
    <row r="152" spans="1:3" s="456" customFormat="1" ht="15.75" customHeight="1" x14ac:dyDescent="0.2">
      <c r="A152" s="493"/>
      <c r="B152" s="494"/>
      <c r="C152" s="494"/>
    </row>
    <row r="153" spans="1:3" s="456" customFormat="1" ht="15.75" customHeight="1" x14ac:dyDescent="0.2">
      <c r="A153" s="493"/>
      <c r="B153" s="494"/>
      <c r="C153" s="494"/>
    </row>
    <row r="154" spans="1:3" s="456" customFormat="1" ht="15.75" customHeight="1" x14ac:dyDescent="0.2">
      <c r="A154" s="493"/>
      <c r="B154" s="494"/>
      <c r="C154" s="494"/>
    </row>
    <row r="155" spans="1:3" s="456" customFormat="1" ht="15.75" customHeight="1" x14ac:dyDescent="0.2">
      <c r="A155" s="493"/>
      <c r="B155" s="494"/>
      <c r="C155" s="494"/>
    </row>
    <row r="156" spans="1:3" s="456" customFormat="1" ht="15.75" customHeight="1" x14ac:dyDescent="0.2">
      <c r="A156" s="493"/>
      <c r="B156" s="494"/>
      <c r="C156" s="494"/>
    </row>
    <row r="157" spans="1:3" s="456" customFormat="1" ht="15.75" customHeight="1" x14ac:dyDescent="0.2">
      <c r="A157" s="493"/>
      <c r="B157" s="494"/>
      <c r="C157" s="494"/>
    </row>
    <row r="158" spans="1:3" s="456" customFormat="1" ht="15.75" customHeight="1" x14ac:dyDescent="0.2">
      <c r="A158" s="493"/>
      <c r="B158" s="494"/>
      <c r="C158" s="494"/>
    </row>
    <row r="159" spans="1:3" s="456" customFormat="1" ht="15.75" customHeight="1" x14ac:dyDescent="0.2">
      <c r="A159" s="493"/>
      <c r="B159" s="494"/>
      <c r="C159" s="494"/>
    </row>
    <row r="160" spans="1:3" s="456" customFormat="1" ht="15.75" customHeight="1" x14ac:dyDescent="0.2">
      <c r="A160" s="493"/>
      <c r="B160" s="494"/>
      <c r="C160" s="494"/>
    </row>
    <row r="161" spans="1:21" s="456" customFormat="1" ht="15.75" customHeight="1" x14ac:dyDescent="0.2">
      <c r="A161" s="493"/>
      <c r="B161" s="494"/>
      <c r="C161" s="494"/>
    </row>
    <row r="162" spans="1:21" s="456" customFormat="1" ht="15.75" customHeight="1" x14ac:dyDescent="0.2">
      <c r="A162" s="493"/>
      <c r="B162" s="671"/>
      <c r="C162" s="671"/>
    </row>
    <row r="163" spans="1:21" s="456" customFormat="1" ht="15.75" customHeight="1" x14ac:dyDescent="0.2">
      <c r="A163" s="493"/>
      <c r="B163" s="671"/>
      <c r="C163" s="671"/>
    </row>
    <row r="164" spans="1:21" s="456" customFormat="1" ht="15.75" customHeight="1" x14ac:dyDescent="0.2">
      <c r="A164" s="493"/>
      <c r="B164" s="671"/>
      <c r="C164" s="671"/>
    </row>
    <row r="165" spans="1:21" s="456" customFormat="1" ht="15.75" customHeight="1" x14ac:dyDescent="0.2">
      <c r="A165" s="493"/>
      <c r="B165" s="671"/>
      <c r="C165" s="671"/>
    </row>
    <row r="166" spans="1:21" s="456" customFormat="1" ht="15.75" customHeight="1" x14ac:dyDescent="0.2">
      <c r="A166" s="493"/>
      <c r="B166" s="671"/>
      <c r="C166" s="671"/>
    </row>
    <row r="167" spans="1:21" s="456" customFormat="1" ht="15.75" customHeight="1" x14ac:dyDescent="0.2">
      <c r="A167" s="493"/>
      <c r="B167" s="671"/>
      <c r="C167" s="671"/>
    </row>
    <row r="168" spans="1:21" s="456" customFormat="1" ht="15.75" customHeight="1" x14ac:dyDescent="0.2">
      <c r="A168" s="493"/>
      <c r="B168" s="671"/>
      <c r="C168" s="671"/>
    </row>
    <row r="169" spans="1:21" s="456" customFormat="1" ht="15.75" customHeight="1" x14ac:dyDescent="0.2">
      <c r="A169" s="493"/>
      <c r="B169" s="671"/>
      <c r="C169" s="671"/>
    </row>
    <row r="170" spans="1:21" ht="15.75" customHeight="1" x14ac:dyDescent="0.2">
      <c r="A170" s="493"/>
      <c r="B170" s="671"/>
      <c r="C170" s="671"/>
      <c r="D170" s="456"/>
      <c r="E170" s="456"/>
      <c r="F170" s="456"/>
      <c r="G170" s="456"/>
      <c r="H170" s="456"/>
      <c r="I170" s="456"/>
      <c r="J170" s="456"/>
      <c r="K170" s="456"/>
      <c r="L170" s="456"/>
      <c r="M170" s="456"/>
      <c r="N170" s="456"/>
      <c r="O170" s="456"/>
      <c r="P170" s="456"/>
      <c r="Q170" s="456"/>
      <c r="R170" s="456"/>
      <c r="S170" s="456"/>
      <c r="T170" s="456"/>
      <c r="U170" s="456"/>
    </row>
    <row r="171" spans="1:21" ht="15.75" customHeight="1" x14ac:dyDescent="0.2">
      <c r="A171" s="672"/>
      <c r="B171" s="673"/>
      <c r="C171" s="673"/>
    </row>
    <row r="172" spans="1:21" ht="15.75" customHeight="1" x14ac:dyDescent="0.2">
      <c r="A172" s="672"/>
      <c r="B172" s="673"/>
      <c r="C172" s="673"/>
    </row>
    <row r="173" spans="1:21" ht="15.75" customHeight="1" x14ac:dyDescent="0.2">
      <c r="A173" s="672"/>
      <c r="B173" s="673"/>
      <c r="C173" s="673"/>
    </row>
    <row r="174" spans="1:21" ht="15.75" customHeight="1" x14ac:dyDescent="0.2">
      <c r="A174" s="672"/>
      <c r="B174" s="673"/>
      <c r="C174" s="673"/>
    </row>
    <row r="175" spans="1:21" ht="15.75" customHeight="1" x14ac:dyDescent="0.2">
      <c r="A175" s="672"/>
      <c r="B175" s="673"/>
      <c r="C175" s="673"/>
    </row>
    <row r="176" spans="1:21" ht="15.75" customHeight="1" x14ac:dyDescent="0.2">
      <c r="A176" s="672"/>
      <c r="B176" s="673"/>
      <c r="C176" s="673"/>
    </row>
    <row r="177" spans="1:3" ht="15.75" customHeight="1" x14ac:dyDescent="0.2">
      <c r="A177" s="672"/>
      <c r="B177" s="673"/>
      <c r="C177" s="673"/>
    </row>
    <row r="178" spans="1:3" ht="15.75" customHeight="1" x14ac:dyDescent="0.2">
      <c r="A178" s="672"/>
      <c r="B178" s="673"/>
      <c r="C178" s="673"/>
    </row>
    <row r="179" spans="1:3" ht="15.75" customHeight="1" x14ac:dyDescent="0.2">
      <c r="A179" s="672"/>
      <c r="B179" s="673"/>
      <c r="C179" s="673"/>
    </row>
    <row r="180" spans="1:3" ht="15.75" customHeight="1" x14ac:dyDescent="0.2">
      <c r="A180" s="672"/>
      <c r="B180" s="673"/>
      <c r="C180" s="673"/>
    </row>
    <row r="181" spans="1:3" ht="15.75" customHeight="1" x14ac:dyDescent="0.2">
      <c r="A181" s="672"/>
      <c r="B181" s="673"/>
      <c r="C181" s="673"/>
    </row>
    <row r="182" spans="1:3" ht="15.75" customHeight="1" x14ac:dyDescent="0.2">
      <c r="A182" s="672"/>
      <c r="B182" s="673"/>
      <c r="C182" s="673"/>
    </row>
    <row r="183" spans="1:3" ht="15.75" customHeight="1" x14ac:dyDescent="0.2">
      <c r="A183" s="672"/>
      <c r="B183" s="673"/>
      <c r="C183" s="673"/>
    </row>
    <row r="184" spans="1:3" ht="15.75" customHeight="1" x14ac:dyDescent="0.2">
      <c r="A184" s="672"/>
      <c r="B184" s="673"/>
      <c r="C184" s="673"/>
    </row>
    <row r="185" spans="1:3" ht="15.75" customHeight="1" x14ac:dyDescent="0.2">
      <c r="A185" s="672"/>
      <c r="B185" s="673"/>
      <c r="C185" s="673"/>
    </row>
    <row r="186" spans="1:3" ht="15.75" customHeight="1" x14ac:dyDescent="0.2">
      <c r="A186" s="672"/>
      <c r="B186" s="673"/>
      <c r="C186" s="673"/>
    </row>
    <row r="187" spans="1:3" ht="15.75" customHeight="1" x14ac:dyDescent="0.2">
      <c r="A187" s="672"/>
      <c r="B187" s="673"/>
      <c r="C187" s="673"/>
    </row>
    <row r="188" spans="1:3" ht="15.75" customHeight="1" x14ac:dyDescent="0.2">
      <c r="A188" s="672"/>
      <c r="B188" s="673"/>
      <c r="C188" s="673"/>
    </row>
    <row r="189" spans="1:3" ht="15.75" customHeight="1" x14ac:dyDescent="0.2">
      <c r="A189" s="672"/>
      <c r="B189" s="673"/>
      <c r="C189" s="673"/>
    </row>
    <row r="190" spans="1:3" ht="15.75" customHeight="1" x14ac:dyDescent="0.2">
      <c r="A190" s="672"/>
      <c r="B190" s="673"/>
      <c r="C190" s="673"/>
    </row>
    <row r="191" spans="1:3" ht="15.75" customHeight="1" x14ac:dyDescent="0.2">
      <c r="A191" s="672"/>
      <c r="B191" s="673"/>
      <c r="C191" s="673"/>
    </row>
    <row r="192" spans="1:3" ht="15.75" customHeight="1" x14ac:dyDescent="0.2">
      <c r="A192" s="672"/>
      <c r="B192" s="673"/>
      <c r="C192" s="673"/>
    </row>
    <row r="193" spans="1:3" ht="15.75" customHeight="1" x14ac:dyDescent="0.2">
      <c r="A193" s="672"/>
      <c r="B193" s="673"/>
      <c r="C193" s="673"/>
    </row>
    <row r="194" spans="1:3" ht="15.75" customHeight="1" x14ac:dyDescent="0.2">
      <c r="A194" s="672"/>
      <c r="B194" s="673"/>
      <c r="C194" s="673"/>
    </row>
    <row r="195" spans="1:3" ht="15.75" customHeight="1" x14ac:dyDescent="0.2">
      <c r="A195" s="672"/>
      <c r="B195" s="673"/>
      <c r="C195" s="673"/>
    </row>
    <row r="196" spans="1:3" ht="15.75" customHeight="1" x14ac:dyDescent="0.2">
      <c r="A196" s="672"/>
      <c r="B196" s="673"/>
      <c r="C196" s="673"/>
    </row>
    <row r="197" spans="1:3" ht="15.75" customHeight="1" x14ac:dyDescent="0.2">
      <c r="A197" s="672"/>
      <c r="B197" s="673"/>
      <c r="C197" s="673"/>
    </row>
    <row r="198" spans="1:3" ht="15.75" customHeight="1" x14ac:dyDescent="0.2">
      <c r="A198" s="672"/>
      <c r="B198" s="673"/>
      <c r="C198" s="673"/>
    </row>
    <row r="199" spans="1:3" ht="15.75" customHeight="1" x14ac:dyDescent="0.2">
      <c r="A199" s="672"/>
      <c r="B199" s="673"/>
      <c r="C199" s="673"/>
    </row>
    <row r="200" spans="1:3" ht="15.75" customHeight="1" x14ac:dyDescent="0.2">
      <c r="A200" s="672"/>
      <c r="B200" s="673"/>
      <c r="C200" s="673"/>
    </row>
    <row r="201" spans="1:3" ht="15.75" customHeight="1" x14ac:dyDescent="0.2">
      <c r="A201" s="672"/>
      <c r="B201" s="673"/>
      <c r="C201" s="673"/>
    </row>
    <row r="202" spans="1:3" ht="15.75" customHeight="1" x14ac:dyDescent="0.2">
      <c r="A202" s="672"/>
      <c r="B202" s="673"/>
      <c r="C202" s="673"/>
    </row>
    <row r="203" spans="1:3" ht="15.75" customHeight="1" x14ac:dyDescent="0.2">
      <c r="A203" s="672"/>
      <c r="B203" s="673"/>
      <c r="C203" s="673"/>
    </row>
    <row r="204" spans="1:3" x14ac:dyDescent="0.2">
      <c r="A204" s="672"/>
      <c r="B204" s="673"/>
      <c r="C204" s="673"/>
    </row>
    <row r="205" spans="1:3" x14ac:dyDescent="0.2">
      <c r="A205" s="672"/>
      <c r="B205" s="673"/>
      <c r="C205" s="673"/>
    </row>
    <row r="206" spans="1:3" x14ac:dyDescent="0.2">
      <c r="A206" s="672"/>
      <c r="B206" s="673"/>
      <c r="C206" s="673"/>
    </row>
    <row r="207" spans="1:3" x14ac:dyDescent="0.2">
      <c r="A207" s="672"/>
      <c r="B207" s="673"/>
      <c r="C207" s="673"/>
    </row>
    <row r="208" spans="1:3" x14ac:dyDescent="0.2">
      <c r="A208" s="672"/>
      <c r="B208" s="673"/>
      <c r="C208" s="673"/>
    </row>
    <row r="209" spans="1:3" x14ac:dyDescent="0.2">
      <c r="A209" s="672"/>
      <c r="B209" s="673"/>
      <c r="C209" s="673"/>
    </row>
    <row r="210" spans="1:3" x14ac:dyDescent="0.2">
      <c r="A210" s="672"/>
      <c r="B210" s="673"/>
      <c r="C210" s="673"/>
    </row>
    <row r="211" spans="1:3" x14ac:dyDescent="0.2">
      <c r="A211" s="672"/>
      <c r="B211" s="673"/>
      <c r="C211" s="673"/>
    </row>
    <row r="212" spans="1:3" x14ac:dyDescent="0.2">
      <c r="A212" s="672"/>
      <c r="B212" s="673"/>
      <c r="C212" s="673"/>
    </row>
    <row r="213" spans="1:3" x14ac:dyDescent="0.2">
      <c r="A213" s="672"/>
      <c r="B213" s="673"/>
      <c r="C213" s="673"/>
    </row>
    <row r="214" spans="1:3" x14ac:dyDescent="0.2">
      <c r="A214" s="672"/>
      <c r="B214" s="673"/>
      <c r="C214" s="673"/>
    </row>
    <row r="215" spans="1:3" x14ac:dyDescent="0.2">
      <c r="A215" s="672"/>
      <c r="B215" s="673"/>
      <c r="C215" s="673"/>
    </row>
    <row r="216" spans="1:3" x14ac:dyDescent="0.2">
      <c r="A216" s="672"/>
      <c r="B216" s="673"/>
      <c r="C216" s="673"/>
    </row>
    <row r="217" spans="1:3" x14ac:dyDescent="0.2">
      <c r="A217" s="672"/>
      <c r="B217" s="673"/>
      <c r="C217" s="673"/>
    </row>
    <row r="218" spans="1:3" x14ac:dyDescent="0.2">
      <c r="A218" s="672"/>
      <c r="B218" s="673"/>
      <c r="C218" s="673"/>
    </row>
    <row r="219" spans="1:3" x14ac:dyDescent="0.2">
      <c r="A219" s="672"/>
      <c r="B219" s="673"/>
      <c r="C219" s="673"/>
    </row>
    <row r="220" spans="1:3" x14ac:dyDescent="0.2">
      <c r="A220" s="672"/>
      <c r="B220" s="673"/>
      <c r="C220" s="673"/>
    </row>
    <row r="221" spans="1:3" x14ac:dyDescent="0.2">
      <c r="A221" s="672"/>
      <c r="B221" s="673"/>
      <c r="C221" s="673"/>
    </row>
    <row r="222" spans="1:3" x14ac:dyDescent="0.2">
      <c r="A222" s="672"/>
      <c r="B222" s="673"/>
      <c r="C222" s="673"/>
    </row>
    <row r="223" spans="1:3" x14ac:dyDescent="0.2">
      <c r="A223" s="672"/>
      <c r="B223" s="673"/>
      <c r="C223" s="673"/>
    </row>
    <row r="224" spans="1:3" x14ac:dyDescent="0.2">
      <c r="A224" s="672"/>
      <c r="B224" s="673"/>
      <c r="C224" s="673"/>
    </row>
    <row r="225" spans="1:3" x14ac:dyDescent="0.2">
      <c r="A225" s="672"/>
      <c r="B225" s="673"/>
      <c r="C225" s="673"/>
    </row>
    <row r="226" spans="1:3" x14ac:dyDescent="0.2">
      <c r="A226" s="672"/>
      <c r="B226" s="673"/>
      <c r="C226" s="673"/>
    </row>
    <row r="227" spans="1:3" x14ac:dyDescent="0.2">
      <c r="A227" s="672"/>
      <c r="B227" s="673"/>
      <c r="C227" s="673"/>
    </row>
    <row r="228" spans="1:3" x14ac:dyDescent="0.2">
      <c r="A228" s="672"/>
      <c r="B228" s="673"/>
      <c r="C228" s="673"/>
    </row>
    <row r="229" spans="1:3" x14ac:dyDescent="0.2">
      <c r="A229" s="672"/>
      <c r="B229" s="673"/>
      <c r="C229" s="673"/>
    </row>
    <row r="230" spans="1:3" x14ac:dyDescent="0.2">
      <c r="A230" s="672"/>
      <c r="B230" s="673"/>
      <c r="C230" s="673"/>
    </row>
    <row r="231" spans="1:3" x14ac:dyDescent="0.2">
      <c r="A231" s="672"/>
      <c r="B231" s="673"/>
      <c r="C231" s="673"/>
    </row>
    <row r="232" spans="1:3" x14ac:dyDescent="0.2">
      <c r="A232" s="672"/>
      <c r="B232" s="673"/>
      <c r="C232" s="673"/>
    </row>
    <row r="233" spans="1:3" x14ac:dyDescent="0.2">
      <c r="A233" s="672"/>
      <c r="B233" s="673"/>
      <c r="C233" s="673"/>
    </row>
    <row r="234" spans="1:3" x14ac:dyDescent="0.2">
      <c r="A234" s="672"/>
      <c r="B234" s="673"/>
      <c r="C234" s="673"/>
    </row>
    <row r="235" spans="1:3" x14ac:dyDescent="0.2">
      <c r="A235" s="672"/>
      <c r="B235" s="673"/>
      <c r="C235" s="673"/>
    </row>
    <row r="236" spans="1:3" x14ac:dyDescent="0.2">
      <c r="A236" s="672"/>
      <c r="B236" s="673"/>
      <c r="C236" s="673"/>
    </row>
    <row r="237" spans="1:3" x14ac:dyDescent="0.2">
      <c r="A237" s="672"/>
      <c r="B237" s="673"/>
      <c r="C237" s="673"/>
    </row>
    <row r="238" spans="1:3" x14ac:dyDescent="0.2">
      <c r="A238" s="672"/>
      <c r="B238" s="673"/>
      <c r="C238" s="673"/>
    </row>
    <row r="239" spans="1:3" x14ac:dyDescent="0.2">
      <c r="A239" s="672"/>
      <c r="B239" s="673"/>
      <c r="C239" s="673"/>
    </row>
    <row r="240" spans="1:3" x14ac:dyDescent="0.2">
      <c r="A240" s="672"/>
      <c r="B240" s="673"/>
      <c r="C240" s="673"/>
    </row>
    <row r="241" spans="1:3" x14ac:dyDescent="0.2">
      <c r="A241" s="672"/>
      <c r="B241" s="673"/>
      <c r="C241" s="673"/>
    </row>
    <row r="242" spans="1:3" x14ac:dyDescent="0.2">
      <c r="A242" s="672"/>
      <c r="B242" s="673"/>
      <c r="C242" s="673"/>
    </row>
    <row r="243" spans="1:3" x14ac:dyDescent="0.2">
      <c r="A243" s="672"/>
      <c r="B243" s="673"/>
      <c r="C243" s="673"/>
    </row>
    <row r="244" spans="1:3" x14ac:dyDescent="0.2">
      <c r="A244" s="672"/>
      <c r="B244" s="673"/>
      <c r="C244" s="673"/>
    </row>
    <row r="245" spans="1:3" x14ac:dyDescent="0.2">
      <c r="A245" s="672"/>
      <c r="B245" s="673"/>
      <c r="C245" s="673"/>
    </row>
    <row r="246" spans="1:3" x14ac:dyDescent="0.2">
      <c r="A246" s="672"/>
      <c r="B246" s="673"/>
      <c r="C246" s="673"/>
    </row>
    <row r="247" spans="1:3" x14ac:dyDescent="0.2">
      <c r="A247" s="672"/>
      <c r="B247" s="673"/>
      <c r="C247" s="673"/>
    </row>
    <row r="248" spans="1:3" x14ac:dyDescent="0.2">
      <c r="A248" s="672"/>
      <c r="B248" s="673"/>
      <c r="C248" s="673"/>
    </row>
    <row r="249" spans="1:3" x14ac:dyDescent="0.2">
      <c r="A249" s="672"/>
      <c r="B249" s="673"/>
      <c r="C249" s="673"/>
    </row>
    <row r="250" spans="1:3" x14ac:dyDescent="0.2">
      <c r="A250" s="672"/>
      <c r="B250" s="673"/>
      <c r="C250" s="673"/>
    </row>
    <row r="251" spans="1:3" x14ac:dyDescent="0.2">
      <c r="A251" s="672"/>
      <c r="B251" s="673"/>
      <c r="C251" s="673"/>
    </row>
    <row r="252" spans="1:3" x14ac:dyDescent="0.2">
      <c r="A252" s="672"/>
      <c r="B252" s="673"/>
      <c r="C252" s="673"/>
    </row>
    <row r="253" spans="1:3" x14ac:dyDescent="0.2">
      <c r="A253" s="672"/>
      <c r="B253" s="673"/>
      <c r="C253" s="673"/>
    </row>
    <row r="254" spans="1:3" x14ac:dyDescent="0.2">
      <c r="A254" s="672"/>
      <c r="B254" s="673"/>
      <c r="C254" s="673"/>
    </row>
    <row r="255" spans="1:3" x14ac:dyDescent="0.2">
      <c r="A255" s="672"/>
      <c r="B255" s="673"/>
      <c r="C255" s="673"/>
    </row>
    <row r="256" spans="1:3" x14ac:dyDescent="0.2">
      <c r="A256" s="672"/>
      <c r="B256" s="673"/>
      <c r="C256" s="673"/>
    </row>
    <row r="257" spans="1:3" x14ac:dyDescent="0.2">
      <c r="A257" s="672"/>
      <c r="B257" s="673"/>
      <c r="C257" s="673"/>
    </row>
    <row r="258" spans="1:3" x14ac:dyDescent="0.2">
      <c r="A258" s="672"/>
      <c r="B258" s="673"/>
      <c r="C258" s="673"/>
    </row>
    <row r="259" spans="1:3" x14ac:dyDescent="0.2">
      <c r="A259" s="672"/>
      <c r="B259" s="673"/>
      <c r="C259" s="673"/>
    </row>
    <row r="260" spans="1:3" x14ac:dyDescent="0.2">
      <c r="A260" s="672"/>
      <c r="B260" s="673"/>
      <c r="C260" s="673"/>
    </row>
    <row r="261" spans="1:3" x14ac:dyDescent="0.2">
      <c r="A261" s="672"/>
      <c r="B261" s="673"/>
      <c r="C261" s="673"/>
    </row>
    <row r="262" spans="1:3" x14ac:dyDescent="0.2">
      <c r="A262" s="672"/>
      <c r="B262" s="673"/>
      <c r="C262" s="673"/>
    </row>
    <row r="263" spans="1:3" x14ac:dyDescent="0.2">
      <c r="A263" s="672"/>
      <c r="B263" s="673"/>
      <c r="C263" s="673"/>
    </row>
    <row r="264" spans="1:3" x14ac:dyDescent="0.2">
      <c r="A264" s="672"/>
      <c r="B264" s="673"/>
      <c r="C264" s="673"/>
    </row>
    <row r="265" spans="1:3" x14ac:dyDescent="0.2">
      <c r="A265" s="672"/>
      <c r="B265" s="673"/>
      <c r="C265" s="673"/>
    </row>
    <row r="266" spans="1:3" x14ac:dyDescent="0.2">
      <c r="A266" s="672"/>
      <c r="B266" s="673"/>
      <c r="C266" s="673"/>
    </row>
    <row r="267" spans="1:3" x14ac:dyDescent="0.2">
      <c r="A267" s="672"/>
      <c r="B267" s="673"/>
      <c r="C267" s="673"/>
    </row>
  </sheetData>
  <sheetProtection algorithmName="SHA-512" hashValue="BOz2ofFhGYmjVclkA4DhsdpBJRfAqkXieJHiXlJ9zdzmZsfLFQ0vdpBxk4g1pfXnEhEMMGpXAWJ0R/6x8beXqQ==" saltValue="CgJwdA/tNtmV4T8B6jz5Og==" spinCount="100000" sheet="1" objects="1" scenarios="1" selectLockedCells="1" selectUnlockedCells="1"/>
  <protectedRanges>
    <protectedRange sqref="C70" name="Tartomány1_2_1_2_1_2"/>
    <protectedRange sqref="C39" name="Tartomány1_2_1_3_1_1"/>
    <protectedRange sqref="C26:C31" name="Tartomány1_2_1_2_2_1"/>
    <protectedRange sqref="C49" name="Tartomány1_2_1_1_3_1"/>
    <protectedRange sqref="C40" name="Tartomány1_2_1_1"/>
    <protectedRange sqref="C60:C63" name="Tartomány1_2_1_1_1_1"/>
    <protectedRange sqref="C55:C57 C59" name="Tartomány1_2_1_1_3_2"/>
    <protectedRange sqref="C80" name="Tartomány4_1"/>
    <protectedRange sqref="C92:C93" name="Tartomány4_1_1"/>
    <protectedRange sqref="C17" name="Tartomány1_2_1_1_1_1_1_1"/>
    <protectedRange sqref="C58" name="Tartomány1_2_1_1_3_2_1"/>
  </protectedRanges>
  <mergeCells count="121">
    <mergeCell ref="P93:R93"/>
    <mergeCell ref="T87:V87"/>
    <mergeCell ref="T88:V88"/>
    <mergeCell ref="T89:V89"/>
    <mergeCell ref="T90:V90"/>
    <mergeCell ref="T91:V91"/>
    <mergeCell ref="T92:V92"/>
    <mergeCell ref="T93:V93"/>
    <mergeCell ref="AB90:AD90"/>
    <mergeCell ref="AB91:AD91"/>
    <mergeCell ref="AB92:AD92"/>
    <mergeCell ref="AB93:AD93"/>
    <mergeCell ref="AB87:AD87"/>
    <mergeCell ref="AB88:AD88"/>
    <mergeCell ref="AB89:AD89"/>
    <mergeCell ref="D84:F84"/>
    <mergeCell ref="D85:F85"/>
    <mergeCell ref="D86:F86"/>
    <mergeCell ref="L81:N81"/>
    <mergeCell ref="L82:N82"/>
    <mergeCell ref="L83:N83"/>
    <mergeCell ref="L84:N84"/>
    <mergeCell ref="L85:N85"/>
    <mergeCell ref="L86:N86"/>
    <mergeCell ref="H81:J81"/>
    <mergeCell ref="H82:J82"/>
    <mergeCell ref="H83:J83"/>
    <mergeCell ref="H84:J84"/>
    <mergeCell ref="F8:F9"/>
    <mergeCell ref="G8:G9"/>
    <mergeCell ref="N8:N9"/>
    <mergeCell ref="O8:O9"/>
    <mergeCell ref="V66:AE66"/>
    <mergeCell ref="A80:AA80"/>
    <mergeCell ref="D81:F81"/>
    <mergeCell ref="D82:F82"/>
    <mergeCell ref="D83:F83"/>
    <mergeCell ref="T81:V81"/>
    <mergeCell ref="T82:V82"/>
    <mergeCell ref="T83:V83"/>
    <mergeCell ref="AB81:AD81"/>
    <mergeCell ref="AB82:AD82"/>
    <mergeCell ref="AB83:AD83"/>
    <mergeCell ref="V8:V9"/>
    <mergeCell ref="W8:W9"/>
    <mergeCell ref="Z8:Z9"/>
    <mergeCell ref="AA8:AA9"/>
    <mergeCell ref="P81:R81"/>
    <mergeCell ref="P82:R82"/>
    <mergeCell ref="P83:R83"/>
    <mergeCell ref="A3:U3"/>
    <mergeCell ref="A4:U4"/>
    <mergeCell ref="A5:U5"/>
    <mergeCell ref="T6:AA6"/>
    <mergeCell ref="D7:G7"/>
    <mergeCell ref="H7:K7"/>
    <mergeCell ref="L7:O7"/>
    <mergeCell ref="P7:S7"/>
    <mergeCell ref="T7:W7"/>
    <mergeCell ref="X7:AA7"/>
    <mergeCell ref="T86:V86"/>
    <mergeCell ref="P88:R88"/>
    <mergeCell ref="P89:R89"/>
    <mergeCell ref="P90:R90"/>
    <mergeCell ref="P91:R91"/>
    <mergeCell ref="P92:R92"/>
    <mergeCell ref="AB84:AD84"/>
    <mergeCell ref="AB85:AD85"/>
    <mergeCell ref="AB86:AD86"/>
    <mergeCell ref="P86:R86"/>
    <mergeCell ref="P87:R87"/>
    <mergeCell ref="P84:R84"/>
    <mergeCell ref="P85:R85"/>
    <mergeCell ref="AB6:AE7"/>
    <mergeCell ref="AD8:AD9"/>
    <mergeCell ref="AE8:AE9"/>
    <mergeCell ref="T84:V84"/>
    <mergeCell ref="T85:V85"/>
    <mergeCell ref="A98:S98"/>
    <mergeCell ref="A6:A9"/>
    <mergeCell ref="B6:B9"/>
    <mergeCell ref="A97:S97"/>
    <mergeCell ref="D6:S6"/>
    <mergeCell ref="D66:S66"/>
    <mergeCell ref="S8:S9"/>
    <mergeCell ref="K8:K9"/>
    <mergeCell ref="R8:R9"/>
    <mergeCell ref="D87:F87"/>
    <mergeCell ref="D88:F88"/>
    <mergeCell ref="D89:F89"/>
    <mergeCell ref="D90:F90"/>
    <mergeCell ref="D91:F91"/>
    <mergeCell ref="D92:F92"/>
    <mergeCell ref="D93:F93"/>
    <mergeCell ref="H85:J85"/>
    <mergeCell ref="H86:J86"/>
    <mergeCell ref="H87:J87"/>
    <mergeCell ref="H88:J88"/>
    <mergeCell ref="H89:J89"/>
    <mergeCell ref="H90:J90"/>
    <mergeCell ref="H91:J91"/>
    <mergeCell ref="H92:J92"/>
    <mergeCell ref="AF6:AF9"/>
    <mergeCell ref="AG6:AG9"/>
    <mergeCell ref="A1:U1"/>
    <mergeCell ref="A96:S96"/>
    <mergeCell ref="C6:C9"/>
    <mergeCell ref="A95:S95"/>
    <mergeCell ref="A74:U74"/>
    <mergeCell ref="A2:U2"/>
    <mergeCell ref="A75:U75"/>
    <mergeCell ref="A79:U79"/>
    <mergeCell ref="J8:J9"/>
    <mergeCell ref="H93:J93"/>
    <mergeCell ref="L87:N87"/>
    <mergeCell ref="L88:N88"/>
    <mergeCell ref="L89:N89"/>
    <mergeCell ref="L90:N90"/>
    <mergeCell ref="L91:N91"/>
    <mergeCell ref="L92:N92"/>
    <mergeCell ref="L93:N93"/>
  </mergeCells>
  <phoneticPr fontId="18" type="noConversion"/>
  <pageMargins left="1.44" right="0.75" top="1" bottom="1" header="0.5" footer="0.5"/>
  <pageSetup paperSize="9" scale="44" fitToHeight="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zoomScale="80" zoomScaleNormal="80" workbookViewId="0">
      <selection sqref="A1:AE1"/>
    </sheetView>
  </sheetViews>
  <sheetFormatPr defaultRowHeight="12.75" x14ac:dyDescent="0.2"/>
  <cols>
    <col min="1" max="1" width="21.1640625" style="1" customWidth="1"/>
    <col min="2" max="2" width="9.33203125" style="1"/>
    <col min="3" max="3" width="53.6640625" style="1" customWidth="1"/>
    <col min="4" max="31" width="9.33203125" style="1"/>
    <col min="32" max="32" width="55.83203125" style="1" customWidth="1"/>
    <col min="33" max="33" width="39.83203125" style="1" bestFit="1" customWidth="1"/>
    <col min="34" max="16384" width="9.33203125" style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541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3.25" x14ac:dyDescent="0.2">
      <c r="A4" s="811" t="s">
        <v>1184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</row>
    <row r="5" spans="1:33" ht="24" thickBot="1" x14ac:dyDescent="0.25">
      <c r="A5" s="812" t="s">
        <v>339</v>
      </c>
      <c r="B5" s="812"/>
      <c r="C5" s="812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2"/>
      <c r="AC5" s="812"/>
      <c r="AD5" s="812"/>
      <c r="AE5" s="812"/>
    </row>
    <row r="6" spans="1:33" ht="14.25" thickTop="1" thickBot="1" x14ac:dyDescent="0.25">
      <c r="A6" s="918" t="s">
        <v>10</v>
      </c>
      <c r="B6" s="921" t="s">
        <v>11</v>
      </c>
      <c r="C6" s="924" t="s">
        <v>12</v>
      </c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907"/>
      <c r="AC6" s="907"/>
      <c r="AD6" s="907"/>
      <c r="AE6" s="908"/>
      <c r="AF6" s="808" t="s">
        <v>723</v>
      </c>
      <c r="AG6" s="808" t="s">
        <v>724</v>
      </c>
    </row>
    <row r="7" spans="1:33" x14ac:dyDescent="0.2">
      <c r="A7" s="919"/>
      <c r="B7" s="922"/>
      <c r="C7" s="925"/>
      <c r="D7" s="911" t="s">
        <v>433</v>
      </c>
      <c r="E7" s="911"/>
      <c r="F7" s="911"/>
      <c r="G7" s="912"/>
      <c r="H7" s="911" t="s">
        <v>2</v>
      </c>
      <c r="I7" s="911"/>
      <c r="J7" s="911"/>
      <c r="K7" s="913"/>
      <c r="L7" s="911" t="s">
        <v>542</v>
      </c>
      <c r="M7" s="911"/>
      <c r="N7" s="911"/>
      <c r="O7" s="912"/>
      <c r="P7" s="911" t="s">
        <v>3</v>
      </c>
      <c r="Q7" s="911"/>
      <c r="R7" s="911"/>
      <c r="S7" s="912"/>
      <c r="T7" s="911" t="s">
        <v>434</v>
      </c>
      <c r="U7" s="911"/>
      <c r="V7" s="911"/>
      <c r="W7" s="912"/>
      <c r="X7" s="911" t="s">
        <v>435</v>
      </c>
      <c r="Y7" s="911"/>
      <c r="Z7" s="911"/>
      <c r="AA7" s="912"/>
      <c r="AB7" s="909"/>
      <c r="AC7" s="909"/>
      <c r="AD7" s="909"/>
      <c r="AE7" s="910"/>
      <c r="AF7" s="870"/>
      <c r="AG7" s="809"/>
    </row>
    <row r="8" spans="1:33" x14ac:dyDescent="0.2">
      <c r="A8" s="919"/>
      <c r="B8" s="922"/>
      <c r="C8" s="925"/>
      <c r="D8" s="319"/>
      <c r="E8" s="319"/>
      <c r="F8" s="899" t="s">
        <v>9</v>
      </c>
      <c r="G8" s="905" t="s">
        <v>340</v>
      </c>
      <c r="H8" s="319"/>
      <c r="I8" s="319"/>
      <c r="J8" s="899" t="s">
        <v>9</v>
      </c>
      <c r="K8" s="928" t="s">
        <v>340</v>
      </c>
      <c r="L8" s="319"/>
      <c r="M8" s="319"/>
      <c r="N8" s="899" t="s">
        <v>9</v>
      </c>
      <c r="O8" s="905" t="s">
        <v>340</v>
      </c>
      <c r="P8" s="319"/>
      <c r="Q8" s="319"/>
      <c r="R8" s="899" t="s">
        <v>9</v>
      </c>
      <c r="S8" s="903" t="s">
        <v>340</v>
      </c>
      <c r="T8" s="319"/>
      <c r="U8" s="319"/>
      <c r="V8" s="899" t="s">
        <v>9</v>
      </c>
      <c r="W8" s="905" t="s">
        <v>340</v>
      </c>
      <c r="X8" s="319"/>
      <c r="Y8" s="319"/>
      <c r="Z8" s="899" t="s">
        <v>9</v>
      </c>
      <c r="AA8" s="903" t="s">
        <v>340</v>
      </c>
      <c r="AB8" s="319"/>
      <c r="AC8" s="319"/>
      <c r="AD8" s="899" t="s">
        <v>9</v>
      </c>
      <c r="AE8" s="901" t="s">
        <v>220</v>
      </c>
      <c r="AF8" s="870"/>
      <c r="AG8" s="809"/>
    </row>
    <row r="9" spans="1:33" ht="67.5" thickBot="1" x14ac:dyDescent="0.25">
      <c r="A9" s="920"/>
      <c r="B9" s="923"/>
      <c r="C9" s="926"/>
      <c r="D9" s="320" t="s">
        <v>341</v>
      </c>
      <c r="E9" s="320" t="s">
        <v>341</v>
      </c>
      <c r="F9" s="900"/>
      <c r="G9" s="906"/>
      <c r="H9" s="320" t="s">
        <v>341</v>
      </c>
      <c r="I9" s="320" t="s">
        <v>341</v>
      </c>
      <c r="J9" s="900"/>
      <c r="K9" s="929"/>
      <c r="L9" s="320" t="s">
        <v>341</v>
      </c>
      <c r="M9" s="320" t="s">
        <v>341</v>
      </c>
      <c r="N9" s="900"/>
      <c r="O9" s="906"/>
      <c r="P9" s="320" t="s">
        <v>341</v>
      </c>
      <c r="Q9" s="320" t="s">
        <v>341</v>
      </c>
      <c r="R9" s="900"/>
      <c r="S9" s="904"/>
      <c r="T9" s="320" t="s">
        <v>341</v>
      </c>
      <c r="U9" s="320" t="s">
        <v>341</v>
      </c>
      <c r="V9" s="900"/>
      <c r="W9" s="906"/>
      <c r="X9" s="320" t="s">
        <v>341</v>
      </c>
      <c r="Y9" s="320" t="s">
        <v>341</v>
      </c>
      <c r="Z9" s="900"/>
      <c r="AA9" s="904"/>
      <c r="AB9" s="320" t="s">
        <v>367</v>
      </c>
      <c r="AC9" s="320" t="s">
        <v>367</v>
      </c>
      <c r="AD9" s="900"/>
      <c r="AE9" s="902"/>
      <c r="AF9" s="870"/>
      <c r="AG9" s="809"/>
    </row>
    <row r="10" spans="1:33" ht="18.75" thickBot="1" x14ac:dyDescent="0.3">
      <c r="A10" s="69"/>
      <c r="B10" s="70"/>
      <c r="C10" s="71" t="s">
        <v>26</v>
      </c>
      <c r="D10" s="72">
        <v>16</v>
      </c>
      <c r="E10" s="72">
        <v>56</v>
      </c>
      <c r="F10" s="72">
        <v>12</v>
      </c>
      <c r="G10" s="75" t="s">
        <v>535</v>
      </c>
      <c r="H10" s="72">
        <v>48</v>
      </c>
      <c r="I10" s="72">
        <v>20</v>
      </c>
      <c r="J10" s="72">
        <v>12</v>
      </c>
      <c r="K10" s="75" t="s">
        <v>535</v>
      </c>
      <c r="L10" s="72">
        <v>28</v>
      </c>
      <c r="M10" s="72">
        <v>4</v>
      </c>
      <c r="N10" s="72">
        <v>8</v>
      </c>
      <c r="O10" s="75" t="s">
        <v>535</v>
      </c>
      <c r="P10" s="72">
        <v>24</v>
      </c>
      <c r="Q10" s="72">
        <v>24</v>
      </c>
      <c r="R10" s="72">
        <v>12</v>
      </c>
      <c r="S10" s="75" t="s">
        <v>535</v>
      </c>
      <c r="T10" s="72">
        <v>36</v>
      </c>
      <c r="U10" s="72">
        <v>16</v>
      </c>
      <c r="V10" s="72">
        <v>15</v>
      </c>
      <c r="W10" s="75" t="s">
        <v>535</v>
      </c>
      <c r="X10" s="72">
        <v>28</v>
      </c>
      <c r="Y10" s="72">
        <v>36</v>
      </c>
      <c r="Z10" s="72">
        <v>20</v>
      </c>
      <c r="AA10" s="75" t="s">
        <v>535</v>
      </c>
      <c r="AB10" s="72">
        <v>180</v>
      </c>
      <c r="AC10" s="72">
        <v>164</v>
      </c>
      <c r="AD10" s="72">
        <v>79</v>
      </c>
      <c r="AE10" s="76">
        <v>312</v>
      </c>
      <c r="AF10" s="327"/>
      <c r="AG10" s="327"/>
    </row>
    <row r="11" spans="1:33" ht="16.5" x14ac:dyDescent="0.25">
      <c r="A11" s="328" t="s">
        <v>2</v>
      </c>
      <c r="B11" s="329"/>
      <c r="C11" s="330" t="s">
        <v>343</v>
      </c>
      <c r="D11" s="331"/>
      <c r="E11" s="331"/>
      <c r="F11" s="332"/>
      <c r="G11" s="333"/>
      <c r="H11" s="331"/>
      <c r="I11" s="331"/>
      <c r="J11" s="332"/>
      <c r="K11" s="334"/>
      <c r="L11" s="331"/>
      <c r="M11" s="331"/>
      <c r="N11" s="332"/>
      <c r="O11" s="334"/>
      <c r="P11" s="331"/>
      <c r="Q11" s="331"/>
      <c r="R11" s="332"/>
      <c r="S11" s="335"/>
      <c r="T11" s="331"/>
      <c r="U11" s="331"/>
      <c r="V11" s="332"/>
      <c r="W11" s="336"/>
      <c r="X11" s="331"/>
      <c r="Y11" s="331"/>
      <c r="Z11" s="332"/>
      <c r="AA11" s="337"/>
      <c r="AB11" s="338"/>
      <c r="AC11" s="338"/>
      <c r="AD11" s="338"/>
      <c r="AE11" s="339"/>
      <c r="AF11" s="499"/>
      <c r="AG11" s="499"/>
    </row>
    <row r="12" spans="1:33" ht="15" x14ac:dyDescent="0.2">
      <c r="A12" s="9" t="s">
        <v>112</v>
      </c>
      <c r="B12" s="22" t="s">
        <v>137</v>
      </c>
      <c r="C12" s="11" t="s">
        <v>113</v>
      </c>
      <c r="D12" s="13">
        <v>18</v>
      </c>
      <c r="E12" s="13"/>
      <c r="F12" s="16">
        <v>2</v>
      </c>
      <c r="G12" s="18" t="s">
        <v>223</v>
      </c>
      <c r="H12" s="13"/>
      <c r="I12" s="13"/>
      <c r="J12" s="16"/>
      <c r="K12" s="18"/>
      <c r="L12" s="13"/>
      <c r="M12" s="13"/>
      <c r="N12" s="16"/>
      <c r="O12" s="24"/>
      <c r="P12" s="12"/>
      <c r="Q12" s="13"/>
      <c r="R12" s="16"/>
      <c r="S12" s="17"/>
      <c r="T12" s="13"/>
      <c r="U12" s="13"/>
      <c r="V12" s="23"/>
      <c r="W12" s="66"/>
      <c r="X12" s="13"/>
      <c r="Y12" s="13"/>
      <c r="Z12" s="16"/>
      <c r="AA12" s="18"/>
      <c r="AB12" s="12">
        <f>SUM(D12,H12,L12,P12,T12,X12)</f>
        <v>18</v>
      </c>
      <c r="AC12" s="13">
        <f>SUM(E12,I12,M12,Q12,U12,Y12)</f>
        <v>0</v>
      </c>
      <c r="AD12" s="12">
        <f>SUM(F12,J12,N12,R12,V12,Z12)</f>
        <v>2</v>
      </c>
      <c r="AE12" s="19">
        <f>SUM(AB12,AC12)</f>
        <v>18</v>
      </c>
      <c r="AF12" s="20" t="s">
        <v>820</v>
      </c>
      <c r="AG12" s="21" t="s">
        <v>821</v>
      </c>
    </row>
    <row r="13" spans="1:33" ht="15" x14ac:dyDescent="0.2">
      <c r="A13" s="9" t="s">
        <v>114</v>
      </c>
      <c r="B13" s="22" t="s">
        <v>137</v>
      </c>
      <c r="C13" s="11" t="s">
        <v>115</v>
      </c>
      <c r="D13" s="13">
        <v>10</v>
      </c>
      <c r="E13" s="13"/>
      <c r="F13" s="16">
        <v>2</v>
      </c>
      <c r="G13" s="18" t="s">
        <v>223</v>
      </c>
      <c r="H13" s="13"/>
      <c r="I13" s="13"/>
      <c r="J13" s="16"/>
      <c r="K13" s="17"/>
      <c r="L13" s="13"/>
      <c r="M13" s="13"/>
      <c r="N13" s="16"/>
      <c r="O13" s="24"/>
      <c r="P13" s="12"/>
      <c r="Q13" s="13"/>
      <c r="R13" s="16"/>
      <c r="S13" s="17"/>
      <c r="T13" s="13"/>
      <c r="U13" s="13"/>
      <c r="V13" s="23"/>
      <c r="W13" s="66"/>
      <c r="X13" s="13"/>
      <c r="Y13" s="13"/>
      <c r="Z13" s="16"/>
      <c r="AA13" s="18"/>
      <c r="AB13" s="12">
        <f t="shared" ref="AB13:AB57" si="0">SUM(D13,H13,L13,P13,T13,X13)</f>
        <v>10</v>
      </c>
      <c r="AC13" s="13">
        <f t="shared" ref="AC13:AC57" si="1">SUM(E13,I13,M13,Q13,U13,Y13)</f>
        <v>0</v>
      </c>
      <c r="AD13" s="12">
        <f t="shared" ref="AD13:AD57" si="2">SUM(F13,J13,N13,R13,V13,Z13)</f>
        <v>2</v>
      </c>
      <c r="AE13" s="19">
        <f t="shared" ref="AE13:AE57" si="3">SUM(AB13,AC13)</f>
        <v>10</v>
      </c>
      <c r="AF13" s="21" t="s">
        <v>765</v>
      </c>
      <c r="AG13" s="21" t="s">
        <v>822</v>
      </c>
    </row>
    <row r="14" spans="1:33" ht="15" x14ac:dyDescent="0.2">
      <c r="A14" s="9" t="s">
        <v>102</v>
      </c>
      <c r="B14" s="22" t="s">
        <v>137</v>
      </c>
      <c r="C14" s="11" t="s">
        <v>103</v>
      </c>
      <c r="D14" s="13"/>
      <c r="E14" s="13">
        <v>16</v>
      </c>
      <c r="F14" s="16">
        <v>2</v>
      </c>
      <c r="G14" s="18" t="s">
        <v>225</v>
      </c>
      <c r="H14" s="13"/>
      <c r="I14" s="13"/>
      <c r="J14" s="16"/>
      <c r="K14" s="17"/>
      <c r="L14" s="13"/>
      <c r="M14" s="13"/>
      <c r="N14" s="16"/>
      <c r="O14" s="24"/>
      <c r="P14" s="12"/>
      <c r="Q14" s="13"/>
      <c r="R14" s="16"/>
      <c r="S14" s="17"/>
      <c r="T14" s="13"/>
      <c r="U14" s="13"/>
      <c r="V14" s="23"/>
      <c r="W14" s="66"/>
      <c r="X14" s="13"/>
      <c r="Y14" s="13"/>
      <c r="Z14" s="16"/>
      <c r="AA14" s="18"/>
      <c r="AB14" s="12">
        <f t="shared" si="0"/>
        <v>0</v>
      </c>
      <c r="AC14" s="13">
        <f t="shared" si="1"/>
        <v>16</v>
      </c>
      <c r="AD14" s="12">
        <f t="shared" si="2"/>
        <v>2</v>
      </c>
      <c r="AE14" s="19">
        <f t="shared" si="3"/>
        <v>16</v>
      </c>
      <c r="AF14" s="20" t="s">
        <v>820</v>
      </c>
      <c r="AG14" s="21" t="s">
        <v>823</v>
      </c>
    </row>
    <row r="15" spans="1:33" ht="15" x14ac:dyDescent="0.2">
      <c r="A15" s="9" t="s">
        <v>80</v>
      </c>
      <c r="B15" s="22" t="s">
        <v>137</v>
      </c>
      <c r="C15" s="11" t="s">
        <v>81</v>
      </c>
      <c r="D15" s="13"/>
      <c r="E15" s="13">
        <v>16</v>
      </c>
      <c r="F15" s="16">
        <v>2</v>
      </c>
      <c r="G15" s="18" t="s">
        <v>225</v>
      </c>
      <c r="H15" s="13"/>
      <c r="I15" s="13"/>
      <c r="J15" s="16"/>
      <c r="K15" s="17"/>
      <c r="L15" s="13"/>
      <c r="M15" s="13"/>
      <c r="N15" s="16"/>
      <c r="O15" s="24"/>
      <c r="P15" s="12"/>
      <c r="Q15" s="13"/>
      <c r="R15" s="16"/>
      <c r="S15" s="17"/>
      <c r="T15" s="13"/>
      <c r="U15" s="13"/>
      <c r="V15" s="23"/>
      <c r="W15" s="66"/>
      <c r="X15" s="13"/>
      <c r="Y15" s="13"/>
      <c r="Z15" s="16"/>
      <c r="AA15" s="18"/>
      <c r="AB15" s="12">
        <f t="shared" si="0"/>
        <v>0</v>
      </c>
      <c r="AC15" s="13">
        <f t="shared" si="1"/>
        <v>16</v>
      </c>
      <c r="AD15" s="12">
        <f t="shared" si="2"/>
        <v>2</v>
      </c>
      <c r="AE15" s="19">
        <f t="shared" si="3"/>
        <v>16</v>
      </c>
      <c r="AF15" s="20" t="s">
        <v>731</v>
      </c>
      <c r="AG15" s="21" t="s">
        <v>824</v>
      </c>
    </row>
    <row r="16" spans="1:33" ht="15" x14ac:dyDescent="0.2">
      <c r="A16" s="9" t="s">
        <v>344</v>
      </c>
      <c r="B16" s="10" t="s">
        <v>1</v>
      </c>
      <c r="C16" s="11" t="s">
        <v>345</v>
      </c>
      <c r="D16" s="13">
        <v>8</v>
      </c>
      <c r="E16" s="13">
        <v>4</v>
      </c>
      <c r="F16" s="16">
        <v>2</v>
      </c>
      <c r="G16" s="18" t="s">
        <v>223</v>
      </c>
      <c r="H16" s="13"/>
      <c r="I16" s="13"/>
      <c r="J16" s="16"/>
      <c r="K16" s="17"/>
      <c r="L16" s="13"/>
      <c r="M16" s="13"/>
      <c r="N16" s="16"/>
      <c r="O16" s="24"/>
      <c r="P16" s="12"/>
      <c r="Q16" s="13"/>
      <c r="R16" s="16"/>
      <c r="S16" s="17"/>
      <c r="T16" s="13"/>
      <c r="U16" s="13"/>
      <c r="V16" s="23"/>
      <c r="W16" s="66"/>
      <c r="X16" s="13"/>
      <c r="Y16" s="13"/>
      <c r="Z16" s="16"/>
      <c r="AA16" s="18"/>
      <c r="AB16" s="12">
        <f t="shared" si="0"/>
        <v>8</v>
      </c>
      <c r="AC16" s="13">
        <f t="shared" si="1"/>
        <v>4</v>
      </c>
      <c r="AD16" s="12">
        <f t="shared" si="2"/>
        <v>2</v>
      </c>
      <c r="AE16" s="19">
        <f t="shared" si="3"/>
        <v>12</v>
      </c>
      <c r="AF16" s="20" t="s">
        <v>1170</v>
      </c>
      <c r="AG16" s="21" t="s">
        <v>821</v>
      </c>
    </row>
    <row r="17" spans="1:33" ht="15" x14ac:dyDescent="0.2">
      <c r="A17" s="62" t="s">
        <v>72</v>
      </c>
      <c r="B17" s="503" t="s">
        <v>1</v>
      </c>
      <c r="C17" s="341" t="s">
        <v>73</v>
      </c>
      <c r="D17" s="13" t="s">
        <v>222</v>
      </c>
      <c r="E17" s="13">
        <v>12</v>
      </c>
      <c r="F17" s="16">
        <v>3</v>
      </c>
      <c r="G17" s="18" t="s">
        <v>225</v>
      </c>
      <c r="H17" s="13"/>
      <c r="I17" s="13"/>
      <c r="J17" s="16"/>
      <c r="K17" s="17"/>
      <c r="L17" s="13"/>
      <c r="M17" s="13"/>
      <c r="N17" s="16"/>
      <c r="O17" s="24"/>
      <c r="P17" s="12"/>
      <c r="Q17" s="13"/>
      <c r="R17" s="16"/>
      <c r="S17" s="17"/>
      <c r="T17" s="13"/>
      <c r="U17" s="13"/>
      <c r="V17" s="23"/>
      <c r="W17" s="66"/>
      <c r="X17" s="13"/>
      <c r="Y17" s="13"/>
      <c r="Z17" s="16"/>
      <c r="AA17" s="18"/>
      <c r="AB17" s="12">
        <f t="shared" si="0"/>
        <v>0</v>
      </c>
      <c r="AC17" s="13">
        <f t="shared" si="1"/>
        <v>12</v>
      </c>
      <c r="AD17" s="12">
        <f t="shared" si="2"/>
        <v>3</v>
      </c>
      <c r="AE17" s="19">
        <f t="shared" si="3"/>
        <v>12</v>
      </c>
      <c r="AF17" s="20" t="s">
        <v>915</v>
      </c>
      <c r="AG17" s="21" t="s">
        <v>916</v>
      </c>
    </row>
    <row r="18" spans="1:33" ht="15" x14ac:dyDescent="0.2">
      <c r="A18" s="9" t="s">
        <v>146</v>
      </c>
      <c r="B18" s="22" t="s">
        <v>137</v>
      </c>
      <c r="C18" s="11" t="s">
        <v>147</v>
      </c>
      <c r="D18" s="13">
        <v>22</v>
      </c>
      <c r="E18" s="13"/>
      <c r="F18" s="16">
        <v>4</v>
      </c>
      <c r="G18" s="18" t="s">
        <v>223</v>
      </c>
      <c r="H18" s="13"/>
      <c r="I18" s="13"/>
      <c r="J18" s="16"/>
      <c r="K18" s="17"/>
      <c r="L18" s="13"/>
      <c r="M18" s="13"/>
      <c r="N18" s="16"/>
      <c r="O18" s="24"/>
      <c r="P18" s="12"/>
      <c r="Q18" s="13"/>
      <c r="R18" s="16"/>
      <c r="S18" s="17"/>
      <c r="T18" s="13"/>
      <c r="U18" s="13"/>
      <c r="V18" s="23"/>
      <c r="W18" s="66"/>
      <c r="X18" s="13"/>
      <c r="Y18" s="13"/>
      <c r="Z18" s="16"/>
      <c r="AA18" s="18"/>
      <c r="AB18" s="12">
        <f t="shared" si="0"/>
        <v>22</v>
      </c>
      <c r="AC18" s="13">
        <f t="shared" si="1"/>
        <v>0</v>
      </c>
      <c r="AD18" s="12">
        <f t="shared" si="2"/>
        <v>4</v>
      </c>
      <c r="AE18" s="19">
        <f t="shared" si="3"/>
        <v>22</v>
      </c>
      <c r="AF18" s="21" t="s">
        <v>765</v>
      </c>
      <c r="AG18" s="21" t="s">
        <v>822</v>
      </c>
    </row>
    <row r="19" spans="1:33" ht="15" x14ac:dyDescent="0.2">
      <c r="A19" s="9" t="s">
        <v>30</v>
      </c>
      <c r="B19" s="22" t="s">
        <v>1</v>
      </c>
      <c r="C19" s="11" t="s">
        <v>31</v>
      </c>
      <c r="D19" s="13"/>
      <c r="E19" s="13"/>
      <c r="F19" s="16"/>
      <c r="G19" s="342"/>
      <c r="H19" s="13">
        <v>12</v>
      </c>
      <c r="I19" s="13"/>
      <c r="J19" s="16">
        <v>3</v>
      </c>
      <c r="K19" s="17" t="s">
        <v>346</v>
      </c>
      <c r="L19" s="13"/>
      <c r="M19" s="13"/>
      <c r="N19" s="16"/>
      <c r="O19" s="24"/>
      <c r="P19" s="12"/>
      <c r="Q19" s="13"/>
      <c r="R19" s="16"/>
      <c r="S19" s="17"/>
      <c r="T19" s="13"/>
      <c r="U19" s="13"/>
      <c r="V19" s="23"/>
      <c r="W19" s="66"/>
      <c r="X19" s="13"/>
      <c r="Y19" s="13"/>
      <c r="Z19" s="16"/>
      <c r="AA19" s="18"/>
      <c r="AB19" s="12">
        <f t="shared" si="0"/>
        <v>12</v>
      </c>
      <c r="AC19" s="13">
        <f t="shared" si="1"/>
        <v>0</v>
      </c>
      <c r="AD19" s="12">
        <f t="shared" si="2"/>
        <v>3</v>
      </c>
      <c r="AE19" s="19">
        <f t="shared" si="3"/>
        <v>12</v>
      </c>
      <c r="AF19" s="20" t="s">
        <v>786</v>
      </c>
      <c r="AG19" s="21" t="s">
        <v>825</v>
      </c>
    </row>
    <row r="20" spans="1:33" ht="15" x14ac:dyDescent="0.2">
      <c r="A20" s="9" t="s">
        <v>28</v>
      </c>
      <c r="B20" s="22" t="s">
        <v>1</v>
      </c>
      <c r="C20" s="11" t="s">
        <v>29</v>
      </c>
      <c r="D20" s="13"/>
      <c r="E20" s="13"/>
      <c r="F20" s="16"/>
      <c r="G20" s="342"/>
      <c r="H20" s="13"/>
      <c r="I20" s="13"/>
      <c r="J20" s="16"/>
      <c r="K20" s="17"/>
      <c r="L20" s="13">
        <v>12</v>
      </c>
      <c r="M20" s="13"/>
      <c r="N20" s="16">
        <v>3</v>
      </c>
      <c r="O20" s="24" t="s">
        <v>346</v>
      </c>
      <c r="P20" s="12"/>
      <c r="Q20" s="13"/>
      <c r="R20" s="16"/>
      <c r="S20" s="17"/>
      <c r="T20" s="13"/>
      <c r="U20" s="13"/>
      <c r="V20" s="23"/>
      <c r="W20" s="66"/>
      <c r="X20" s="13"/>
      <c r="Y20" s="13"/>
      <c r="Z20" s="16"/>
      <c r="AA20" s="18"/>
      <c r="AB20" s="12">
        <f t="shared" si="0"/>
        <v>12</v>
      </c>
      <c r="AC20" s="13">
        <f t="shared" si="1"/>
        <v>0</v>
      </c>
      <c r="AD20" s="12">
        <f t="shared" si="2"/>
        <v>3</v>
      </c>
      <c r="AE20" s="19">
        <f t="shared" si="3"/>
        <v>12</v>
      </c>
      <c r="AF20" s="20" t="s">
        <v>786</v>
      </c>
      <c r="AG20" s="21" t="s">
        <v>825</v>
      </c>
    </row>
    <row r="21" spans="1:33" ht="15" x14ac:dyDescent="0.2">
      <c r="A21" s="9" t="s">
        <v>32</v>
      </c>
      <c r="B21" s="22" t="s">
        <v>1</v>
      </c>
      <c r="C21" s="11" t="s">
        <v>33</v>
      </c>
      <c r="D21" s="13"/>
      <c r="E21" s="13"/>
      <c r="F21" s="16"/>
      <c r="G21" s="342"/>
      <c r="H21" s="13"/>
      <c r="I21" s="13"/>
      <c r="J21" s="16"/>
      <c r="K21" s="17"/>
      <c r="L21" s="13"/>
      <c r="M21" s="13"/>
      <c r="N21" s="16"/>
      <c r="O21" s="24"/>
      <c r="P21" s="12">
        <v>12</v>
      </c>
      <c r="Q21" s="13"/>
      <c r="R21" s="16">
        <v>3</v>
      </c>
      <c r="S21" s="17" t="s">
        <v>346</v>
      </c>
      <c r="T21" s="13"/>
      <c r="U21" s="13"/>
      <c r="V21" s="23"/>
      <c r="W21" s="66"/>
      <c r="X21" s="13"/>
      <c r="Y21" s="13"/>
      <c r="Z21" s="16"/>
      <c r="AA21" s="18"/>
      <c r="AB21" s="12">
        <f t="shared" si="0"/>
        <v>12</v>
      </c>
      <c r="AC21" s="13">
        <f t="shared" si="1"/>
        <v>0</v>
      </c>
      <c r="AD21" s="12">
        <f t="shared" si="2"/>
        <v>3</v>
      </c>
      <c r="AE21" s="19">
        <f t="shared" si="3"/>
        <v>12</v>
      </c>
      <c r="AF21" s="20" t="s">
        <v>786</v>
      </c>
      <c r="AG21" s="21" t="s">
        <v>825</v>
      </c>
    </row>
    <row r="22" spans="1:33" ht="15" x14ac:dyDescent="0.2">
      <c r="A22" s="9" t="s">
        <v>34</v>
      </c>
      <c r="B22" s="22" t="s">
        <v>1</v>
      </c>
      <c r="C22" s="11" t="s">
        <v>35</v>
      </c>
      <c r="D22" s="13"/>
      <c r="E22" s="13"/>
      <c r="F22" s="16"/>
      <c r="G22" s="342"/>
      <c r="H22" s="13"/>
      <c r="I22" s="13"/>
      <c r="J22" s="16"/>
      <c r="K22" s="17"/>
      <c r="L22" s="13"/>
      <c r="M22" s="13"/>
      <c r="N22" s="16"/>
      <c r="O22" s="24"/>
      <c r="P22" s="12"/>
      <c r="Q22" s="13"/>
      <c r="R22" s="16"/>
      <c r="S22" s="17"/>
      <c r="T22" s="13">
        <v>12</v>
      </c>
      <c r="U22" s="13"/>
      <c r="V22" s="23">
        <v>3</v>
      </c>
      <c r="W22" s="66" t="s">
        <v>346</v>
      </c>
      <c r="X22" s="13"/>
      <c r="Y22" s="13"/>
      <c r="Z22" s="16"/>
      <c r="AA22" s="18"/>
      <c r="AB22" s="12">
        <f t="shared" si="0"/>
        <v>12</v>
      </c>
      <c r="AC22" s="13">
        <f t="shared" si="1"/>
        <v>0</v>
      </c>
      <c r="AD22" s="12">
        <f t="shared" si="2"/>
        <v>3</v>
      </c>
      <c r="AE22" s="19">
        <f t="shared" si="3"/>
        <v>12</v>
      </c>
      <c r="AF22" s="20" t="s">
        <v>786</v>
      </c>
      <c r="AG22" s="21" t="s">
        <v>825</v>
      </c>
    </row>
    <row r="23" spans="1:33" ht="15" x14ac:dyDescent="0.2">
      <c r="A23" s="9" t="s">
        <v>36</v>
      </c>
      <c r="B23" s="22" t="s">
        <v>1</v>
      </c>
      <c r="C23" s="11" t="s">
        <v>37</v>
      </c>
      <c r="D23" s="13"/>
      <c r="E23" s="13"/>
      <c r="F23" s="16"/>
      <c r="G23" s="342"/>
      <c r="H23" s="13"/>
      <c r="I23" s="13"/>
      <c r="J23" s="16"/>
      <c r="K23" s="17"/>
      <c r="L23" s="13"/>
      <c r="M23" s="13"/>
      <c r="N23" s="16"/>
      <c r="O23" s="24"/>
      <c r="P23" s="12"/>
      <c r="Q23" s="13"/>
      <c r="R23" s="16"/>
      <c r="S23" s="17"/>
      <c r="T23" s="13"/>
      <c r="U23" s="13"/>
      <c r="V23" s="23"/>
      <c r="W23" s="66"/>
      <c r="X23" s="13">
        <v>8</v>
      </c>
      <c r="Y23" s="13"/>
      <c r="Z23" s="16">
        <v>1</v>
      </c>
      <c r="AA23" s="18" t="s">
        <v>347</v>
      </c>
      <c r="AB23" s="12">
        <f t="shared" si="0"/>
        <v>8</v>
      </c>
      <c r="AC23" s="13">
        <f t="shared" si="1"/>
        <v>0</v>
      </c>
      <c r="AD23" s="12">
        <f t="shared" si="2"/>
        <v>1</v>
      </c>
      <c r="AE23" s="19">
        <f t="shared" si="3"/>
        <v>8</v>
      </c>
      <c r="AF23" s="20" t="s">
        <v>786</v>
      </c>
      <c r="AG23" s="21" t="s">
        <v>935</v>
      </c>
    </row>
    <row r="24" spans="1:33" ht="15" x14ac:dyDescent="0.2">
      <c r="A24" s="9" t="s">
        <v>40</v>
      </c>
      <c r="B24" s="22" t="s">
        <v>1</v>
      </c>
      <c r="C24" s="11" t="s">
        <v>41</v>
      </c>
      <c r="D24" s="13" t="s">
        <v>222</v>
      </c>
      <c r="E24" s="13" t="s">
        <v>222</v>
      </c>
      <c r="F24" s="16"/>
      <c r="G24" s="342"/>
      <c r="H24" s="13" t="s">
        <v>222</v>
      </c>
      <c r="I24" s="13" t="s">
        <v>222</v>
      </c>
      <c r="J24" s="16"/>
      <c r="K24" s="17"/>
      <c r="L24" s="13">
        <v>12</v>
      </c>
      <c r="M24" s="13"/>
      <c r="N24" s="16">
        <v>3</v>
      </c>
      <c r="O24" s="24" t="s">
        <v>1</v>
      </c>
      <c r="P24" s="12" t="s">
        <v>222</v>
      </c>
      <c r="Q24" s="13" t="s">
        <v>222</v>
      </c>
      <c r="R24" s="16"/>
      <c r="S24" s="17"/>
      <c r="T24" s="13" t="s">
        <v>222</v>
      </c>
      <c r="U24" s="13" t="s">
        <v>222</v>
      </c>
      <c r="V24" s="23"/>
      <c r="W24" s="66"/>
      <c r="X24" s="13"/>
      <c r="Y24" s="13" t="s">
        <v>222</v>
      </c>
      <c r="Z24" s="16"/>
      <c r="AA24" s="18"/>
      <c r="AB24" s="12">
        <f t="shared" si="0"/>
        <v>12</v>
      </c>
      <c r="AC24" s="13">
        <f t="shared" si="1"/>
        <v>0</v>
      </c>
      <c r="AD24" s="12">
        <f t="shared" si="2"/>
        <v>3</v>
      </c>
      <c r="AE24" s="19">
        <f t="shared" si="3"/>
        <v>12</v>
      </c>
      <c r="AF24" s="20" t="s">
        <v>755</v>
      </c>
      <c r="AG24" s="21" t="s">
        <v>756</v>
      </c>
    </row>
    <row r="25" spans="1:33" ht="15" x14ac:dyDescent="0.2">
      <c r="A25" s="9" t="s">
        <v>38</v>
      </c>
      <c r="B25" s="22" t="s">
        <v>1</v>
      </c>
      <c r="C25" s="11" t="s">
        <v>39</v>
      </c>
      <c r="D25" s="13" t="s">
        <v>222</v>
      </c>
      <c r="E25" s="13" t="s">
        <v>222</v>
      </c>
      <c r="F25" s="16"/>
      <c r="G25" s="342"/>
      <c r="H25" s="13" t="s">
        <v>222</v>
      </c>
      <c r="I25" s="13" t="s">
        <v>222</v>
      </c>
      <c r="J25" s="16"/>
      <c r="K25" s="17"/>
      <c r="L25" s="13" t="s">
        <v>222</v>
      </c>
      <c r="M25" s="13" t="s">
        <v>222</v>
      </c>
      <c r="N25" s="16"/>
      <c r="O25" s="24"/>
      <c r="P25" s="12">
        <v>12</v>
      </c>
      <c r="Q25" s="13"/>
      <c r="R25" s="16">
        <v>3</v>
      </c>
      <c r="S25" s="17" t="s">
        <v>348</v>
      </c>
      <c r="T25" s="13" t="s">
        <v>222</v>
      </c>
      <c r="U25" s="13" t="s">
        <v>222</v>
      </c>
      <c r="V25" s="23"/>
      <c r="W25" s="66"/>
      <c r="X25" s="13"/>
      <c r="Y25" s="13" t="s">
        <v>222</v>
      </c>
      <c r="Z25" s="16"/>
      <c r="AA25" s="18"/>
      <c r="AB25" s="12">
        <f t="shared" si="0"/>
        <v>12</v>
      </c>
      <c r="AC25" s="13">
        <f t="shared" si="1"/>
        <v>0</v>
      </c>
      <c r="AD25" s="12">
        <f t="shared" si="2"/>
        <v>3</v>
      </c>
      <c r="AE25" s="19">
        <f t="shared" si="3"/>
        <v>12</v>
      </c>
      <c r="AF25" s="20" t="s">
        <v>755</v>
      </c>
      <c r="AG25" s="21" t="s">
        <v>756</v>
      </c>
    </row>
    <row r="26" spans="1:33" ht="15" x14ac:dyDescent="0.2">
      <c r="A26" s="553" t="s">
        <v>349</v>
      </c>
      <c r="B26" s="22" t="s">
        <v>1</v>
      </c>
      <c r="C26" s="554" t="s">
        <v>47</v>
      </c>
      <c r="D26" s="13" t="s">
        <v>222</v>
      </c>
      <c r="E26" s="13" t="s">
        <v>222</v>
      </c>
      <c r="F26" s="16"/>
      <c r="G26" s="342"/>
      <c r="H26" s="13">
        <v>16</v>
      </c>
      <c r="I26" s="13"/>
      <c r="J26" s="16">
        <v>4</v>
      </c>
      <c r="K26" s="17" t="s">
        <v>346</v>
      </c>
      <c r="L26" s="13" t="s">
        <v>222</v>
      </c>
      <c r="M26" s="13" t="s">
        <v>222</v>
      </c>
      <c r="N26" s="16"/>
      <c r="O26" s="24"/>
      <c r="P26" s="12" t="s">
        <v>222</v>
      </c>
      <c r="Q26" s="13" t="s">
        <v>222</v>
      </c>
      <c r="R26" s="16"/>
      <c r="S26" s="17"/>
      <c r="T26" s="13" t="s">
        <v>222</v>
      </c>
      <c r="U26" s="13" t="s">
        <v>222</v>
      </c>
      <c r="V26" s="23"/>
      <c r="W26" s="66"/>
      <c r="X26" s="13" t="s">
        <v>222</v>
      </c>
      <c r="Y26" s="13" t="s">
        <v>222</v>
      </c>
      <c r="Z26" s="16"/>
      <c r="AA26" s="18"/>
      <c r="AB26" s="12">
        <f t="shared" si="0"/>
        <v>16</v>
      </c>
      <c r="AC26" s="13">
        <f t="shared" si="1"/>
        <v>0</v>
      </c>
      <c r="AD26" s="12">
        <f t="shared" si="2"/>
        <v>4</v>
      </c>
      <c r="AE26" s="19">
        <f t="shared" si="3"/>
        <v>16</v>
      </c>
      <c r="AF26" s="20" t="s">
        <v>791</v>
      </c>
      <c r="AG26" s="21" t="s">
        <v>1178</v>
      </c>
    </row>
    <row r="27" spans="1:33" ht="15" x14ac:dyDescent="0.2">
      <c r="A27" s="553" t="s">
        <v>350</v>
      </c>
      <c r="B27" s="22" t="s">
        <v>1</v>
      </c>
      <c r="C27" s="554" t="s">
        <v>46</v>
      </c>
      <c r="D27" s="13" t="s">
        <v>222</v>
      </c>
      <c r="E27" s="13" t="s">
        <v>222</v>
      </c>
      <c r="F27" s="16"/>
      <c r="G27" s="342"/>
      <c r="H27" s="13" t="s">
        <v>222</v>
      </c>
      <c r="I27" s="13" t="s">
        <v>222</v>
      </c>
      <c r="J27" s="16"/>
      <c r="K27" s="17"/>
      <c r="L27" s="13">
        <v>8</v>
      </c>
      <c r="M27" s="13"/>
      <c r="N27" s="16">
        <v>4</v>
      </c>
      <c r="O27" s="24" t="s">
        <v>346</v>
      </c>
      <c r="P27" s="12" t="s">
        <v>222</v>
      </c>
      <c r="Q27" s="13" t="s">
        <v>222</v>
      </c>
      <c r="R27" s="16"/>
      <c r="S27" s="17"/>
      <c r="T27" s="13" t="s">
        <v>222</v>
      </c>
      <c r="U27" s="13" t="s">
        <v>222</v>
      </c>
      <c r="V27" s="23"/>
      <c r="W27" s="66"/>
      <c r="X27" s="13" t="s">
        <v>222</v>
      </c>
      <c r="Y27" s="13" t="s">
        <v>222</v>
      </c>
      <c r="Z27" s="16"/>
      <c r="AA27" s="18"/>
      <c r="AB27" s="12">
        <f t="shared" si="0"/>
        <v>8</v>
      </c>
      <c r="AC27" s="13">
        <f t="shared" si="1"/>
        <v>0</v>
      </c>
      <c r="AD27" s="12">
        <f t="shared" si="2"/>
        <v>4</v>
      </c>
      <c r="AE27" s="19">
        <f t="shared" si="3"/>
        <v>8</v>
      </c>
      <c r="AF27" s="20" t="s">
        <v>791</v>
      </c>
      <c r="AG27" s="21" t="s">
        <v>1178</v>
      </c>
    </row>
    <row r="28" spans="1:33" ht="15" x14ac:dyDescent="0.2">
      <c r="A28" s="62" t="s">
        <v>48</v>
      </c>
      <c r="B28" s="22" t="s">
        <v>1</v>
      </c>
      <c r="C28" s="554" t="s">
        <v>49</v>
      </c>
      <c r="D28" s="13" t="s">
        <v>222</v>
      </c>
      <c r="E28" s="13" t="s">
        <v>222</v>
      </c>
      <c r="F28" s="16"/>
      <c r="G28" s="342"/>
      <c r="H28" s="13" t="s">
        <v>222</v>
      </c>
      <c r="I28" s="13" t="s">
        <v>222</v>
      </c>
      <c r="J28" s="16"/>
      <c r="K28" s="17"/>
      <c r="L28" s="13">
        <v>16</v>
      </c>
      <c r="M28" s="13"/>
      <c r="N28" s="16">
        <v>3</v>
      </c>
      <c r="O28" s="24" t="s">
        <v>346</v>
      </c>
      <c r="P28" s="12" t="s">
        <v>222</v>
      </c>
      <c r="Q28" s="13" t="s">
        <v>222</v>
      </c>
      <c r="R28" s="16"/>
      <c r="S28" s="17"/>
      <c r="T28" s="13" t="s">
        <v>222</v>
      </c>
      <c r="U28" s="13" t="s">
        <v>222</v>
      </c>
      <c r="V28" s="23"/>
      <c r="W28" s="66"/>
      <c r="X28" s="13" t="s">
        <v>222</v>
      </c>
      <c r="Y28" s="13" t="s">
        <v>222</v>
      </c>
      <c r="Z28" s="16"/>
      <c r="AA28" s="18"/>
      <c r="AB28" s="12">
        <f t="shared" si="0"/>
        <v>16</v>
      </c>
      <c r="AC28" s="13">
        <f t="shared" si="1"/>
        <v>0</v>
      </c>
      <c r="AD28" s="12">
        <f t="shared" si="2"/>
        <v>3</v>
      </c>
      <c r="AE28" s="19">
        <f t="shared" si="3"/>
        <v>16</v>
      </c>
      <c r="AF28" s="20" t="s">
        <v>780</v>
      </c>
      <c r="AG28" s="21" t="s">
        <v>930</v>
      </c>
    </row>
    <row r="29" spans="1:33" ht="15" x14ac:dyDescent="0.2">
      <c r="A29" s="62" t="s">
        <v>50</v>
      </c>
      <c r="B29" s="22" t="s">
        <v>1</v>
      </c>
      <c r="C29" s="554" t="s">
        <v>51</v>
      </c>
      <c r="D29" s="13" t="s">
        <v>222</v>
      </c>
      <c r="E29" s="13" t="s">
        <v>222</v>
      </c>
      <c r="F29" s="16"/>
      <c r="G29" s="342"/>
      <c r="H29" s="13" t="s">
        <v>222</v>
      </c>
      <c r="I29" s="13" t="s">
        <v>222</v>
      </c>
      <c r="J29" s="16"/>
      <c r="K29" s="17"/>
      <c r="L29" s="13" t="s">
        <v>222</v>
      </c>
      <c r="M29" s="13" t="s">
        <v>222</v>
      </c>
      <c r="N29" s="16"/>
      <c r="O29" s="24"/>
      <c r="P29" s="12">
        <v>8</v>
      </c>
      <c r="Q29" s="13"/>
      <c r="R29" s="16">
        <v>3</v>
      </c>
      <c r="S29" s="17" t="s">
        <v>346</v>
      </c>
      <c r="T29" s="13" t="s">
        <v>222</v>
      </c>
      <c r="U29" s="13" t="s">
        <v>222</v>
      </c>
      <c r="V29" s="23"/>
      <c r="W29" s="66"/>
      <c r="X29" s="13" t="s">
        <v>222</v>
      </c>
      <c r="Y29" s="13" t="s">
        <v>222</v>
      </c>
      <c r="Z29" s="16"/>
      <c r="AA29" s="18"/>
      <c r="AB29" s="12">
        <f t="shared" si="0"/>
        <v>8</v>
      </c>
      <c r="AC29" s="13">
        <f t="shared" si="1"/>
        <v>0</v>
      </c>
      <c r="AD29" s="12">
        <f t="shared" si="2"/>
        <v>3</v>
      </c>
      <c r="AE29" s="19">
        <f t="shared" si="3"/>
        <v>8</v>
      </c>
      <c r="AF29" s="20" t="s">
        <v>780</v>
      </c>
      <c r="AG29" s="21" t="s">
        <v>811</v>
      </c>
    </row>
    <row r="30" spans="1:33" ht="15" x14ac:dyDescent="0.2">
      <c r="A30" s="62" t="s">
        <v>53</v>
      </c>
      <c r="B30" s="22" t="s">
        <v>1</v>
      </c>
      <c r="C30" s="554" t="s">
        <v>54</v>
      </c>
      <c r="D30" s="13" t="s">
        <v>222</v>
      </c>
      <c r="E30" s="13" t="s">
        <v>222</v>
      </c>
      <c r="F30" s="16"/>
      <c r="G30" s="342"/>
      <c r="H30" s="13" t="s">
        <v>222</v>
      </c>
      <c r="I30" s="13" t="s">
        <v>222</v>
      </c>
      <c r="J30" s="16"/>
      <c r="K30" s="17"/>
      <c r="L30" s="13" t="s">
        <v>222</v>
      </c>
      <c r="M30" s="13" t="s">
        <v>222</v>
      </c>
      <c r="N30" s="16"/>
      <c r="O30" s="24"/>
      <c r="P30" s="12" t="s">
        <v>222</v>
      </c>
      <c r="Q30" s="13" t="s">
        <v>222</v>
      </c>
      <c r="R30" s="16"/>
      <c r="S30" s="17"/>
      <c r="T30" s="13">
        <v>16</v>
      </c>
      <c r="U30" s="13"/>
      <c r="V30" s="23">
        <v>4</v>
      </c>
      <c r="W30" s="66" t="s">
        <v>346</v>
      </c>
      <c r="X30" s="13" t="s">
        <v>222</v>
      </c>
      <c r="Y30" s="13" t="s">
        <v>222</v>
      </c>
      <c r="Z30" s="16"/>
      <c r="AA30" s="18"/>
      <c r="AB30" s="12">
        <f t="shared" si="0"/>
        <v>16</v>
      </c>
      <c r="AC30" s="13">
        <f t="shared" si="1"/>
        <v>0</v>
      </c>
      <c r="AD30" s="12">
        <f t="shared" si="2"/>
        <v>4</v>
      </c>
      <c r="AE30" s="19">
        <f t="shared" si="3"/>
        <v>16</v>
      </c>
      <c r="AF30" s="20" t="s">
        <v>791</v>
      </c>
      <c r="AG30" s="21" t="s">
        <v>828</v>
      </c>
    </row>
    <row r="31" spans="1:33" ht="15" x14ac:dyDescent="0.2">
      <c r="A31" s="62" t="s">
        <v>55</v>
      </c>
      <c r="B31" s="22" t="s">
        <v>1</v>
      </c>
      <c r="C31" s="554" t="s">
        <v>56</v>
      </c>
      <c r="D31" s="13" t="s">
        <v>222</v>
      </c>
      <c r="E31" s="13" t="s">
        <v>222</v>
      </c>
      <c r="F31" s="16"/>
      <c r="G31" s="342"/>
      <c r="H31" s="13" t="s">
        <v>222</v>
      </c>
      <c r="I31" s="13" t="s">
        <v>222</v>
      </c>
      <c r="J31" s="16"/>
      <c r="K31" s="17"/>
      <c r="L31" s="13" t="s">
        <v>222</v>
      </c>
      <c r="M31" s="13" t="s">
        <v>222</v>
      </c>
      <c r="N31" s="16"/>
      <c r="O31" s="24"/>
      <c r="P31" s="12" t="s">
        <v>222</v>
      </c>
      <c r="Q31" s="13" t="s">
        <v>222</v>
      </c>
      <c r="R31" s="16"/>
      <c r="S31" s="17"/>
      <c r="T31" s="13" t="s">
        <v>222</v>
      </c>
      <c r="U31" s="13" t="s">
        <v>222</v>
      </c>
      <c r="V31" s="23"/>
      <c r="W31" s="66"/>
      <c r="X31" s="13">
        <v>16</v>
      </c>
      <c r="Y31" s="13"/>
      <c r="Z31" s="16">
        <v>3</v>
      </c>
      <c r="AA31" s="18" t="s">
        <v>346</v>
      </c>
      <c r="AB31" s="12">
        <f t="shared" si="0"/>
        <v>16</v>
      </c>
      <c r="AC31" s="13">
        <f t="shared" si="1"/>
        <v>0</v>
      </c>
      <c r="AD31" s="12">
        <f t="shared" si="2"/>
        <v>3</v>
      </c>
      <c r="AE31" s="19">
        <f t="shared" si="3"/>
        <v>16</v>
      </c>
      <c r="AF31" s="20" t="s">
        <v>791</v>
      </c>
      <c r="AG31" s="21" t="s">
        <v>828</v>
      </c>
    </row>
    <row r="32" spans="1:33" ht="15" x14ac:dyDescent="0.2">
      <c r="A32" s="62" t="s">
        <v>57</v>
      </c>
      <c r="B32" s="22" t="s">
        <v>1</v>
      </c>
      <c r="C32" s="11" t="s">
        <v>118</v>
      </c>
      <c r="D32" s="13" t="s">
        <v>222</v>
      </c>
      <c r="E32" s="13" t="s">
        <v>222</v>
      </c>
      <c r="F32" s="16"/>
      <c r="G32" s="342"/>
      <c r="H32" s="13" t="s">
        <v>222</v>
      </c>
      <c r="I32" s="13" t="s">
        <v>222</v>
      </c>
      <c r="J32" s="16"/>
      <c r="K32" s="17"/>
      <c r="L32" s="13" t="s">
        <v>222</v>
      </c>
      <c r="M32" s="13" t="s">
        <v>222</v>
      </c>
      <c r="N32" s="16"/>
      <c r="O32" s="24"/>
      <c r="P32" s="12">
        <v>8</v>
      </c>
      <c r="Q32" s="13"/>
      <c r="R32" s="16">
        <v>2</v>
      </c>
      <c r="S32" s="17" t="s">
        <v>1</v>
      </c>
      <c r="T32" s="13" t="s">
        <v>222</v>
      </c>
      <c r="U32" s="13" t="s">
        <v>222</v>
      </c>
      <c r="V32" s="23"/>
      <c r="W32" s="66"/>
      <c r="X32" s="13" t="s">
        <v>222</v>
      </c>
      <c r="Y32" s="13" t="s">
        <v>222</v>
      </c>
      <c r="Z32" s="16"/>
      <c r="AA32" s="18"/>
      <c r="AB32" s="12">
        <f t="shared" si="0"/>
        <v>8</v>
      </c>
      <c r="AC32" s="13">
        <f t="shared" si="1"/>
        <v>0</v>
      </c>
      <c r="AD32" s="12">
        <f t="shared" si="2"/>
        <v>2</v>
      </c>
      <c r="AE32" s="19">
        <f t="shared" si="3"/>
        <v>8</v>
      </c>
      <c r="AF32" s="20" t="s">
        <v>1170</v>
      </c>
      <c r="AG32" s="21" t="s">
        <v>1171</v>
      </c>
    </row>
    <row r="33" spans="1:33" ht="15" x14ac:dyDescent="0.2">
      <c r="A33" s="62" t="s">
        <v>58</v>
      </c>
      <c r="B33" s="22" t="s">
        <v>1</v>
      </c>
      <c r="C33" s="11" t="s">
        <v>59</v>
      </c>
      <c r="D33" s="13" t="s">
        <v>222</v>
      </c>
      <c r="E33" s="13" t="s">
        <v>222</v>
      </c>
      <c r="F33" s="16"/>
      <c r="G33" s="342"/>
      <c r="H33" s="13" t="s">
        <v>222</v>
      </c>
      <c r="I33" s="13" t="s">
        <v>222</v>
      </c>
      <c r="J33" s="16"/>
      <c r="K33" s="17"/>
      <c r="L33" s="13" t="s">
        <v>222</v>
      </c>
      <c r="M33" s="13" t="s">
        <v>222</v>
      </c>
      <c r="N33" s="16"/>
      <c r="O33" s="24"/>
      <c r="P33" s="12" t="s">
        <v>222</v>
      </c>
      <c r="Q33" s="13" t="s">
        <v>222</v>
      </c>
      <c r="R33" s="16"/>
      <c r="S33" s="17"/>
      <c r="T33" s="13">
        <v>8</v>
      </c>
      <c r="U33" s="13" t="s">
        <v>222</v>
      </c>
      <c r="V33" s="23">
        <v>2</v>
      </c>
      <c r="W33" s="66" t="s">
        <v>1</v>
      </c>
      <c r="X33" s="13" t="s">
        <v>222</v>
      </c>
      <c r="Y33" s="13" t="s">
        <v>222</v>
      </c>
      <c r="Z33" s="16"/>
      <c r="AA33" s="18"/>
      <c r="AB33" s="12">
        <f t="shared" si="0"/>
        <v>8</v>
      </c>
      <c r="AC33" s="13">
        <f t="shared" si="1"/>
        <v>0</v>
      </c>
      <c r="AD33" s="12">
        <f t="shared" si="2"/>
        <v>2</v>
      </c>
      <c r="AE33" s="19">
        <f t="shared" si="3"/>
        <v>8</v>
      </c>
      <c r="AF33" s="20" t="s">
        <v>1170</v>
      </c>
      <c r="AG33" s="21" t="s">
        <v>1171</v>
      </c>
    </row>
    <row r="34" spans="1:33" ht="15" x14ac:dyDescent="0.2">
      <c r="A34" s="9" t="s">
        <v>82</v>
      </c>
      <c r="B34" s="22" t="s">
        <v>1</v>
      </c>
      <c r="C34" s="11" t="s">
        <v>83</v>
      </c>
      <c r="D34" s="13"/>
      <c r="E34" s="13"/>
      <c r="F34" s="16"/>
      <c r="G34" s="342"/>
      <c r="H34" s="13"/>
      <c r="I34" s="13">
        <v>8</v>
      </c>
      <c r="J34" s="16">
        <v>2</v>
      </c>
      <c r="K34" s="17" t="s">
        <v>225</v>
      </c>
      <c r="L34" s="13"/>
      <c r="M34" s="13"/>
      <c r="N34" s="16"/>
      <c r="O34" s="24"/>
      <c r="P34" s="12"/>
      <c r="Q34" s="13"/>
      <c r="R34" s="16"/>
      <c r="S34" s="17"/>
      <c r="T34" s="13"/>
      <c r="U34" s="13"/>
      <c r="V34" s="23"/>
      <c r="W34" s="66"/>
      <c r="X34" s="13"/>
      <c r="Y34" s="13"/>
      <c r="Z34" s="16"/>
      <c r="AA34" s="18"/>
      <c r="AB34" s="12">
        <f t="shared" si="0"/>
        <v>0</v>
      </c>
      <c r="AC34" s="13">
        <f t="shared" si="1"/>
        <v>8</v>
      </c>
      <c r="AD34" s="12">
        <f t="shared" si="2"/>
        <v>2</v>
      </c>
      <c r="AE34" s="19">
        <f t="shared" si="3"/>
        <v>8</v>
      </c>
      <c r="AF34" s="20" t="s">
        <v>731</v>
      </c>
      <c r="AG34" s="21" t="s">
        <v>824</v>
      </c>
    </row>
    <row r="35" spans="1:33" ht="15" x14ac:dyDescent="0.2">
      <c r="A35" s="9" t="s">
        <v>84</v>
      </c>
      <c r="B35" s="22" t="s">
        <v>1</v>
      </c>
      <c r="C35" s="11" t="s">
        <v>85</v>
      </c>
      <c r="D35" s="13"/>
      <c r="E35" s="13"/>
      <c r="F35" s="16"/>
      <c r="G35" s="342"/>
      <c r="H35" s="13"/>
      <c r="I35" s="13"/>
      <c r="J35" s="16"/>
      <c r="K35" s="17"/>
      <c r="L35" s="13"/>
      <c r="M35" s="13">
        <v>8</v>
      </c>
      <c r="N35" s="16">
        <v>2</v>
      </c>
      <c r="O35" s="24" t="s">
        <v>225</v>
      </c>
      <c r="P35" s="12"/>
      <c r="Q35" s="13"/>
      <c r="R35" s="16"/>
      <c r="S35" s="17"/>
      <c r="T35" s="13"/>
      <c r="U35" s="13"/>
      <c r="V35" s="23"/>
      <c r="W35" s="66"/>
      <c r="X35" s="13"/>
      <c r="Y35" s="13"/>
      <c r="Z35" s="16"/>
      <c r="AA35" s="18"/>
      <c r="AB35" s="12">
        <f t="shared" si="0"/>
        <v>0</v>
      </c>
      <c r="AC35" s="13">
        <f t="shared" si="1"/>
        <v>8</v>
      </c>
      <c r="AD35" s="12">
        <f t="shared" si="2"/>
        <v>2</v>
      </c>
      <c r="AE35" s="19">
        <f t="shared" si="3"/>
        <v>8</v>
      </c>
      <c r="AF35" s="20" t="s">
        <v>731</v>
      </c>
      <c r="AG35" s="21" t="s">
        <v>824</v>
      </c>
    </row>
    <row r="36" spans="1:33" ht="15" x14ac:dyDescent="0.2">
      <c r="A36" s="9" t="s">
        <v>86</v>
      </c>
      <c r="B36" s="22" t="s">
        <v>1</v>
      </c>
      <c r="C36" s="11" t="s">
        <v>87</v>
      </c>
      <c r="D36" s="13"/>
      <c r="E36" s="13"/>
      <c r="F36" s="16"/>
      <c r="G36" s="342"/>
      <c r="H36" s="13"/>
      <c r="I36" s="13"/>
      <c r="J36" s="16"/>
      <c r="K36" s="17"/>
      <c r="L36" s="13"/>
      <c r="M36" s="13"/>
      <c r="N36" s="16"/>
      <c r="O36" s="24"/>
      <c r="P36" s="12"/>
      <c r="Q36" s="13">
        <v>8</v>
      </c>
      <c r="R36" s="16">
        <v>2</v>
      </c>
      <c r="S36" s="17" t="s">
        <v>225</v>
      </c>
      <c r="T36" s="13"/>
      <c r="U36" s="13"/>
      <c r="V36" s="23"/>
      <c r="W36" s="66"/>
      <c r="X36" s="13"/>
      <c r="Y36" s="13"/>
      <c r="Z36" s="16"/>
      <c r="AA36" s="18"/>
      <c r="AB36" s="12">
        <f t="shared" si="0"/>
        <v>0</v>
      </c>
      <c r="AC36" s="13">
        <f t="shared" si="1"/>
        <v>8</v>
      </c>
      <c r="AD36" s="12">
        <f t="shared" si="2"/>
        <v>2</v>
      </c>
      <c r="AE36" s="19">
        <f t="shared" si="3"/>
        <v>8</v>
      </c>
      <c r="AF36" s="20" t="s">
        <v>731</v>
      </c>
      <c r="AG36" s="21" t="s">
        <v>824</v>
      </c>
    </row>
    <row r="37" spans="1:33" ht="15" x14ac:dyDescent="0.2">
      <c r="A37" s="9" t="s">
        <v>88</v>
      </c>
      <c r="B37" s="22" t="s">
        <v>1</v>
      </c>
      <c r="C37" s="11" t="s">
        <v>89</v>
      </c>
      <c r="D37" s="13"/>
      <c r="E37" s="13"/>
      <c r="F37" s="16"/>
      <c r="G37" s="342"/>
      <c r="H37" s="13"/>
      <c r="I37" s="13"/>
      <c r="J37" s="16"/>
      <c r="K37" s="17"/>
      <c r="L37" s="13"/>
      <c r="M37" s="13"/>
      <c r="N37" s="16"/>
      <c r="O37" s="24"/>
      <c r="P37" s="12"/>
      <c r="Q37" s="13"/>
      <c r="R37" s="16"/>
      <c r="S37" s="17"/>
      <c r="T37" s="13"/>
      <c r="U37" s="13">
        <v>8</v>
      </c>
      <c r="V37" s="23">
        <v>2</v>
      </c>
      <c r="W37" s="66" t="s">
        <v>225</v>
      </c>
      <c r="X37" s="13"/>
      <c r="Y37" s="13"/>
      <c r="Z37" s="16"/>
      <c r="AA37" s="18"/>
      <c r="AB37" s="12">
        <f t="shared" si="0"/>
        <v>0</v>
      </c>
      <c r="AC37" s="13">
        <f t="shared" si="1"/>
        <v>8</v>
      </c>
      <c r="AD37" s="12">
        <f t="shared" si="2"/>
        <v>2</v>
      </c>
      <c r="AE37" s="19">
        <f t="shared" si="3"/>
        <v>8</v>
      </c>
      <c r="AF37" s="20" t="s">
        <v>731</v>
      </c>
      <c r="AG37" s="21" t="s">
        <v>824</v>
      </c>
    </row>
    <row r="38" spans="1:33" ht="15.75" x14ac:dyDescent="0.25">
      <c r="A38" s="9" t="s">
        <v>90</v>
      </c>
      <c r="B38" s="22" t="s">
        <v>1</v>
      </c>
      <c r="C38" s="11" t="s">
        <v>91</v>
      </c>
      <c r="D38" s="13"/>
      <c r="E38" s="13"/>
      <c r="F38" s="16"/>
      <c r="G38" s="342"/>
      <c r="H38" s="13"/>
      <c r="I38" s="13"/>
      <c r="J38" s="16"/>
      <c r="K38" s="17"/>
      <c r="L38" s="13"/>
      <c r="M38" s="13"/>
      <c r="N38" s="16"/>
      <c r="O38" s="24"/>
      <c r="P38" s="12"/>
      <c r="Q38" s="13"/>
      <c r="R38" s="16"/>
      <c r="S38" s="17"/>
      <c r="T38" s="13"/>
      <c r="U38" s="13"/>
      <c r="V38" s="23"/>
      <c r="W38" s="66"/>
      <c r="X38" s="675"/>
      <c r="Y38" s="13">
        <v>8</v>
      </c>
      <c r="Z38" s="16">
        <v>2</v>
      </c>
      <c r="AA38" s="18" t="s">
        <v>225</v>
      </c>
      <c r="AB38" s="12">
        <f t="shared" si="0"/>
        <v>0</v>
      </c>
      <c r="AC38" s="13">
        <f t="shared" si="1"/>
        <v>8</v>
      </c>
      <c r="AD38" s="12">
        <f t="shared" si="2"/>
        <v>2</v>
      </c>
      <c r="AE38" s="19">
        <f t="shared" si="3"/>
        <v>8</v>
      </c>
      <c r="AF38" s="20" t="s">
        <v>731</v>
      </c>
      <c r="AG38" s="21" t="s">
        <v>824</v>
      </c>
    </row>
    <row r="39" spans="1:33" ht="15" x14ac:dyDescent="0.2">
      <c r="A39" s="62" t="s">
        <v>94</v>
      </c>
      <c r="B39" s="22" t="s">
        <v>1</v>
      </c>
      <c r="C39" s="30" t="s">
        <v>95</v>
      </c>
      <c r="D39" s="13" t="s">
        <v>222</v>
      </c>
      <c r="E39" s="13" t="s">
        <v>222</v>
      </c>
      <c r="F39" s="16"/>
      <c r="G39" s="342"/>
      <c r="H39" s="13" t="s">
        <v>222</v>
      </c>
      <c r="I39" s="13">
        <v>4</v>
      </c>
      <c r="J39" s="16">
        <v>1</v>
      </c>
      <c r="K39" s="17" t="s">
        <v>225</v>
      </c>
      <c r="L39" s="13" t="s">
        <v>222</v>
      </c>
      <c r="M39" s="13" t="s">
        <v>222</v>
      </c>
      <c r="N39" s="16"/>
      <c r="O39" s="24"/>
      <c r="P39" s="12" t="s">
        <v>222</v>
      </c>
      <c r="Q39" s="13" t="s">
        <v>222</v>
      </c>
      <c r="R39" s="16"/>
      <c r="S39" s="17"/>
      <c r="T39" s="13" t="s">
        <v>222</v>
      </c>
      <c r="U39" s="13" t="s">
        <v>222</v>
      </c>
      <c r="V39" s="23"/>
      <c r="W39" s="66"/>
      <c r="X39" s="13" t="s">
        <v>222</v>
      </c>
      <c r="Y39" s="13" t="s">
        <v>222</v>
      </c>
      <c r="Z39" s="16"/>
      <c r="AA39" s="18"/>
      <c r="AB39" s="12">
        <f t="shared" si="0"/>
        <v>0</v>
      </c>
      <c r="AC39" s="13">
        <f t="shared" si="1"/>
        <v>4</v>
      </c>
      <c r="AD39" s="12">
        <f t="shared" si="2"/>
        <v>1</v>
      </c>
      <c r="AE39" s="19">
        <f t="shared" si="3"/>
        <v>4</v>
      </c>
      <c r="AF39" s="20" t="s">
        <v>727</v>
      </c>
      <c r="AG39" s="21" t="s">
        <v>728</v>
      </c>
    </row>
    <row r="40" spans="1:33" ht="15" x14ac:dyDescent="0.2">
      <c r="A40" s="62" t="s">
        <v>96</v>
      </c>
      <c r="B40" s="22" t="s">
        <v>1</v>
      </c>
      <c r="C40" s="30" t="s">
        <v>97</v>
      </c>
      <c r="D40" s="13" t="s">
        <v>222</v>
      </c>
      <c r="E40" s="13" t="s">
        <v>222</v>
      </c>
      <c r="F40" s="16"/>
      <c r="G40" s="342"/>
      <c r="H40" s="13" t="s">
        <v>222</v>
      </c>
      <c r="I40" s="13" t="s">
        <v>222</v>
      </c>
      <c r="J40" s="16"/>
      <c r="K40" s="17"/>
      <c r="L40" s="13" t="s">
        <v>222</v>
      </c>
      <c r="M40" s="13" t="s">
        <v>222</v>
      </c>
      <c r="N40" s="16"/>
      <c r="O40" s="24"/>
      <c r="P40" s="12" t="s">
        <v>222</v>
      </c>
      <c r="Q40" s="13">
        <v>4</v>
      </c>
      <c r="R40" s="16">
        <v>1</v>
      </c>
      <c r="S40" s="17" t="s">
        <v>225</v>
      </c>
      <c r="T40" s="13" t="s">
        <v>222</v>
      </c>
      <c r="U40" s="13" t="s">
        <v>222</v>
      </c>
      <c r="V40" s="23"/>
      <c r="W40" s="66"/>
      <c r="X40" s="13" t="s">
        <v>222</v>
      </c>
      <c r="Y40" s="13" t="s">
        <v>222</v>
      </c>
      <c r="Z40" s="16"/>
      <c r="AA40" s="18"/>
      <c r="AB40" s="12">
        <f t="shared" si="0"/>
        <v>0</v>
      </c>
      <c r="AC40" s="13">
        <f t="shared" si="1"/>
        <v>4</v>
      </c>
      <c r="AD40" s="12">
        <f t="shared" si="2"/>
        <v>1</v>
      </c>
      <c r="AE40" s="19">
        <f t="shared" si="3"/>
        <v>4</v>
      </c>
      <c r="AF40" s="20" t="s">
        <v>727</v>
      </c>
      <c r="AG40" s="21" t="s">
        <v>728</v>
      </c>
    </row>
    <row r="41" spans="1:33" ht="15" x14ac:dyDescent="0.2">
      <c r="A41" s="62" t="s">
        <v>98</v>
      </c>
      <c r="B41" s="22" t="s">
        <v>1</v>
      </c>
      <c r="C41" s="29" t="s">
        <v>99</v>
      </c>
      <c r="D41" s="13" t="s">
        <v>222</v>
      </c>
      <c r="E41" s="13" t="s">
        <v>222</v>
      </c>
      <c r="F41" s="16"/>
      <c r="G41" s="342"/>
      <c r="H41" s="13" t="s">
        <v>222</v>
      </c>
      <c r="I41" s="13" t="s">
        <v>222</v>
      </c>
      <c r="J41" s="16"/>
      <c r="K41" s="17"/>
      <c r="L41" s="13" t="s">
        <v>222</v>
      </c>
      <c r="M41" s="13" t="s">
        <v>222</v>
      </c>
      <c r="N41" s="16"/>
      <c r="O41" s="24"/>
      <c r="P41" s="12" t="s">
        <v>222</v>
      </c>
      <c r="Q41" s="13" t="s">
        <v>222</v>
      </c>
      <c r="R41" s="16"/>
      <c r="S41" s="17"/>
      <c r="T41" s="13" t="s">
        <v>222</v>
      </c>
      <c r="U41" s="13" t="s">
        <v>222</v>
      </c>
      <c r="V41" s="23"/>
      <c r="W41" s="66"/>
      <c r="X41" s="13" t="s">
        <v>222</v>
      </c>
      <c r="Y41" s="13">
        <v>4</v>
      </c>
      <c r="Z41" s="16">
        <v>1</v>
      </c>
      <c r="AA41" s="18" t="s">
        <v>225</v>
      </c>
      <c r="AB41" s="12">
        <f t="shared" si="0"/>
        <v>0</v>
      </c>
      <c r="AC41" s="13">
        <f t="shared" si="1"/>
        <v>4</v>
      </c>
      <c r="AD41" s="12">
        <f t="shared" si="2"/>
        <v>1</v>
      </c>
      <c r="AE41" s="19">
        <f t="shared" si="3"/>
        <v>4</v>
      </c>
      <c r="AF41" s="20" t="s">
        <v>727</v>
      </c>
      <c r="AG41" s="21" t="s">
        <v>728</v>
      </c>
    </row>
    <row r="42" spans="1:33" ht="15" x14ac:dyDescent="0.2">
      <c r="A42" s="62" t="s">
        <v>151</v>
      </c>
      <c r="B42" s="22" t="s">
        <v>1</v>
      </c>
      <c r="C42" s="554" t="s">
        <v>152</v>
      </c>
      <c r="D42" s="13" t="s">
        <v>222</v>
      </c>
      <c r="E42" s="13" t="s">
        <v>222</v>
      </c>
      <c r="F42" s="16"/>
      <c r="G42" s="342"/>
      <c r="H42" s="13">
        <v>4</v>
      </c>
      <c r="I42" s="13">
        <v>4</v>
      </c>
      <c r="J42" s="16">
        <v>1</v>
      </c>
      <c r="K42" s="17" t="s">
        <v>223</v>
      </c>
      <c r="L42" s="13" t="s">
        <v>222</v>
      </c>
      <c r="M42" s="13" t="s">
        <v>222</v>
      </c>
      <c r="N42" s="16"/>
      <c r="O42" s="24"/>
      <c r="P42" s="12" t="s">
        <v>222</v>
      </c>
      <c r="Q42" s="13" t="s">
        <v>222</v>
      </c>
      <c r="R42" s="16"/>
      <c r="S42" s="17"/>
      <c r="T42" s="13" t="s">
        <v>222</v>
      </c>
      <c r="U42" s="13" t="s">
        <v>222</v>
      </c>
      <c r="V42" s="23"/>
      <c r="W42" s="66"/>
      <c r="X42" s="13" t="s">
        <v>222</v>
      </c>
      <c r="Y42" s="13" t="s">
        <v>222</v>
      </c>
      <c r="Z42" s="16"/>
      <c r="AA42" s="18"/>
      <c r="AB42" s="12">
        <f t="shared" si="0"/>
        <v>4</v>
      </c>
      <c r="AC42" s="13">
        <f t="shared" si="1"/>
        <v>4</v>
      </c>
      <c r="AD42" s="12">
        <f t="shared" si="2"/>
        <v>1</v>
      </c>
      <c r="AE42" s="19">
        <f t="shared" si="3"/>
        <v>8</v>
      </c>
      <c r="AF42" s="20" t="s">
        <v>765</v>
      </c>
      <c r="AG42" s="21" t="s">
        <v>829</v>
      </c>
    </row>
    <row r="43" spans="1:33" ht="15" x14ac:dyDescent="0.2">
      <c r="A43" s="62" t="s">
        <v>100</v>
      </c>
      <c r="B43" s="22" t="s">
        <v>137</v>
      </c>
      <c r="C43" s="341" t="s">
        <v>148</v>
      </c>
      <c r="D43" s="13" t="s">
        <v>222</v>
      </c>
      <c r="E43" s="13" t="s">
        <v>222</v>
      </c>
      <c r="F43" s="16"/>
      <c r="G43" s="342"/>
      <c r="H43" s="13"/>
      <c r="I43" s="13">
        <v>8</v>
      </c>
      <c r="J43" s="16">
        <v>1</v>
      </c>
      <c r="K43" s="17" t="s">
        <v>225</v>
      </c>
      <c r="L43" s="13" t="s">
        <v>222</v>
      </c>
      <c r="M43" s="13" t="s">
        <v>222</v>
      </c>
      <c r="N43" s="16"/>
      <c r="O43" s="24"/>
      <c r="P43" s="12" t="s">
        <v>222</v>
      </c>
      <c r="Q43" s="13" t="s">
        <v>222</v>
      </c>
      <c r="R43" s="16"/>
      <c r="S43" s="17"/>
      <c r="T43" s="13" t="s">
        <v>222</v>
      </c>
      <c r="U43" s="13" t="s">
        <v>222</v>
      </c>
      <c r="V43" s="23"/>
      <c r="W43" s="66"/>
      <c r="X43" s="13" t="s">
        <v>222</v>
      </c>
      <c r="Y43" s="13" t="s">
        <v>222</v>
      </c>
      <c r="Z43" s="16"/>
      <c r="AA43" s="18"/>
      <c r="AB43" s="12">
        <f t="shared" si="0"/>
        <v>0</v>
      </c>
      <c r="AC43" s="13">
        <f t="shared" si="1"/>
        <v>8</v>
      </c>
      <c r="AD43" s="12">
        <f t="shared" si="2"/>
        <v>1</v>
      </c>
      <c r="AE43" s="19">
        <f t="shared" si="3"/>
        <v>8</v>
      </c>
      <c r="AF43" s="20" t="s">
        <v>727</v>
      </c>
      <c r="AG43" s="21" t="s">
        <v>818</v>
      </c>
    </row>
    <row r="44" spans="1:33" ht="15" x14ac:dyDescent="0.2">
      <c r="A44" s="62" t="s">
        <v>104</v>
      </c>
      <c r="B44" s="22" t="s">
        <v>137</v>
      </c>
      <c r="C44" s="341" t="s">
        <v>149</v>
      </c>
      <c r="D44" s="13" t="s">
        <v>222</v>
      </c>
      <c r="E44" s="13" t="s">
        <v>222</v>
      </c>
      <c r="F44" s="16"/>
      <c r="G44" s="342"/>
      <c r="H44" s="13" t="s">
        <v>222</v>
      </c>
      <c r="I44" s="13" t="s">
        <v>222</v>
      </c>
      <c r="J44" s="16"/>
      <c r="K44" s="17"/>
      <c r="L44" s="13"/>
      <c r="M44" s="13">
        <v>8</v>
      </c>
      <c r="N44" s="16">
        <v>1</v>
      </c>
      <c r="O44" s="24" t="s">
        <v>225</v>
      </c>
      <c r="P44" s="12" t="s">
        <v>222</v>
      </c>
      <c r="Q44" s="13" t="s">
        <v>222</v>
      </c>
      <c r="R44" s="16"/>
      <c r="S44" s="17"/>
      <c r="T44" s="13" t="s">
        <v>222</v>
      </c>
      <c r="U44" s="13" t="s">
        <v>222</v>
      </c>
      <c r="V44" s="23"/>
      <c r="W44" s="66"/>
      <c r="X44" s="13" t="s">
        <v>222</v>
      </c>
      <c r="Y44" s="13" t="s">
        <v>222</v>
      </c>
      <c r="Z44" s="16"/>
      <c r="AA44" s="18"/>
      <c r="AB44" s="12">
        <f t="shared" si="0"/>
        <v>0</v>
      </c>
      <c r="AC44" s="13">
        <f t="shared" si="1"/>
        <v>8</v>
      </c>
      <c r="AD44" s="12">
        <f t="shared" si="2"/>
        <v>1</v>
      </c>
      <c r="AE44" s="19">
        <f t="shared" si="3"/>
        <v>8</v>
      </c>
      <c r="AF44" s="20" t="s">
        <v>727</v>
      </c>
      <c r="AG44" s="21" t="s">
        <v>818</v>
      </c>
    </row>
    <row r="45" spans="1:33" ht="15" x14ac:dyDescent="0.2">
      <c r="A45" s="62" t="s">
        <v>106</v>
      </c>
      <c r="B45" s="22" t="s">
        <v>137</v>
      </c>
      <c r="C45" s="341" t="s">
        <v>150</v>
      </c>
      <c r="D45" s="13" t="s">
        <v>222</v>
      </c>
      <c r="E45" s="13" t="s">
        <v>222</v>
      </c>
      <c r="F45" s="16"/>
      <c r="G45" s="342"/>
      <c r="H45" s="13" t="s">
        <v>222</v>
      </c>
      <c r="I45" s="13" t="s">
        <v>222</v>
      </c>
      <c r="J45" s="16"/>
      <c r="K45" s="17"/>
      <c r="L45" s="13" t="s">
        <v>222</v>
      </c>
      <c r="M45" s="13" t="s">
        <v>222</v>
      </c>
      <c r="N45" s="16"/>
      <c r="O45" s="24"/>
      <c r="P45" s="12"/>
      <c r="Q45" s="13">
        <v>8</v>
      </c>
      <c r="R45" s="16">
        <v>1</v>
      </c>
      <c r="S45" s="17" t="s">
        <v>225</v>
      </c>
      <c r="T45" s="13" t="s">
        <v>222</v>
      </c>
      <c r="U45" s="13" t="s">
        <v>222</v>
      </c>
      <c r="V45" s="23"/>
      <c r="W45" s="66"/>
      <c r="X45" s="13" t="s">
        <v>222</v>
      </c>
      <c r="Y45" s="13" t="s">
        <v>222</v>
      </c>
      <c r="Z45" s="16"/>
      <c r="AA45" s="18"/>
      <c r="AB45" s="12">
        <f t="shared" si="0"/>
        <v>0</v>
      </c>
      <c r="AC45" s="13">
        <f t="shared" si="1"/>
        <v>8</v>
      </c>
      <c r="AD45" s="12">
        <f t="shared" si="2"/>
        <v>1</v>
      </c>
      <c r="AE45" s="19">
        <f t="shared" si="3"/>
        <v>8</v>
      </c>
      <c r="AF45" s="20" t="s">
        <v>727</v>
      </c>
      <c r="AG45" s="21" t="s">
        <v>818</v>
      </c>
    </row>
    <row r="46" spans="1:33" ht="15" x14ac:dyDescent="0.2">
      <c r="A46" s="62" t="s">
        <v>108</v>
      </c>
      <c r="B46" s="22" t="s">
        <v>137</v>
      </c>
      <c r="C46" s="341" t="s">
        <v>109</v>
      </c>
      <c r="D46" s="13" t="s">
        <v>222</v>
      </c>
      <c r="E46" s="13" t="s">
        <v>222</v>
      </c>
      <c r="F46" s="16"/>
      <c r="G46" s="342"/>
      <c r="H46" s="13" t="s">
        <v>222</v>
      </c>
      <c r="I46" s="13" t="s">
        <v>222</v>
      </c>
      <c r="J46" s="16"/>
      <c r="K46" s="17"/>
      <c r="L46" s="13" t="s">
        <v>222</v>
      </c>
      <c r="M46" s="13" t="s">
        <v>222</v>
      </c>
      <c r="N46" s="16"/>
      <c r="O46" s="24"/>
      <c r="P46" s="12" t="s">
        <v>222</v>
      </c>
      <c r="Q46" s="13" t="s">
        <v>222</v>
      </c>
      <c r="R46" s="16"/>
      <c r="S46" s="17"/>
      <c r="T46" s="13"/>
      <c r="U46" s="13">
        <v>8</v>
      </c>
      <c r="V46" s="23">
        <v>1</v>
      </c>
      <c r="W46" s="66" t="s">
        <v>225</v>
      </c>
      <c r="X46" s="13" t="s">
        <v>222</v>
      </c>
      <c r="Y46" s="13" t="s">
        <v>222</v>
      </c>
      <c r="Z46" s="16"/>
      <c r="AA46" s="18"/>
      <c r="AB46" s="12">
        <f t="shared" si="0"/>
        <v>0</v>
      </c>
      <c r="AC46" s="13">
        <f t="shared" si="1"/>
        <v>8</v>
      </c>
      <c r="AD46" s="12">
        <f t="shared" si="2"/>
        <v>1</v>
      </c>
      <c r="AE46" s="19">
        <f t="shared" si="3"/>
        <v>8</v>
      </c>
      <c r="AF46" s="20" t="s">
        <v>727</v>
      </c>
      <c r="AG46" s="21" t="s">
        <v>818</v>
      </c>
    </row>
    <row r="47" spans="1:33" ht="15" x14ac:dyDescent="0.2">
      <c r="A47" s="62" t="s">
        <v>110</v>
      </c>
      <c r="B47" s="22" t="s">
        <v>137</v>
      </c>
      <c r="C47" s="341" t="s">
        <v>111</v>
      </c>
      <c r="D47" s="13" t="s">
        <v>222</v>
      </c>
      <c r="E47" s="13" t="s">
        <v>222</v>
      </c>
      <c r="F47" s="16"/>
      <c r="G47" s="342"/>
      <c r="H47" s="13" t="s">
        <v>222</v>
      </c>
      <c r="I47" s="13" t="s">
        <v>222</v>
      </c>
      <c r="J47" s="16"/>
      <c r="K47" s="17"/>
      <c r="L47" s="13" t="s">
        <v>222</v>
      </c>
      <c r="M47" s="13" t="s">
        <v>222</v>
      </c>
      <c r="N47" s="16"/>
      <c r="O47" s="24"/>
      <c r="P47" s="12" t="s">
        <v>222</v>
      </c>
      <c r="Q47" s="13" t="s">
        <v>222</v>
      </c>
      <c r="R47" s="16"/>
      <c r="S47" s="17"/>
      <c r="T47" s="13" t="s">
        <v>222</v>
      </c>
      <c r="U47" s="13" t="s">
        <v>222</v>
      </c>
      <c r="V47" s="23"/>
      <c r="W47" s="66"/>
      <c r="X47" s="13" t="s">
        <v>222</v>
      </c>
      <c r="Y47" s="13">
        <v>4</v>
      </c>
      <c r="Z47" s="16">
        <v>1</v>
      </c>
      <c r="AA47" s="18" t="s">
        <v>225</v>
      </c>
      <c r="AB47" s="12">
        <f t="shared" si="0"/>
        <v>0</v>
      </c>
      <c r="AC47" s="13">
        <f t="shared" si="1"/>
        <v>4</v>
      </c>
      <c r="AD47" s="12">
        <f t="shared" si="2"/>
        <v>1</v>
      </c>
      <c r="AE47" s="19">
        <f t="shared" si="3"/>
        <v>4</v>
      </c>
      <c r="AF47" s="20" t="s">
        <v>727</v>
      </c>
      <c r="AG47" s="21" t="s">
        <v>818</v>
      </c>
    </row>
    <row r="48" spans="1:33" ht="15" x14ac:dyDescent="0.2">
      <c r="A48" s="62" t="s">
        <v>161</v>
      </c>
      <c r="B48" s="22" t="s">
        <v>137</v>
      </c>
      <c r="C48" s="555" t="s">
        <v>162</v>
      </c>
      <c r="D48" s="13" t="s">
        <v>222</v>
      </c>
      <c r="E48" s="13" t="s">
        <v>222</v>
      </c>
      <c r="F48" s="16"/>
      <c r="G48" s="342"/>
      <c r="H48" s="13" t="s">
        <v>222</v>
      </c>
      <c r="I48" s="13" t="s">
        <v>222</v>
      </c>
      <c r="J48" s="16"/>
      <c r="K48" s="17"/>
      <c r="L48" s="13">
        <v>4</v>
      </c>
      <c r="M48" s="13" t="s">
        <v>222</v>
      </c>
      <c r="N48" s="16">
        <v>1</v>
      </c>
      <c r="O48" s="24" t="s">
        <v>156</v>
      </c>
      <c r="P48" s="12" t="s">
        <v>222</v>
      </c>
      <c r="Q48" s="13" t="s">
        <v>222</v>
      </c>
      <c r="R48" s="16"/>
      <c r="S48" s="17"/>
      <c r="T48" s="13"/>
      <c r="U48" s="13" t="s">
        <v>222</v>
      </c>
      <c r="V48" s="23"/>
      <c r="W48" s="66"/>
      <c r="X48" s="13" t="s">
        <v>222</v>
      </c>
      <c r="Y48" s="13" t="s">
        <v>222</v>
      </c>
      <c r="Z48" s="16"/>
      <c r="AA48" s="18"/>
      <c r="AB48" s="12">
        <f t="shared" si="0"/>
        <v>4</v>
      </c>
      <c r="AC48" s="13">
        <f t="shared" si="1"/>
        <v>0</v>
      </c>
      <c r="AD48" s="12">
        <f t="shared" si="2"/>
        <v>1</v>
      </c>
      <c r="AE48" s="19">
        <f t="shared" si="3"/>
        <v>4</v>
      </c>
      <c r="AF48" s="21" t="s">
        <v>758</v>
      </c>
      <c r="AG48" s="21" t="s">
        <v>929</v>
      </c>
    </row>
    <row r="49" spans="1:33" ht="15" x14ac:dyDescent="0.2">
      <c r="A49" s="62" t="s">
        <v>60</v>
      </c>
      <c r="B49" s="22" t="s">
        <v>1</v>
      </c>
      <c r="C49" s="341" t="s">
        <v>61</v>
      </c>
      <c r="D49" s="13"/>
      <c r="E49" s="13"/>
      <c r="F49" s="16"/>
      <c r="G49" s="342"/>
      <c r="H49" s="13"/>
      <c r="I49" s="13"/>
      <c r="J49" s="16"/>
      <c r="K49" s="17"/>
      <c r="L49" s="13"/>
      <c r="M49" s="13"/>
      <c r="N49" s="23"/>
      <c r="O49" s="24"/>
      <c r="P49" s="12"/>
      <c r="Q49" s="13"/>
      <c r="R49" s="676"/>
      <c r="S49" s="677"/>
      <c r="T49" s="343">
        <v>8</v>
      </c>
      <c r="U49" s="13"/>
      <c r="V49" s="16">
        <v>2</v>
      </c>
      <c r="W49" s="66" t="s">
        <v>1</v>
      </c>
      <c r="X49" s="13"/>
      <c r="Y49" s="13"/>
      <c r="Z49" s="16"/>
      <c r="AA49" s="24"/>
      <c r="AB49" s="12">
        <f t="shared" si="0"/>
        <v>8</v>
      </c>
      <c r="AC49" s="13">
        <f t="shared" si="1"/>
        <v>0</v>
      </c>
      <c r="AD49" s="12">
        <f t="shared" si="2"/>
        <v>2</v>
      </c>
      <c r="AE49" s="19">
        <f t="shared" si="3"/>
        <v>8</v>
      </c>
      <c r="AF49" s="20" t="s">
        <v>784</v>
      </c>
      <c r="AG49" s="21" t="s">
        <v>809</v>
      </c>
    </row>
    <row r="50" spans="1:33" ht="15" x14ac:dyDescent="0.2">
      <c r="A50" s="62" t="s">
        <v>543</v>
      </c>
      <c r="B50" s="22" t="s">
        <v>137</v>
      </c>
      <c r="C50" s="678" t="s">
        <v>544</v>
      </c>
      <c r="D50" s="13" t="s">
        <v>222</v>
      </c>
      <c r="E50" s="13" t="s">
        <v>222</v>
      </c>
      <c r="F50" s="16"/>
      <c r="G50" s="342"/>
      <c r="H50" s="13" t="s">
        <v>222</v>
      </c>
      <c r="I50" s="13" t="s">
        <v>222</v>
      </c>
      <c r="J50" s="16"/>
      <c r="K50" s="17"/>
      <c r="L50" s="13" t="s">
        <v>222</v>
      </c>
      <c r="M50" s="13" t="s">
        <v>222</v>
      </c>
      <c r="N50" s="16"/>
      <c r="O50" s="24"/>
      <c r="P50" s="12">
        <v>8</v>
      </c>
      <c r="Q50" s="13"/>
      <c r="R50" s="16">
        <v>2</v>
      </c>
      <c r="S50" s="17" t="s">
        <v>346</v>
      </c>
      <c r="T50" s="13" t="s">
        <v>222</v>
      </c>
      <c r="U50" s="13" t="s">
        <v>222</v>
      </c>
      <c r="V50" s="16"/>
      <c r="W50" s="17"/>
      <c r="X50" s="13" t="s">
        <v>222</v>
      </c>
      <c r="Y50" s="13" t="s">
        <v>222</v>
      </c>
      <c r="Z50" s="16"/>
      <c r="AA50" s="18"/>
      <c r="AB50" s="12">
        <f t="shared" si="0"/>
        <v>8</v>
      </c>
      <c r="AC50" s="13">
        <f t="shared" si="1"/>
        <v>0</v>
      </c>
      <c r="AD50" s="12">
        <f t="shared" si="2"/>
        <v>2</v>
      </c>
      <c r="AE50" s="19">
        <f t="shared" si="3"/>
        <v>8</v>
      </c>
      <c r="AF50" s="20" t="s">
        <v>1170</v>
      </c>
      <c r="AG50" s="21" t="s">
        <v>936</v>
      </c>
    </row>
    <row r="51" spans="1:33" ht="15" x14ac:dyDescent="0.2">
      <c r="A51" s="62" t="s">
        <v>545</v>
      </c>
      <c r="B51" s="22" t="s">
        <v>137</v>
      </c>
      <c r="C51" s="554" t="s">
        <v>546</v>
      </c>
      <c r="D51" s="13" t="s">
        <v>222</v>
      </c>
      <c r="E51" s="13" t="s">
        <v>222</v>
      </c>
      <c r="F51" s="16"/>
      <c r="G51" s="342"/>
      <c r="H51" s="13" t="s">
        <v>222</v>
      </c>
      <c r="I51" s="13" t="s">
        <v>222</v>
      </c>
      <c r="J51" s="16"/>
      <c r="K51" s="17"/>
      <c r="L51" s="13" t="s">
        <v>222</v>
      </c>
      <c r="M51" s="13" t="s">
        <v>222</v>
      </c>
      <c r="N51" s="16"/>
      <c r="O51" s="24"/>
      <c r="P51" s="12" t="s">
        <v>222</v>
      </c>
      <c r="Q51" s="13" t="s">
        <v>222</v>
      </c>
      <c r="R51" s="16"/>
      <c r="S51" s="17"/>
      <c r="T51" s="13">
        <v>4</v>
      </c>
      <c r="U51" s="13">
        <v>4</v>
      </c>
      <c r="V51" s="16">
        <v>2</v>
      </c>
      <c r="W51" s="17" t="s">
        <v>356</v>
      </c>
      <c r="X51" s="13" t="s">
        <v>222</v>
      </c>
      <c r="Y51" s="13" t="s">
        <v>222</v>
      </c>
      <c r="Z51" s="16"/>
      <c r="AA51" s="18"/>
      <c r="AB51" s="12">
        <f t="shared" si="0"/>
        <v>4</v>
      </c>
      <c r="AC51" s="13">
        <f t="shared" si="1"/>
        <v>4</v>
      </c>
      <c r="AD51" s="12">
        <f t="shared" si="2"/>
        <v>2</v>
      </c>
      <c r="AE51" s="19">
        <f t="shared" si="3"/>
        <v>8</v>
      </c>
      <c r="AF51" s="20" t="s">
        <v>1170</v>
      </c>
      <c r="AG51" s="21" t="s">
        <v>936</v>
      </c>
    </row>
    <row r="52" spans="1:33" ht="15" x14ac:dyDescent="0.2">
      <c r="A52" s="62" t="s">
        <v>547</v>
      </c>
      <c r="B52" s="22" t="s">
        <v>137</v>
      </c>
      <c r="C52" s="554" t="s">
        <v>548</v>
      </c>
      <c r="D52" s="13" t="s">
        <v>222</v>
      </c>
      <c r="E52" s="13" t="s">
        <v>222</v>
      </c>
      <c r="F52" s="16"/>
      <c r="G52" s="342"/>
      <c r="H52" s="13" t="s">
        <v>222</v>
      </c>
      <c r="I52" s="13" t="s">
        <v>222</v>
      </c>
      <c r="J52" s="16"/>
      <c r="K52" s="17"/>
      <c r="L52" s="13" t="s">
        <v>222</v>
      </c>
      <c r="M52" s="13" t="s">
        <v>222</v>
      </c>
      <c r="N52" s="16"/>
      <c r="O52" s="24"/>
      <c r="P52" s="12" t="s">
        <v>222</v>
      </c>
      <c r="Q52" s="13" t="s">
        <v>222</v>
      </c>
      <c r="R52" s="16"/>
      <c r="S52" s="17"/>
      <c r="T52" s="13" t="s">
        <v>222</v>
      </c>
      <c r="U52" s="13" t="s">
        <v>222</v>
      </c>
      <c r="V52" s="16"/>
      <c r="W52" s="17"/>
      <c r="X52" s="13">
        <v>8</v>
      </c>
      <c r="Y52" s="13"/>
      <c r="Z52" s="16">
        <v>2</v>
      </c>
      <c r="AA52" s="18" t="s">
        <v>346</v>
      </c>
      <c r="AB52" s="12">
        <f t="shared" si="0"/>
        <v>8</v>
      </c>
      <c r="AC52" s="13">
        <f t="shared" si="1"/>
        <v>0</v>
      </c>
      <c r="AD52" s="12">
        <f t="shared" si="2"/>
        <v>2</v>
      </c>
      <c r="AE52" s="19">
        <f t="shared" si="3"/>
        <v>8</v>
      </c>
      <c r="AF52" s="20" t="s">
        <v>1170</v>
      </c>
      <c r="AG52" s="21" t="s">
        <v>936</v>
      </c>
    </row>
    <row r="53" spans="1:33" ht="15" x14ac:dyDescent="0.2">
      <c r="A53" s="62" t="s">
        <v>549</v>
      </c>
      <c r="B53" s="22" t="s">
        <v>137</v>
      </c>
      <c r="C53" s="554" t="s">
        <v>550</v>
      </c>
      <c r="D53" s="13" t="s">
        <v>222</v>
      </c>
      <c r="E53" s="13" t="s">
        <v>222</v>
      </c>
      <c r="F53" s="16"/>
      <c r="G53" s="342"/>
      <c r="H53" s="13">
        <v>8</v>
      </c>
      <c r="I53" s="13">
        <v>4</v>
      </c>
      <c r="J53" s="16">
        <v>3</v>
      </c>
      <c r="K53" s="17" t="s">
        <v>346</v>
      </c>
      <c r="L53" s="13" t="s">
        <v>222</v>
      </c>
      <c r="M53" s="13" t="s">
        <v>222</v>
      </c>
      <c r="N53" s="16"/>
      <c r="O53" s="24"/>
      <c r="P53" s="12"/>
      <c r="Q53" s="13"/>
      <c r="R53" s="16"/>
      <c r="S53" s="17"/>
      <c r="T53" s="13" t="s">
        <v>222</v>
      </c>
      <c r="U53" s="13" t="s">
        <v>222</v>
      </c>
      <c r="V53" s="16"/>
      <c r="W53" s="17"/>
      <c r="X53" s="13" t="s">
        <v>222</v>
      </c>
      <c r="Y53" s="13" t="s">
        <v>222</v>
      </c>
      <c r="Z53" s="16"/>
      <c r="AA53" s="18"/>
      <c r="AB53" s="12">
        <f t="shared" si="0"/>
        <v>8</v>
      </c>
      <c r="AC53" s="13">
        <f t="shared" si="1"/>
        <v>4</v>
      </c>
      <c r="AD53" s="12">
        <f t="shared" si="2"/>
        <v>3</v>
      </c>
      <c r="AE53" s="19">
        <f t="shared" si="3"/>
        <v>12</v>
      </c>
      <c r="AF53" s="20" t="s">
        <v>1170</v>
      </c>
      <c r="AG53" s="21" t="s">
        <v>834</v>
      </c>
    </row>
    <row r="54" spans="1:33" ht="15" x14ac:dyDescent="0.2">
      <c r="A54" s="62" t="s">
        <v>931</v>
      </c>
      <c r="B54" s="22" t="s">
        <v>137</v>
      </c>
      <c r="C54" s="554" t="s">
        <v>551</v>
      </c>
      <c r="D54" s="13" t="s">
        <v>222</v>
      </c>
      <c r="E54" s="13" t="s">
        <v>222</v>
      </c>
      <c r="F54" s="16"/>
      <c r="G54" s="342"/>
      <c r="H54" s="13" t="s">
        <v>222</v>
      </c>
      <c r="I54" s="13" t="s">
        <v>222</v>
      </c>
      <c r="J54" s="16"/>
      <c r="K54" s="17"/>
      <c r="L54" s="13">
        <v>8</v>
      </c>
      <c r="M54" s="13">
        <v>12</v>
      </c>
      <c r="N54" s="16">
        <v>3</v>
      </c>
      <c r="O54" s="24" t="s">
        <v>156</v>
      </c>
      <c r="P54" s="12" t="s">
        <v>222</v>
      </c>
      <c r="Q54" s="13" t="s">
        <v>222</v>
      </c>
      <c r="R54" s="16"/>
      <c r="S54" s="17"/>
      <c r="T54" s="13"/>
      <c r="U54" s="13"/>
      <c r="V54" s="16"/>
      <c r="W54" s="17"/>
      <c r="X54" s="13" t="s">
        <v>222</v>
      </c>
      <c r="Y54" s="13" t="s">
        <v>222</v>
      </c>
      <c r="Z54" s="16"/>
      <c r="AA54" s="18"/>
      <c r="AB54" s="12">
        <f t="shared" si="0"/>
        <v>8</v>
      </c>
      <c r="AC54" s="13">
        <f t="shared" si="1"/>
        <v>12</v>
      </c>
      <c r="AD54" s="12">
        <f t="shared" si="2"/>
        <v>3</v>
      </c>
      <c r="AE54" s="19">
        <f t="shared" si="3"/>
        <v>20</v>
      </c>
      <c r="AF54" s="20" t="s">
        <v>1170</v>
      </c>
      <c r="AG54" s="21" t="s">
        <v>834</v>
      </c>
    </row>
    <row r="55" spans="1:33" ht="15" x14ac:dyDescent="0.2">
      <c r="A55" s="62" t="s">
        <v>932</v>
      </c>
      <c r="B55" s="22" t="s">
        <v>137</v>
      </c>
      <c r="C55" s="555" t="s">
        <v>552</v>
      </c>
      <c r="D55" s="13" t="s">
        <v>222</v>
      </c>
      <c r="E55" s="13" t="s">
        <v>222</v>
      </c>
      <c r="F55" s="16"/>
      <c r="G55" s="342"/>
      <c r="H55" s="13" t="s">
        <v>222</v>
      </c>
      <c r="I55" s="13" t="s">
        <v>222</v>
      </c>
      <c r="J55" s="16"/>
      <c r="K55" s="17"/>
      <c r="L55" s="13" t="s">
        <v>222</v>
      </c>
      <c r="M55" s="13" t="s">
        <v>222</v>
      </c>
      <c r="N55" s="16"/>
      <c r="O55" s="24"/>
      <c r="P55" s="12">
        <v>4</v>
      </c>
      <c r="Q55" s="13">
        <v>4</v>
      </c>
      <c r="R55" s="16">
        <v>2</v>
      </c>
      <c r="S55" s="17" t="s">
        <v>346</v>
      </c>
      <c r="T55" s="13" t="s">
        <v>222</v>
      </c>
      <c r="U55" s="13" t="s">
        <v>222</v>
      </c>
      <c r="V55" s="16"/>
      <c r="W55" s="17"/>
      <c r="X55" s="13"/>
      <c r="Y55" s="13"/>
      <c r="Z55" s="16"/>
      <c r="AA55" s="18"/>
      <c r="AB55" s="12">
        <f t="shared" si="0"/>
        <v>4</v>
      </c>
      <c r="AC55" s="13">
        <f t="shared" si="1"/>
        <v>4</v>
      </c>
      <c r="AD55" s="12">
        <f t="shared" si="2"/>
        <v>2</v>
      </c>
      <c r="AE55" s="19">
        <f t="shared" si="3"/>
        <v>8</v>
      </c>
      <c r="AF55" s="20" t="s">
        <v>1170</v>
      </c>
      <c r="AG55" s="21" t="s">
        <v>834</v>
      </c>
    </row>
    <row r="56" spans="1:33" ht="15" x14ac:dyDescent="0.2">
      <c r="A56" s="423" t="s">
        <v>553</v>
      </c>
      <c r="B56" s="22" t="s">
        <v>137</v>
      </c>
      <c r="C56" s="424" t="s">
        <v>554</v>
      </c>
      <c r="D56" s="13" t="s">
        <v>222</v>
      </c>
      <c r="E56" s="13" t="s">
        <v>222</v>
      </c>
      <c r="F56" s="16"/>
      <c r="G56" s="342"/>
      <c r="H56" s="13" t="s">
        <v>222</v>
      </c>
      <c r="I56" s="13" t="s">
        <v>222</v>
      </c>
      <c r="J56" s="16"/>
      <c r="K56" s="17"/>
      <c r="L56" s="13" t="s">
        <v>222</v>
      </c>
      <c r="M56" s="13" t="s">
        <v>222</v>
      </c>
      <c r="N56" s="16"/>
      <c r="O56" s="24"/>
      <c r="P56" s="12" t="s">
        <v>222</v>
      </c>
      <c r="Q56" s="13" t="s">
        <v>222</v>
      </c>
      <c r="R56" s="16"/>
      <c r="S56" s="17"/>
      <c r="T56" s="13">
        <v>8</v>
      </c>
      <c r="U56" s="13"/>
      <c r="V56" s="16">
        <v>2</v>
      </c>
      <c r="W56" s="17" t="s">
        <v>1</v>
      </c>
      <c r="X56" s="13" t="s">
        <v>222</v>
      </c>
      <c r="Y56" s="13" t="s">
        <v>222</v>
      </c>
      <c r="Z56" s="16"/>
      <c r="AA56" s="18"/>
      <c r="AB56" s="12">
        <f t="shared" si="0"/>
        <v>8</v>
      </c>
      <c r="AC56" s="13">
        <f t="shared" si="1"/>
        <v>0</v>
      </c>
      <c r="AD56" s="12">
        <f t="shared" si="2"/>
        <v>2</v>
      </c>
      <c r="AE56" s="19">
        <f t="shared" si="3"/>
        <v>8</v>
      </c>
      <c r="AF56" s="20" t="s">
        <v>1170</v>
      </c>
      <c r="AG56" s="21" t="s">
        <v>1172</v>
      </c>
    </row>
    <row r="57" spans="1:33" ht="15" x14ac:dyDescent="0.2">
      <c r="A57" s="423" t="s">
        <v>933</v>
      </c>
      <c r="B57" s="22" t="s">
        <v>137</v>
      </c>
      <c r="C57" s="424" t="s">
        <v>555</v>
      </c>
      <c r="D57" s="13" t="s">
        <v>222</v>
      </c>
      <c r="E57" s="13" t="s">
        <v>222</v>
      </c>
      <c r="F57" s="16"/>
      <c r="G57" s="342"/>
      <c r="H57" s="13" t="s">
        <v>222</v>
      </c>
      <c r="I57" s="13" t="s">
        <v>222</v>
      </c>
      <c r="J57" s="16"/>
      <c r="K57" s="17"/>
      <c r="L57" s="13" t="s">
        <v>222</v>
      </c>
      <c r="M57" s="13" t="s">
        <v>222</v>
      </c>
      <c r="N57" s="16"/>
      <c r="O57" s="679"/>
      <c r="P57" s="12" t="s">
        <v>222</v>
      </c>
      <c r="Q57" s="13" t="s">
        <v>222</v>
      </c>
      <c r="R57" s="16"/>
      <c r="S57" s="17"/>
      <c r="T57" s="13" t="s">
        <v>222</v>
      </c>
      <c r="U57" s="13" t="s">
        <v>222</v>
      </c>
      <c r="V57" s="16"/>
      <c r="W57" s="17"/>
      <c r="X57" s="13">
        <v>8</v>
      </c>
      <c r="Y57" s="13"/>
      <c r="Z57" s="16">
        <v>2</v>
      </c>
      <c r="AA57" s="18" t="s">
        <v>1</v>
      </c>
      <c r="AB57" s="12">
        <f t="shared" si="0"/>
        <v>8</v>
      </c>
      <c r="AC57" s="13">
        <f t="shared" si="1"/>
        <v>0</v>
      </c>
      <c r="AD57" s="12">
        <f t="shared" si="2"/>
        <v>2</v>
      </c>
      <c r="AE57" s="19">
        <f t="shared" si="3"/>
        <v>8</v>
      </c>
      <c r="AF57" s="20" t="s">
        <v>1170</v>
      </c>
      <c r="AG57" s="21" t="s">
        <v>1172</v>
      </c>
    </row>
    <row r="58" spans="1:33" ht="17.25" thickBot="1" x14ac:dyDescent="0.3">
      <c r="A58" s="32"/>
      <c r="B58" s="404"/>
      <c r="C58" s="405" t="s">
        <v>365</v>
      </c>
      <c r="D58" s="406">
        <f>SUM(D12:D57)</f>
        <v>58</v>
      </c>
      <c r="E58" s="406">
        <f>SUM(E12:E57)</f>
        <v>48</v>
      </c>
      <c r="F58" s="406">
        <f>SUM(F12:F57)</f>
        <v>17</v>
      </c>
      <c r="G58" s="407" t="s">
        <v>19</v>
      </c>
      <c r="H58" s="406">
        <f>SUM(H12:H57)</f>
        <v>40</v>
      </c>
      <c r="I58" s="406">
        <f>SUM(I12:I57)</f>
        <v>28</v>
      </c>
      <c r="J58" s="406">
        <f>SUM(J12:J57)</f>
        <v>15</v>
      </c>
      <c r="K58" s="407" t="s">
        <v>19</v>
      </c>
      <c r="L58" s="406">
        <f>SUM(L12:L57)</f>
        <v>60</v>
      </c>
      <c r="M58" s="406">
        <f>SUM(M12:M57)</f>
        <v>28</v>
      </c>
      <c r="N58" s="406">
        <f>SUM(N19:N57)</f>
        <v>20</v>
      </c>
      <c r="O58" s="407" t="s">
        <v>19</v>
      </c>
      <c r="P58" s="406">
        <f>SUM(P12:P57)</f>
        <v>52</v>
      </c>
      <c r="Q58" s="406">
        <f>SUM(Q12:Q57)</f>
        <v>24</v>
      </c>
      <c r="R58" s="406">
        <f>SUM(R12:R57)</f>
        <v>19</v>
      </c>
      <c r="S58" s="407" t="s">
        <v>19</v>
      </c>
      <c r="T58" s="406">
        <f>SUM(T12:T57)</f>
        <v>56</v>
      </c>
      <c r="U58" s="406">
        <f>SUM(U12:U57)</f>
        <v>20</v>
      </c>
      <c r="V58" s="406">
        <f>SUM(V12:V57)</f>
        <v>18</v>
      </c>
      <c r="W58" s="407" t="s">
        <v>19</v>
      </c>
      <c r="X58" s="406">
        <f>SUM(X12:X57)</f>
        <v>40</v>
      </c>
      <c r="Y58" s="406">
        <f>SUM(Y12:Y57)</f>
        <v>16</v>
      </c>
      <c r="Z58" s="406">
        <f>SUM(Z12:Z57)</f>
        <v>12</v>
      </c>
      <c r="AA58" s="407" t="s">
        <v>19</v>
      </c>
      <c r="AB58" s="520">
        <f t="shared" ref="AB58:AE58" si="4">SUM(AB12:AB57)</f>
        <v>306</v>
      </c>
      <c r="AC58" s="406">
        <f t="shared" si="4"/>
        <v>164</v>
      </c>
      <c r="AD58" s="408">
        <f t="shared" si="4"/>
        <v>101</v>
      </c>
      <c r="AE58" s="406">
        <f t="shared" si="4"/>
        <v>470</v>
      </c>
      <c r="AF58" s="409"/>
      <c r="AG58" s="409"/>
    </row>
    <row r="59" spans="1:33" ht="17.25" thickBot="1" x14ac:dyDescent="0.3">
      <c r="A59" s="410"/>
      <c r="B59" s="411"/>
      <c r="C59" s="323" t="s">
        <v>366</v>
      </c>
      <c r="D59" s="324">
        <f>D10+D58</f>
        <v>74</v>
      </c>
      <c r="E59" s="324">
        <f>E10+E58</f>
        <v>104</v>
      </c>
      <c r="F59" s="324">
        <f>F10+F58</f>
        <v>29</v>
      </c>
      <c r="G59" s="412" t="s">
        <v>19</v>
      </c>
      <c r="H59" s="324">
        <f>H10+H58</f>
        <v>88</v>
      </c>
      <c r="I59" s="324">
        <f>I10+I58</f>
        <v>48</v>
      </c>
      <c r="J59" s="324">
        <f>J10+J58</f>
        <v>27</v>
      </c>
      <c r="K59" s="412" t="s">
        <v>19</v>
      </c>
      <c r="L59" s="324">
        <f>L10+L58</f>
        <v>88</v>
      </c>
      <c r="M59" s="324">
        <f>M10+M58</f>
        <v>32</v>
      </c>
      <c r="N59" s="324">
        <f>N10+N58</f>
        <v>28</v>
      </c>
      <c r="O59" s="412" t="s">
        <v>19</v>
      </c>
      <c r="P59" s="324">
        <f>P10+P58</f>
        <v>76</v>
      </c>
      <c r="Q59" s="324">
        <f>Q10+Q58</f>
        <v>48</v>
      </c>
      <c r="R59" s="324">
        <f>R10+R58</f>
        <v>31</v>
      </c>
      <c r="S59" s="412" t="s">
        <v>19</v>
      </c>
      <c r="T59" s="324">
        <f>T10+T58</f>
        <v>92</v>
      </c>
      <c r="U59" s="324">
        <f>U10+U58</f>
        <v>36</v>
      </c>
      <c r="V59" s="324">
        <f>V10+V58</f>
        <v>33</v>
      </c>
      <c r="W59" s="412" t="s">
        <v>19</v>
      </c>
      <c r="X59" s="324">
        <f>X10+X58</f>
        <v>68</v>
      </c>
      <c r="Y59" s="324">
        <f>Y10+Y58</f>
        <v>52</v>
      </c>
      <c r="Z59" s="324">
        <f>Z10+Z58</f>
        <v>32</v>
      </c>
      <c r="AA59" s="412" t="s">
        <v>19</v>
      </c>
      <c r="AB59" s="415">
        <f t="shared" ref="AB59:AE59" si="5">AB10+AB58</f>
        <v>486</v>
      </c>
      <c r="AC59" s="414">
        <f t="shared" si="5"/>
        <v>328</v>
      </c>
      <c r="AD59" s="325">
        <f t="shared" si="5"/>
        <v>180</v>
      </c>
      <c r="AE59" s="415">
        <f t="shared" si="5"/>
        <v>782</v>
      </c>
      <c r="AF59" s="409"/>
      <c r="AG59" s="409"/>
    </row>
    <row r="60" spans="1:33" ht="15.75" x14ac:dyDescent="0.25">
      <c r="A60" s="416"/>
      <c r="B60" s="417"/>
      <c r="C60" s="418" t="s">
        <v>5</v>
      </c>
      <c r="D60" s="936"/>
      <c r="E60" s="936"/>
      <c r="F60" s="936"/>
      <c r="G60" s="936"/>
      <c r="H60" s="936"/>
      <c r="I60" s="936"/>
      <c r="J60" s="936"/>
      <c r="K60" s="936"/>
      <c r="L60" s="936"/>
      <c r="M60" s="936"/>
      <c r="N60" s="936"/>
      <c r="O60" s="936"/>
      <c r="P60" s="936"/>
      <c r="Q60" s="936"/>
      <c r="R60" s="936"/>
      <c r="S60" s="936"/>
      <c r="T60" s="936"/>
      <c r="U60" s="936"/>
      <c r="V60" s="936"/>
      <c r="W60" s="936"/>
      <c r="X60" s="936"/>
      <c r="Y60" s="936"/>
      <c r="Z60" s="936"/>
      <c r="AA60" s="936"/>
      <c r="AB60" s="936"/>
      <c r="AC60" s="936"/>
      <c r="AD60" s="930"/>
      <c r="AE60" s="952"/>
      <c r="AF60" s="419"/>
      <c r="AG60" s="419"/>
    </row>
    <row r="61" spans="1:33" ht="15" x14ac:dyDescent="0.2">
      <c r="A61" s="575" t="s">
        <v>136</v>
      </c>
      <c r="B61" s="22" t="s">
        <v>139</v>
      </c>
      <c r="C61" s="576" t="s">
        <v>138</v>
      </c>
      <c r="D61" s="13">
        <v>4</v>
      </c>
      <c r="E61" s="13" t="s">
        <v>222</v>
      </c>
      <c r="F61" s="49" t="s">
        <v>19</v>
      </c>
      <c r="G61" s="51" t="s">
        <v>157</v>
      </c>
      <c r="H61" s="13" t="s">
        <v>222</v>
      </c>
      <c r="I61" s="13" t="s">
        <v>222</v>
      </c>
      <c r="J61" s="49" t="s">
        <v>19</v>
      </c>
      <c r="K61" s="51"/>
      <c r="L61" s="13" t="s">
        <v>222</v>
      </c>
      <c r="M61" s="13" t="s">
        <v>222</v>
      </c>
      <c r="N61" s="49" t="s">
        <v>19</v>
      </c>
      <c r="O61" s="51"/>
      <c r="P61" s="13" t="s">
        <v>222</v>
      </c>
      <c r="Q61" s="13" t="s">
        <v>222</v>
      </c>
      <c r="R61" s="49" t="s">
        <v>19</v>
      </c>
      <c r="S61" s="51"/>
      <c r="T61" s="13" t="s">
        <v>222</v>
      </c>
      <c r="U61" s="13" t="s">
        <v>222</v>
      </c>
      <c r="V61" s="49" t="s">
        <v>19</v>
      </c>
      <c r="W61" s="51"/>
      <c r="X61" s="13"/>
      <c r="Y61" s="13" t="s">
        <v>222</v>
      </c>
      <c r="Z61" s="49" t="s">
        <v>19</v>
      </c>
      <c r="AA61" s="421"/>
      <c r="AB61" s="13">
        <f>SUM(D61,H61,L61,P61,T61,X61)</f>
        <v>4</v>
      </c>
      <c r="AC61" s="13">
        <f>SUM(E61,I61,M61,Q61,U61,Y61)</f>
        <v>0</v>
      </c>
      <c r="AD61" s="49" t="s">
        <v>19</v>
      </c>
      <c r="AE61" s="19">
        <v>2</v>
      </c>
      <c r="AF61" s="21" t="s">
        <v>758</v>
      </c>
      <c r="AG61" s="21" t="s">
        <v>934</v>
      </c>
    </row>
    <row r="62" spans="1:33" ht="15" x14ac:dyDescent="0.2">
      <c r="A62" s="9" t="s">
        <v>170</v>
      </c>
      <c r="B62" s="22" t="s">
        <v>1</v>
      </c>
      <c r="C62" s="25" t="s">
        <v>141</v>
      </c>
      <c r="D62" s="13" t="s">
        <v>222</v>
      </c>
      <c r="E62" s="13" t="s">
        <v>222</v>
      </c>
      <c r="F62" s="49" t="s">
        <v>19</v>
      </c>
      <c r="G62" s="51"/>
      <c r="H62" s="13" t="s">
        <v>222</v>
      </c>
      <c r="I62" s="13" t="s">
        <v>222</v>
      </c>
      <c r="J62" s="49" t="s">
        <v>19</v>
      </c>
      <c r="K62" s="51"/>
      <c r="L62" s="13" t="s">
        <v>222</v>
      </c>
      <c r="M62" s="13" t="s">
        <v>222</v>
      </c>
      <c r="N62" s="49" t="s">
        <v>19</v>
      </c>
      <c r="O62" s="51"/>
      <c r="P62" s="13" t="s">
        <v>222</v>
      </c>
      <c r="Q62" s="13" t="s">
        <v>222</v>
      </c>
      <c r="R62" s="49" t="s">
        <v>19</v>
      </c>
      <c r="S62" s="51"/>
      <c r="T62" s="13" t="s">
        <v>222</v>
      </c>
      <c r="U62" s="13" t="s">
        <v>222</v>
      </c>
      <c r="V62" s="49" t="s">
        <v>19</v>
      </c>
      <c r="W62" s="51"/>
      <c r="X62" s="13" t="s">
        <v>222</v>
      </c>
      <c r="Y62" s="13" t="s">
        <v>222</v>
      </c>
      <c r="Z62" s="49" t="s">
        <v>19</v>
      </c>
      <c r="AA62" s="421"/>
      <c r="AB62" s="13">
        <f t="shared" ref="AB62:AB65" si="6">SUM(D62,H62,L62,P62,T62,X62)</f>
        <v>0</v>
      </c>
      <c r="AC62" s="13">
        <f t="shared" ref="AC62:AC65" si="7">SUM(E62,I62,M62,Q62,U62,Y62)</f>
        <v>0</v>
      </c>
      <c r="AD62" s="49" t="s">
        <v>19</v>
      </c>
      <c r="AE62" s="19" t="s">
        <v>222</v>
      </c>
      <c r="AF62" s="420"/>
      <c r="AG62" s="420"/>
    </row>
    <row r="63" spans="1:33" ht="15" x14ac:dyDescent="0.2">
      <c r="A63" s="9" t="s">
        <v>142</v>
      </c>
      <c r="B63" s="22" t="s">
        <v>1</v>
      </c>
      <c r="C63" s="11" t="s">
        <v>143</v>
      </c>
      <c r="D63" s="13" t="s">
        <v>222</v>
      </c>
      <c r="E63" s="13" t="s">
        <v>222</v>
      </c>
      <c r="F63" s="49" t="s">
        <v>19</v>
      </c>
      <c r="G63" s="51"/>
      <c r="H63" s="13" t="s">
        <v>222</v>
      </c>
      <c r="I63" s="13" t="s">
        <v>222</v>
      </c>
      <c r="J63" s="49" t="s">
        <v>19</v>
      </c>
      <c r="K63" s="51"/>
      <c r="L63" s="13" t="s">
        <v>222</v>
      </c>
      <c r="M63" s="13" t="s">
        <v>222</v>
      </c>
      <c r="N63" s="49" t="s">
        <v>19</v>
      </c>
      <c r="O63" s="51"/>
      <c r="P63" s="13" t="s">
        <v>222</v>
      </c>
      <c r="Q63" s="13" t="s">
        <v>222</v>
      </c>
      <c r="R63" s="49" t="s">
        <v>19</v>
      </c>
      <c r="S63" s="51"/>
      <c r="T63" s="13" t="s">
        <v>222</v>
      </c>
      <c r="U63" s="13" t="s">
        <v>222</v>
      </c>
      <c r="V63" s="49" t="s">
        <v>19</v>
      </c>
      <c r="W63" s="51"/>
      <c r="X63" s="13" t="s">
        <v>222</v>
      </c>
      <c r="Y63" s="13" t="s">
        <v>222</v>
      </c>
      <c r="Z63" s="49" t="s">
        <v>19</v>
      </c>
      <c r="AA63" s="421"/>
      <c r="AB63" s="13">
        <f t="shared" si="6"/>
        <v>0</v>
      </c>
      <c r="AC63" s="13">
        <f t="shared" si="7"/>
        <v>0</v>
      </c>
      <c r="AD63" s="49" t="s">
        <v>19</v>
      </c>
      <c r="AE63" s="19" t="s">
        <v>222</v>
      </c>
    </row>
    <row r="64" spans="1:33" ht="15" x14ac:dyDescent="0.2">
      <c r="A64" s="62" t="s">
        <v>144</v>
      </c>
      <c r="B64" s="22" t="s">
        <v>1</v>
      </c>
      <c r="C64" s="554" t="s">
        <v>145</v>
      </c>
      <c r="D64" s="13" t="s">
        <v>222</v>
      </c>
      <c r="E64" s="13" t="s">
        <v>222</v>
      </c>
      <c r="F64" s="49" t="s">
        <v>19</v>
      </c>
      <c r="G64" s="51"/>
      <c r="H64" s="13" t="s">
        <v>222</v>
      </c>
      <c r="I64" s="13" t="s">
        <v>222</v>
      </c>
      <c r="J64" s="49" t="s">
        <v>19</v>
      </c>
      <c r="K64" s="51"/>
      <c r="L64" s="13" t="s">
        <v>222</v>
      </c>
      <c r="M64" s="13" t="s">
        <v>222</v>
      </c>
      <c r="N64" s="49" t="s">
        <v>19</v>
      </c>
      <c r="O64" s="51"/>
      <c r="P64" s="13" t="s">
        <v>222</v>
      </c>
      <c r="Q64" s="13" t="s">
        <v>222</v>
      </c>
      <c r="R64" s="49" t="s">
        <v>19</v>
      </c>
      <c r="S64" s="51"/>
      <c r="T64" s="13" t="s">
        <v>222</v>
      </c>
      <c r="U64" s="13" t="s">
        <v>222</v>
      </c>
      <c r="V64" s="49" t="s">
        <v>19</v>
      </c>
      <c r="W64" s="51"/>
      <c r="X64" s="13" t="s">
        <v>222</v>
      </c>
      <c r="Y64" s="13" t="s">
        <v>222</v>
      </c>
      <c r="Z64" s="49" t="s">
        <v>19</v>
      </c>
      <c r="AA64" s="421"/>
      <c r="AB64" s="13">
        <f t="shared" si="6"/>
        <v>0</v>
      </c>
      <c r="AC64" s="13">
        <f t="shared" si="7"/>
        <v>0</v>
      </c>
      <c r="AD64" s="49" t="s">
        <v>19</v>
      </c>
      <c r="AE64" s="19" t="s">
        <v>222</v>
      </c>
    </row>
    <row r="65" spans="1:31" ht="15.75" thickBot="1" x14ac:dyDescent="0.25">
      <c r="A65" s="423" t="s">
        <v>556</v>
      </c>
      <c r="B65" s="22" t="s">
        <v>1</v>
      </c>
      <c r="C65" s="424" t="s">
        <v>557</v>
      </c>
      <c r="D65" s="588" t="s">
        <v>222</v>
      </c>
      <c r="E65" s="588" t="s">
        <v>222</v>
      </c>
      <c r="F65" s="680" t="s">
        <v>19</v>
      </c>
      <c r="G65" s="681"/>
      <c r="H65" s="588" t="s">
        <v>222</v>
      </c>
      <c r="I65" s="588" t="s">
        <v>222</v>
      </c>
      <c r="J65" s="680" t="s">
        <v>19</v>
      </c>
      <c r="K65" s="681"/>
      <c r="L65" s="588" t="s">
        <v>222</v>
      </c>
      <c r="M65" s="588" t="s">
        <v>222</v>
      </c>
      <c r="N65" s="680" t="s">
        <v>19</v>
      </c>
      <c r="O65" s="681"/>
      <c r="P65" s="588" t="s">
        <v>222</v>
      </c>
      <c r="Q65" s="588" t="s">
        <v>222</v>
      </c>
      <c r="R65" s="680" t="s">
        <v>19</v>
      </c>
      <c r="S65" s="681"/>
      <c r="T65" s="588" t="s">
        <v>222</v>
      </c>
      <c r="U65" s="588" t="s">
        <v>222</v>
      </c>
      <c r="V65" s="680" t="s">
        <v>19</v>
      </c>
      <c r="W65" s="681"/>
      <c r="X65" s="588" t="s">
        <v>222</v>
      </c>
      <c r="Y65" s="588" t="s">
        <v>222</v>
      </c>
      <c r="Z65" s="680" t="s">
        <v>19</v>
      </c>
      <c r="AA65" s="682"/>
      <c r="AB65" s="13">
        <f t="shared" si="6"/>
        <v>0</v>
      </c>
      <c r="AC65" s="13">
        <f t="shared" si="7"/>
        <v>0</v>
      </c>
      <c r="AD65" s="683" t="s">
        <v>19</v>
      </c>
      <c r="AE65" s="684" t="s">
        <v>222</v>
      </c>
    </row>
    <row r="66" spans="1:31" ht="16.5" thickBot="1" x14ac:dyDescent="0.3">
      <c r="A66" s="426"/>
      <c r="B66" s="427"/>
      <c r="C66" s="428" t="s">
        <v>15</v>
      </c>
      <c r="D66" s="533">
        <f t="shared" ref="D66:AC66" si="8">SUM(D61:D65)</f>
        <v>4</v>
      </c>
      <c r="E66" s="533">
        <f t="shared" si="8"/>
        <v>0</v>
      </c>
      <c r="F66" s="534">
        <f t="shared" si="8"/>
        <v>0</v>
      </c>
      <c r="G66" s="535">
        <f t="shared" si="8"/>
        <v>0</v>
      </c>
      <c r="H66" s="533">
        <f t="shared" si="8"/>
        <v>0</v>
      </c>
      <c r="I66" s="533">
        <f t="shared" si="8"/>
        <v>0</v>
      </c>
      <c r="J66" s="534">
        <f t="shared" si="8"/>
        <v>0</v>
      </c>
      <c r="K66" s="535">
        <f t="shared" si="8"/>
        <v>0</v>
      </c>
      <c r="L66" s="533">
        <f t="shared" si="8"/>
        <v>0</v>
      </c>
      <c r="M66" s="533">
        <f t="shared" si="8"/>
        <v>0</v>
      </c>
      <c r="N66" s="536">
        <f t="shared" si="8"/>
        <v>0</v>
      </c>
      <c r="O66" s="535">
        <f t="shared" si="8"/>
        <v>0</v>
      </c>
      <c r="P66" s="533">
        <f t="shared" si="8"/>
        <v>0</v>
      </c>
      <c r="Q66" s="533">
        <f t="shared" si="8"/>
        <v>0</v>
      </c>
      <c r="R66" s="534">
        <f t="shared" si="8"/>
        <v>0</v>
      </c>
      <c r="S66" s="535">
        <f t="shared" si="8"/>
        <v>0</v>
      </c>
      <c r="T66" s="533">
        <f t="shared" si="8"/>
        <v>0</v>
      </c>
      <c r="U66" s="533">
        <f t="shared" si="8"/>
        <v>0</v>
      </c>
      <c r="V66" s="534">
        <f t="shared" si="8"/>
        <v>0</v>
      </c>
      <c r="W66" s="535">
        <f t="shared" si="8"/>
        <v>0</v>
      </c>
      <c r="X66" s="533">
        <f t="shared" si="8"/>
        <v>0</v>
      </c>
      <c r="Y66" s="533">
        <f t="shared" si="8"/>
        <v>0</v>
      </c>
      <c r="Z66" s="534">
        <f t="shared" si="8"/>
        <v>0</v>
      </c>
      <c r="AA66" s="535">
        <f t="shared" si="8"/>
        <v>0</v>
      </c>
      <c r="AB66" s="537">
        <f t="shared" si="8"/>
        <v>4</v>
      </c>
      <c r="AC66" s="537">
        <f t="shared" si="8"/>
        <v>0</v>
      </c>
      <c r="AD66" s="534" t="s">
        <v>19</v>
      </c>
      <c r="AE66" s="538" t="s">
        <v>535</v>
      </c>
    </row>
    <row r="67" spans="1:31" ht="16.5" thickBot="1" x14ac:dyDescent="0.3">
      <c r="A67" s="430"/>
      <c r="B67" s="431"/>
      <c r="C67" s="432" t="s">
        <v>424</v>
      </c>
      <c r="D67" s="539">
        <f>D59+D66</f>
        <v>78</v>
      </c>
      <c r="E67" s="539">
        <f>E59+E66</f>
        <v>104</v>
      </c>
      <c r="F67" s="540" t="s">
        <v>19</v>
      </c>
      <c r="G67" s="541" t="s">
        <v>19</v>
      </c>
      <c r="H67" s="539">
        <f>H59+H66</f>
        <v>88</v>
      </c>
      <c r="I67" s="539">
        <f>I59+I66</f>
        <v>48</v>
      </c>
      <c r="J67" s="540" t="s">
        <v>19</v>
      </c>
      <c r="K67" s="541" t="s">
        <v>19</v>
      </c>
      <c r="L67" s="539">
        <f>L59+L66</f>
        <v>88</v>
      </c>
      <c r="M67" s="539">
        <f>M59+M66</f>
        <v>32</v>
      </c>
      <c r="N67" s="542" t="s">
        <v>19</v>
      </c>
      <c r="O67" s="541" t="s">
        <v>19</v>
      </c>
      <c r="P67" s="539">
        <f>P59+P66</f>
        <v>76</v>
      </c>
      <c r="Q67" s="539">
        <f>Q59+Q66</f>
        <v>48</v>
      </c>
      <c r="R67" s="540" t="s">
        <v>19</v>
      </c>
      <c r="S67" s="541" t="s">
        <v>19</v>
      </c>
      <c r="T67" s="539">
        <f>T59+T66</f>
        <v>92</v>
      </c>
      <c r="U67" s="539">
        <f>U59+U66</f>
        <v>36</v>
      </c>
      <c r="V67" s="540" t="s">
        <v>19</v>
      </c>
      <c r="W67" s="541" t="s">
        <v>19</v>
      </c>
      <c r="X67" s="539">
        <f>X59+X66</f>
        <v>68</v>
      </c>
      <c r="Y67" s="539">
        <f>Y59+Y66</f>
        <v>52</v>
      </c>
      <c r="Z67" s="540" t="s">
        <v>19</v>
      </c>
      <c r="AA67" s="541" t="s">
        <v>19</v>
      </c>
      <c r="AB67" s="685">
        <f>SUM(AB59+AB66)</f>
        <v>490</v>
      </c>
      <c r="AC67" s="685">
        <f>SUM(AC59+AC66)</f>
        <v>328</v>
      </c>
      <c r="AD67" s="540" t="s">
        <v>19</v>
      </c>
      <c r="AE67" s="686" t="s">
        <v>535</v>
      </c>
    </row>
    <row r="68" spans="1:31" ht="16.5" thickTop="1" x14ac:dyDescent="0.25">
      <c r="A68" s="434"/>
      <c r="B68" s="435"/>
      <c r="C68" s="436"/>
      <c r="D68" s="894"/>
      <c r="E68" s="894"/>
      <c r="F68" s="894"/>
      <c r="G68" s="894"/>
      <c r="H68" s="894"/>
      <c r="I68" s="894"/>
      <c r="J68" s="894"/>
      <c r="K68" s="894"/>
      <c r="L68" s="894"/>
      <c r="M68" s="894"/>
      <c r="N68" s="894"/>
      <c r="O68" s="894"/>
      <c r="P68" s="894"/>
      <c r="Q68" s="894"/>
      <c r="R68" s="894"/>
      <c r="S68" s="894"/>
      <c r="T68" s="894"/>
      <c r="U68" s="894"/>
      <c r="V68" s="894"/>
      <c r="W68" s="894"/>
      <c r="X68" s="894"/>
      <c r="Y68" s="894"/>
      <c r="Z68" s="894"/>
      <c r="AA68" s="894"/>
      <c r="AB68" s="930"/>
      <c r="AC68" s="930"/>
      <c r="AD68" s="930"/>
      <c r="AE68" s="953"/>
    </row>
    <row r="69" spans="1:31" ht="15.75" x14ac:dyDescent="0.25">
      <c r="A69" s="439" t="s">
        <v>163</v>
      </c>
      <c r="B69" s="440" t="s">
        <v>1</v>
      </c>
      <c r="C69" s="441" t="s">
        <v>22</v>
      </c>
      <c r="D69" s="111"/>
      <c r="E69" s="111"/>
      <c r="F69" s="443"/>
      <c r="G69" s="444"/>
      <c r="H69" s="111"/>
      <c r="I69" s="111">
        <v>160</v>
      </c>
      <c r="J69" s="443" t="s">
        <v>19</v>
      </c>
      <c r="K69" s="444" t="s">
        <v>157</v>
      </c>
      <c r="L69" s="111"/>
      <c r="M69" s="111"/>
      <c r="N69" s="443"/>
      <c r="O69" s="443"/>
      <c r="P69" s="111"/>
      <c r="Q69" s="111"/>
      <c r="R69" s="443"/>
      <c r="S69" s="444"/>
      <c r="T69" s="111"/>
      <c r="U69" s="111"/>
      <c r="V69" s="443"/>
      <c r="W69" s="443"/>
      <c r="X69" s="111"/>
      <c r="Y69" s="143"/>
      <c r="Z69" s="144"/>
      <c r="AA69" s="544"/>
      <c r="AB69" s="545"/>
      <c r="AC69" s="545"/>
      <c r="AD69" s="545"/>
      <c r="AE69" s="545"/>
    </row>
    <row r="70" spans="1:31" ht="15.75" x14ac:dyDescent="0.25">
      <c r="A70" s="447" t="s">
        <v>1158</v>
      </c>
      <c r="B70" s="448" t="s">
        <v>1</v>
      </c>
      <c r="C70" s="449" t="s">
        <v>23</v>
      </c>
      <c r="D70" s="111"/>
      <c r="E70" s="111"/>
      <c r="F70" s="443"/>
      <c r="G70" s="451"/>
      <c r="H70" s="111"/>
      <c r="I70" s="111"/>
      <c r="J70" s="443"/>
      <c r="K70" s="451"/>
      <c r="L70" s="111"/>
      <c r="M70" s="111"/>
      <c r="N70" s="443"/>
      <c r="O70" s="443"/>
      <c r="P70" s="111"/>
      <c r="Q70" s="111">
        <v>160</v>
      </c>
      <c r="R70" s="443" t="s">
        <v>535</v>
      </c>
      <c r="S70" s="451" t="s">
        <v>157</v>
      </c>
      <c r="T70" s="111"/>
      <c r="U70" s="111"/>
      <c r="V70" s="443"/>
      <c r="W70" s="443"/>
      <c r="X70" s="111"/>
      <c r="Y70" s="143"/>
      <c r="Z70" s="144"/>
      <c r="AA70" s="547"/>
      <c r="AB70" s="545"/>
      <c r="AC70" s="545"/>
      <c r="AD70" s="545"/>
      <c r="AE70" s="545"/>
    </row>
    <row r="71" spans="1:31" ht="15.75" x14ac:dyDescent="0.25">
      <c r="A71" s="447" t="s">
        <v>1159</v>
      </c>
      <c r="B71" s="448" t="s">
        <v>1</v>
      </c>
      <c r="C71" s="449" t="s">
        <v>119</v>
      </c>
      <c r="D71" s="111"/>
      <c r="E71" s="111"/>
      <c r="F71" s="443"/>
      <c r="G71" s="451"/>
      <c r="H71" s="111"/>
      <c r="I71" s="111"/>
      <c r="J71" s="443"/>
      <c r="K71" s="451"/>
      <c r="L71" s="111"/>
      <c r="M71" s="111"/>
      <c r="N71" s="443"/>
      <c r="O71" s="443"/>
      <c r="P71" s="111"/>
      <c r="Q71" s="111"/>
      <c r="R71" s="443"/>
      <c r="S71" s="451"/>
      <c r="T71" s="111"/>
      <c r="U71" s="111"/>
      <c r="V71" s="443"/>
      <c r="W71" s="443"/>
      <c r="X71" s="111"/>
      <c r="Y71" s="143">
        <v>80</v>
      </c>
      <c r="Z71" s="144" t="s">
        <v>19</v>
      </c>
      <c r="AA71" s="547" t="s">
        <v>157</v>
      </c>
      <c r="AB71" s="545"/>
      <c r="AC71" s="545"/>
      <c r="AD71" s="545"/>
      <c r="AE71" s="545"/>
    </row>
    <row r="72" spans="1:31" ht="15" x14ac:dyDescent="0.2">
      <c r="A72" s="932"/>
      <c r="B72" s="933"/>
      <c r="C72" s="933"/>
      <c r="D72" s="933"/>
      <c r="E72" s="933"/>
      <c r="F72" s="933"/>
      <c r="G72" s="933"/>
      <c r="H72" s="933"/>
      <c r="I72" s="933"/>
      <c r="J72" s="933"/>
      <c r="K72" s="933"/>
      <c r="L72" s="933"/>
      <c r="M72" s="933"/>
      <c r="N72" s="933"/>
      <c r="O72" s="933"/>
      <c r="P72" s="933"/>
      <c r="Q72" s="933"/>
      <c r="R72" s="933"/>
      <c r="S72" s="933"/>
      <c r="T72" s="548"/>
      <c r="U72" s="548"/>
      <c r="V72" s="548"/>
      <c r="W72" s="548"/>
      <c r="X72" s="548"/>
      <c r="Y72" s="548"/>
      <c r="Z72" s="548"/>
      <c r="AA72" s="548"/>
      <c r="AB72" s="549"/>
      <c r="AC72" s="549"/>
      <c r="AD72" s="549"/>
      <c r="AE72" s="550"/>
    </row>
    <row r="73" spans="1:31" ht="15.75" x14ac:dyDescent="0.2">
      <c r="A73" s="934" t="s">
        <v>21</v>
      </c>
      <c r="B73" s="935"/>
      <c r="C73" s="935"/>
      <c r="D73" s="935"/>
      <c r="E73" s="935"/>
      <c r="F73" s="935"/>
      <c r="G73" s="935"/>
      <c r="H73" s="935"/>
      <c r="I73" s="935"/>
      <c r="J73" s="935"/>
      <c r="K73" s="935"/>
      <c r="L73" s="935"/>
      <c r="M73" s="935"/>
      <c r="N73" s="935"/>
      <c r="O73" s="935"/>
      <c r="P73" s="935"/>
      <c r="Q73" s="935"/>
      <c r="R73" s="935"/>
      <c r="S73" s="935"/>
      <c r="T73" s="551"/>
      <c r="U73" s="551"/>
      <c r="V73" s="551"/>
      <c r="W73" s="551"/>
      <c r="X73" s="551"/>
      <c r="Y73" s="551"/>
      <c r="Z73" s="551"/>
      <c r="AA73" s="551"/>
      <c r="AB73" s="549"/>
      <c r="AC73" s="549"/>
      <c r="AD73" s="549"/>
      <c r="AE73" s="550"/>
    </row>
    <row r="74" spans="1:31" ht="15.75" x14ac:dyDescent="0.25">
      <c r="A74" s="467"/>
      <c r="B74" s="100"/>
      <c r="C74" s="552" t="s">
        <v>16</v>
      </c>
      <c r="D74" s="154"/>
      <c r="E74" s="154"/>
      <c r="F74" s="12"/>
      <c r="G74" s="155">
        <f>IF(COUNTIF(G19:G71,"A")=0,"",COUNTIF(G19:G71,"A"))</f>
        <v>1</v>
      </c>
      <c r="H74" s="154"/>
      <c r="I74" s="154"/>
      <c r="J74" s="12"/>
      <c r="K74" s="155">
        <f>IF(COUNTIF(K19:K71,"A")=0,"",COUNTIF(K19:K71,"A"))</f>
        <v>1</v>
      </c>
      <c r="L74" s="154"/>
      <c r="M74" s="154"/>
      <c r="N74" s="12"/>
      <c r="O74" s="155" t="str">
        <f>IF(COUNTIF(O19:O71,"A")=0,"",COUNTIF(O19:O71,"A"))</f>
        <v/>
      </c>
      <c r="P74" s="154"/>
      <c r="Q74" s="154"/>
      <c r="R74" s="12"/>
      <c r="S74" s="155">
        <f>IF(COUNTIF(S19:S71,"A")=0,"",COUNTIF(S19:S71,"A"))</f>
        <v>1</v>
      </c>
      <c r="T74" s="154"/>
      <c r="U74" s="154"/>
      <c r="V74" s="12"/>
      <c r="W74" s="155" t="str">
        <f>IF(COUNTIF(W19:W71,"A")=0,"",COUNTIF(W19:W71,"A"))</f>
        <v/>
      </c>
      <c r="X74" s="154"/>
      <c r="Y74" s="154"/>
      <c r="Z74" s="12"/>
      <c r="AA74" s="155">
        <f>IF(COUNTIF(AA19:AA71,"A")=0,"",COUNTIF(AA19:AA71,"A"))</f>
        <v>1</v>
      </c>
      <c r="AB74" s="154"/>
      <c r="AC74" s="154"/>
      <c r="AD74" s="12"/>
      <c r="AE74" s="791">
        <f t="shared" ref="AE74:AE86" si="9">IF(SUM(G74:AA74)=0,"",SUM(G74:AA74))</f>
        <v>4</v>
      </c>
    </row>
    <row r="75" spans="1:31" ht="15.75" x14ac:dyDescent="0.25">
      <c r="A75" s="467"/>
      <c r="B75" s="100"/>
      <c r="C75" s="552" t="s">
        <v>17</v>
      </c>
      <c r="D75" s="154"/>
      <c r="E75" s="154"/>
      <c r="F75" s="12"/>
      <c r="G75" s="155" t="str">
        <f>IF(COUNTIF(G19:G71,"B")=0,"",COUNTIF(G19:G71,"B"))</f>
        <v/>
      </c>
      <c r="H75" s="154"/>
      <c r="I75" s="154"/>
      <c r="J75" s="12"/>
      <c r="K75" s="155" t="str">
        <f>IF(COUNTIF(K19:K71,"B")=0,"",COUNTIF(K19:K71,"B"))</f>
        <v/>
      </c>
      <c r="L75" s="154"/>
      <c r="M75" s="154"/>
      <c r="N75" s="12"/>
      <c r="O75" s="155">
        <f>IF(COUNTIF(O19:O71,"B")=0,"",COUNTIF(O19:O71,"B"))</f>
        <v>2</v>
      </c>
      <c r="P75" s="154"/>
      <c r="Q75" s="154"/>
      <c r="R75" s="12"/>
      <c r="S75" s="155" t="str">
        <f>IF(COUNTIF(S19:S71,"B")=0,"",COUNTIF(S19:S71,"B"))</f>
        <v/>
      </c>
      <c r="T75" s="154"/>
      <c r="U75" s="154"/>
      <c r="V75" s="12"/>
      <c r="W75" s="155" t="str">
        <f>IF(COUNTIF(W19:W71,"B")=0,"",COUNTIF(W19:W71,"B"))</f>
        <v/>
      </c>
      <c r="X75" s="154"/>
      <c r="Y75" s="154"/>
      <c r="Z75" s="12"/>
      <c r="AA75" s="155" t="str">
        <f>IF(COUNTIF(AA19:AA71,"B")=0,"",COUNTIF(AA19:AA71,"B"))</f>
        <v/>
      </c>
      <c r="AB75" s="154"/>
      <c r="AC75" s="154"/>
      <c r="AD75" s="12"/>
      <c r="AE75" s="791">
        <f t="shared" si="9"/>
        <v>2</v>
      </c>
    </row>
    <row r="76" spans="1:31" ht="15.75" x14ac:dyDescent="0.25">
      <c r="A76" s="467"/>
      <c r="B76" s="100"/>
      <c r="C76" s="552" t="s">
        <v>332</v>
      </c>
      <c r="D76" s="154"/>
      <c r="E76" s="154"/>
      <c r="F76" s="12"/>
      <c r="G76" s="155" t="str">
        <f>IF(COUNTIF(G19:G71,"ÉÉ")=0,"",COUNTIF(G19:G71,"ÉÉ"))</f>
        <v/>
      </c>
      <c r="H76" s="154"/>
      <c r="I76" s="154"/>
      <c r="J76" s="12"/>
      <c r="K76" s="155">
        <f>IF(COUNTIF(K19:K71,"ÉÉ")=0,"",COUNTIF(K19:K71,"ÉÉ"))</f>
        <v>1</v>
      </c>
      <c r="L76" s="154"/>
      <c r="M76" s="154"/>
      <c r="N76" s="12"/>
      <c r="O76" s="155" t="str">
        <f>IF(COUNTIF(O19:O71,"ÉÉ")=0,"",COUNTIF(O19:O71,"ÉÉ"))</f>
        <v/>
      </c>
      <c r="P76" s="154"/>
      <c r="Q76" s="154"/>
      <c r="R76" s="12"/>
      <c r="S76" s="155" t="str">
        <f>IF(COUNTIF(S19:S71,"ÉÉ")=0,"",COUNTIF(S19:S71,"ÉÉ"))</f>
        <v/>
      </c>
      <c r="T76" s="154"/>
      <c r="U76" s="154"/>
      <c r="V76" s="12"/>
      <c r="W76" s="155" t="str">
        <f>IF(COUNTIF(W19:W71,"ÉÉ")=0,"",COUNTIF(W19:W71,"ÉÉ"))</f>
        <v/>
      </c>
      <c r="X76" s="154"/>
      <c r="Y76" s="154"/>
      <c r="Z76" s="12"/>
      <c r="AA76" s="155" t="str">
        <f>IF(COUNTIF(AA19:AA71,"ÉÉ")=0,"",COUNTIF(AA19:AA71,"ÉÉ"))</f>
        <v/>
      </c>
      <c r="AB76" s="154"/>
      <c r="AC76" s="154"/>
      <c r="AD76" s="12"/>
      <c r="AE76" s="791">
        <f t="shared" si="9"/>
        <v>1</v>
      </c>
    </row>
    <row r="77" spans="1:31" ht="15.75" x14ac:dyDescent="0.25">
      <c r="A77" s="467"/>
      <c r="B77" s="100"/>
      <c r="C77" s="552" t="s">
        <v>333</v>
      </c>
      <c r="D77" s="158"/>
      <c r="E77" s="158"/>
      <c r="F77" s="159"/>
      <c r="G77" s="155" t="str">
        <f>IF(COUNTIF(G19:G71,"ÉÉ(Z)")=0,"",COUNTIF(G19:G71,"ÉÉ(Z)"))</f>
        <v/>
      </c>
      <c r="H77" s="158"/>
      <c r="I77" s="158"/>
      <c r="J77" s="159"/>
      <c r="K77" s="155" t="str">
        <f>IF(COUNTIF(K19:K71,"ÉÉ(Z)")=0,"",COUNTIF(K19:K71,"ÉÉ(Z)"))</f>
        <v/>
      </c>
      <c r="L77" s="158"/>
      <c r="M77" s="158"/>
      <c r="N77" s="159"/>
      <c r="O77" s="155" t="str">
        <f>IF(COUNTIF(O19:O71,"ÉÉ(Z)")=0,"",COUNTIF(O19:O71,"ÉÉ(Z)"))</f>
        <v/>
      </c>
      <c r="P77" s="158"/>
      <c r="Q77" s="158"/>
      <c r="R77" s="159"/>
      <c r="S77" s="155" t="str">
        <f>IF(COUNTIF(S19:S71,"ÉÉ(Z)")=0,"",COUNTIF(S19:S71,"ÉÉ(Z)"))</f>
        <v/>
      </c>
      <c r="T77" s="158"/>
      <c r="U77" s="158"/>
      <c r="V77" s="159"/>
      <c r="W77" s="155" t="str">
        <f>IF(COUNTIF(W19:W71,"ÉÉ(Z)")=0,"",COUNTIF(W19:W71,"ÉÉ(Z)"))</f>
        <v/>
      </c>
      <c r="X77" s="158"/>
      <c r="Y77" s="158"/>
      <c r="Z77" s="159"/>
      <c r="AA77" s="155">
        <f>IF(COUNTIF(AA19:AA71,"ÉÉ(Z)")=0,"",COUNTIF(AA19:AA71,"ÉÉ(Z)"))</f>
        <v>1</v>
      </c>
      <c r="AB77" s="158"/>
      <c r="AC77" s="158"/>
      <c r="AD77" s="159"/>
      <c r="AE77" s="791">
        <f t="shared" si="9"/>
        <v>1</v>
      </c>
    </row>
    <row r="78" spans="1:31" ht="15.75" x14ac:dyDescent="0.25">
      <c r="A78" s="467"/>
      <c r="B78" s="100"/>
      <c r="C78" s="552" t="s">
        <v>334</v>
      </c>
      <c r="D78" s="154"/>
      <c r="E78" s="154"/>
      <c r="F78" s="12"/>
      <c r="G78" s="155" t="str">
        <f>IF(COUNTIF(G19:G71,"GYJ")=0,"",COUNTIF(G19:G71,"GYJ"))</f>
        <v/>
      </c>
      <c r="H78" s="154"/>
      <c r="I78" s="154"/>
      <c r="J78" s="12"/>
      <c r="K78" s="155">
        <f>IF(COUNTIF(K19:K71,"GYJ")=0,"",COUNTIF(K19:K71,"GYJ"))</f>
        <v>3</v>
      </c>
      <c r="L78" s="154"/>
      <c r="M78" s="154"/>
      <c r="N78" s="12"/>
      <c r="O78" s="155">
        <f>IF(COUNTIF(O19:O71,"GYJ")=0,"",COUNTIF(O19:O71,"GYJ"))</f>
        <v>2</v>
      </c>
      <c r="P78" s="154"/>
      <c r="Q78" s="154"/>
      <c r="R78" s="12"/>
      <c r="S78" s="155">
        <f>IF(COUNTIF(S19:S71,"GYJ")=0,"",COUNTIF(S19:S71,"GYJ"))</f>
        <v>3</v>
      </c>
      <c r="T78" s="154"/>
      <c r="U78" s="154"/>
      <c r="V78" s="12"/>
      <c r="W78" s="155">
        <f>IF(COUNTIF(W19:W71,"GYJ")=0,"",COUNTIF(W19:W71,"GYJ"))</f>
        <v>2</v>
      </c>
      <c r="X78" s="154"/>
      <c r="Y78" s="154"/>
      <c r="Z78" s="12"/>
      <c r="AA78" s="155">
        <f>IF(COUNTIF(AA19:AA71,"GYJ")=0,"",COUNTIF(AA19:AA71,"GYJ"))</f>
        <v>3</v>
      </c>
      <c r="AB78" s="154"/>
      <c r="AC78" s="154"/>
      <c r="AD78" s="12"/>
      <c r="AE78" s="791">
        <f t="shared" si="9"/>
        <v>13</v>
      </c>
    </row>
    <row r="79" spans="1:31" ht="15.75" x14ac:dyDescent="0.25">
      <c r="A79" s="467"/>
      <c r="B79" s="475"/>
      <c r="C79" s="552" t="s">
        <v>335</v>
      </c>
      <c r="D79" s="154"/>
      <c r="E79" s="154"/>
      <c r="F79" s="12"/>
      <c r="G79" s="155" t="str">
        <f>IF(COUNTIF(G19:G71,"GYJ(Z)")=0,"",COUNTIF(G19:G71,"GYJ(Z)"))</f>
        <v/>
      </c>
      <c r="H79" s="154"/>
      <c r="I79" s="154"/>
      <c r="J79" s="12"/>
      <c r="K79" s="155" t="str">
        <f>IF(COUNTIF(K19:K71,"GYJ(Z)")=0,"",COUNTIF(K19:K71,"GYJ(Z)"))</f>
        <v/>
      </c>
      <c r="L79" s="154"/>
      <c r="M79" s="154"/>
      <c r="N79" s="12"/>
      <c r="O79" s="155" t="str">
        <f>IF(COUNTIF(O19:O71,"GYJ(Z)")=0,"",COUNTIF(O19:O71,"GYJ(Z)"))</f>
        <v/>
      </c>
      <c r="P79" s="154"/>
      <c r="Q79" s="154"/>
      <c r="R79" s="12"/>
      <c r="S79" s="155" t="str">
        <f>IF(COUNTIF(S19:S71,"GYJ(Z)")=0,"",COUNTIF(S19:S71,"GYJ(Z)"))</f>
        <v/>
      </c>
      <c r="T79" s="154"/>
      <c r="U79" s="154"/>
      <c r="V79" s="12"/>
      <c r="W79" s="155" t="str">
        <f>IF(COUNTIF(W19:W71,"GYJ(Z)")=0,"",COUNTIF(W19:W71,"GYJ(Z)"))</f>
        <v/>
      </c>
      <c r="X79" s="154"/>
      <c r="Y79" s="154"/>
      <c r="Z79" s="12"/>
      <c r="AA79" s="155" t="str">
        <f>IF(COUNTIF(AA19:AA71,"GYJ(Z)")=0,"",COUNTIF(AA19:AA71,"GYJ(Z)"))</f>
        <v/>
      </c>
      <c r="AB79" s="154"/>
      <c r="AC79" s="154"/>
      <c r="AD79" s="12"/>
      <c r="AE79" s="791" t="str">
        <f t="shared" si="9"/>
        <v/>
      </c>
    </row>
    <row r="80" spans="1:31" ht="15.75" x14ac:dyDescent="0.25">
      <c r="A80" s="467"/>
      <c r="B80" s="100"/>
      <c r="C80" s="153" t="s">
        <v>158</v>
      </c>
      <c r="D80" s="154"/>
      <c r="E80" s="154"/>
      <c r="F80" s="12"/>
      <c r="G80" s="155" t="str">
        <f>IF(COUNTIF(G19:G71,"K")=0,"",COUNTIF(G19:G71,"K"))</f>
        <v/>
      </c>
      <c r="H80" s="154"/>
      <c r="I80" s="154"/>
      <c r="J80" s="12"/>
      <c r="K80" s="155" t="str">
        <f>IF(COUNTIF(K19:K71,"K")=0,"",COUNTIF(K19:K71,"K"))</f>
        <v/>
      </c>
      <c r="L80" s="154"/>
      <c r="M80" s="154"/>
      <c r="N80" s="12"/>
      <c r="O80" s="155">
        <f>IF(COUNTIF(O19:O71,"K")=0,"",COUNTIF(O19:O71,"K"))</f>
        <v>1</v>
      </c>
      <c r="P80" s="154"/>
      <c r="Q80" s="154"/>
      <c r="R80" s="12"/>
      <c r="S80" s="155">
        <f>IF(COUNTIF(S19:S71,"K")=0,"",COUNTIF(S19:S71,"K"))</f>
        <v>1</v>
      </c>
      <c r="T80" s="154"/>
      <c r="U80" s="154"/>
      <c r="V80" s="12"/>
      <c r="W80" s="155">
        <f>IF(COUNTIF(W19:W71,"K")=0,"",COUNTIF(W19:W71,"K"))</f>
        <v>3</v>
      </c>
      <c r="X80" s="154"/>
      <c r="Y80" s="154"/>
      <c r="Z80" s="12"/>
      <c r="AA80" s="155">
        <f>IF(COUNTIF(AA19:AA71,"K")=0,"",COUNTIF(AA19:AA71,"K"))</f>
        <v>1</v>
      </c>
      <c r="AB80" s="154"/>
      <c r="AC80" s="154"/>
      <c r="AD80" s="12"/>
      <c r="AE80" s="791">
        <f t="shared" si="9"/>
        <v>6</v>
      </c>
    </row>
    <row r="81" spans="1:31" ht="15.75" x14ac:dyDescent="0.25">
      <c r="A81" s="467"/>
      <c r="B81" s="100"/>
      <c r="C81" s="153" t="s">
        <v>159</v>
      </c>
      <c r="D81" s="154"/>
      <c r="E81" s="154"/>
      <c r="F81" s="12"/>
      <c r="G81" s="155" t="str">
        <f>IF(COUNTIF(G19:G71,"K(Z)")=0,"",COUNTIF(G19:G71,"K(Z)"))</f>
        <v/>
      </c>
      <c r="H81" s="154"/>
      <c r="I81" s="154"/>
      <c r="J81" s="12"/>
      <c r="K81" s="155">
        <f>IF(COUNTIF(K19:K71,"K(Z)")=0,"",COUNTIF(K19:K71,"K(Z)"))</f>
        <v>3</v>
      </c>
      <c r="L81" s="154"/>
      <c r="M81" s="154"/>
      <c r="N81" s="12"/>
      <c r="O81" s="155">
        <f>IF(COUNTIF(O19:O71,"K(Z)")=0,"",COUNTIF(O19:O71,"K(Z)"))</f>
        <v>3</v>
      </c>
      <c r="P81" s="154"/>
      <c r="Q81" s="154"/>
      <c r="R81" s="12"/>
      <c r="S81" s="155">
        <f>IF(COUNTIF(S19:S71,"K(Z)")=0,"",COUNTIF(S19:S71,"K(Z)"))</f>
        <v>4</v>
      </c>
      <c r="T81" s="154"/>
      <c r="U81" s="154"/>
      <c r="V81" s="12"/>
      <c r="W81" s="155">
        <f>IF(COUNTIF(W19:W71,"K(Z)")=0,"",COUNTIF(W19:W71,"K(Z)"))</f>
        <v>2</v>
      </c>
      <c r="X81" s="154"/>
      <c r="Y81" s="154"/>
      <c r="Z81" s="12"/>
      <c r="AA81" s="155">
        <f>IF(COUNTIF(AA19:AA71,"K(Z)")=0,"",COUNTIF(AA19:AA71,"K(Z)"))</f>
        <v>2</v>
      </c>
      <c r="AB81" s="154"/>
      <c r="AC81" s="154"/>
      <c r="AD81" s="12"/>
      <c r="AE81" s="791">
        <f t="shared" si="9"/>
        <v>14</v>
      </c>
    </row>
    <row r="82" spans="1:31" ht="15.75" x14ac:dyDescent="0.25">
      <c r="A82" s="467"/>
      <c r="B82" s="100"/>
      <c r="C82" s="552" t="s">
        <v>18</v>
      </c>
      <c r="D82" s="154"/>
      <c r="E82" s="154"/>
      <c r="F82" s="12"/>
      <c r="G82" s="155" t="str">
        <f>IF(COUNTIF(G19:G71,"AV")=0,"",COUNTIF(G19:G71,"AV"))</f>
        <v/>
      </c>
      <c r="H82" s="154"/>
      <c r="I82" s="154"/>
      <c r="J82" s="12"/>
      <c r="K82" s="155" t="str">
        <f>IF(COUNTIF(K19:K71,"AV")=0,"",COUNTIF(K19:K71,"AV"))</f>
        <v/>
      </c>
      <c r="L82" s="154"/>
      <c r="M82" s="154"/>
      <c r="N82" s="12"/>
      <c r="O82" s="155" t="str">
        <f>IF(COUNTIF(O19:O71,"AV")=0,"",COUNTIF(O19:O71,"AV"))</f>
        <v/>
      </c>
      <c r="P82" s="154"/>
      <c r="Q82" s="154"/>
      <c r="R82" s="12"/>
      <c r="S82" s="155" t="str">
        <f>IF(COUNTIF(S19:S71,"AV")=0,"",COUNTIF(S19:S71,"AV"))</f>
        <v/>
      </c>
      <c r="T82" s="154"/>
      <c r="U82" s="154"/>
      <c r="V82" s="12"/>
      <c r="W82" s="155" t="str">
        <f>IF(COUNTIF(W19:W71,"AV")=0,"",COUNTIF(W19:W71,"AV"))</f>
        <v/>
      </c>
      <c r="X82" s="154"/>
      <c r="Y82" s="154"/>
      <c r="Z82" s="12"/>
      <c r="AA82" s="155" t="str">
        <f>IF(COUNTIF(AA19:AA71,"AV")=0,"",COUNTIF(AA19:AA71,"AV"))</f>
        <v/>
      </c>
      <c r="AB82" s="154"/>
      <c r="AC82" s="154"/>
      <c r="AD82" s="12"/>
      <c r="AE82" s="791" t="str">
        <f t="shared" si="9"/>
        <v/>
      </c>
    </row>
    <row r="83" spans="1:31" ht="15.75" x14ac:dyDescent="0.25">
      <c r="A83" s="467"/>
      <c r="B83" s="100"/>
      <c r="C83" s="552" t="s">
        <v>336</v>
      </c>
      <c r="D83" s="154"/>
      <c r="E83" s="154"/>
      <c r="F83" s="12"/>
      <c r="G83" s="155" t="str">
        <f>IF(COUNTIF(G19:G71,"KV")=0,"",COUNTIF(G19:G71,"KV"))</f>
        <v/>
      </c>
      <c r="H83" s="154"/>
      <c r="I83" s="154"/>
      <c r="J83" s="12"/>
      <c r="K83" s="155" t="str">
        <f>IF(COUNTIF(K19:K71,"KV")=0,"",COUNTIF(K19:K71,"KV"))</f>
        <v/>
      </c>
      <c r="L83" s="154"/>
      <c r="M83" s="154"/>
      <c r="N83" s="12"/>
      <c r="O83" s="155" t="str">
        <f>IF(COUNTIF(O19:O71,"KV")=0,"",COUNTIF(O19:O71,"KV"))</f>
        <v/>
      </c>
      <c r="P83" s="154"/>
      <c r="Q83" s="154"/>
      <c r="R83" s="12"/>
      <c r="S83" s="155" t="str">
        <f>IF(COUNTIF(S19:S71,"KV")=0,"",COUNTIF(S19:S71,"KV"))</f>
        <v/>
      </c>
      <c r="T83" s="154"/>
      <c r="U83" s="154"/>
      <c r="V83" s="12"/>
      <c r="W83" s="155" t="str">
        <f>IF(COUNTIF(W19:W71,"KV")=0,"",COUNTIF(W19:W71,"KV"))</f>
        <v/>
      </c>
      <c r="X83" s="154"/>
      <c r="Y83" s="154"/>
      <c r="Z83" s="12"/>
      <c r="AA83" s="155" t="str">
        <f>IF(COUNTIF(AA19:AA71,"KV")=0,"",COUNTIF(AA19:AA71,"KV"))</f>
        <v/>
      </c>
      <c r="AB83" s="154"/>
      <c r="AC83" s="154"/>
      <c r="AD83" s="12"/>
      <c r="AE83" s="791" t="str">
        <f t="shared" si="9"/>
        <v/>
      </c>
    </row>
    <row r="84" spans="1:31" ht="15.75" x14ac:dyDescent="0.25">
      <c r="A84" s="467"/>
      <c r="B84" s="100"/>
      <c r="C84" s="552" t="s">
        <v>337</v>
      </c>
      <c r="D84" s="162"/>
      <c r="E84" s="162"/>
      <c r="F84" s="163"/>
      <c r="G84" s="155" t="str">
        <f>IF(COUNTIF(G19:G71,"SZG")=0,"",COUNTIF(G19:G71,"SZG"))</f>
        <v/>
      </c>
      <c r="H84" s="162"/>
      <c r="I84" s="162"/>
      <c r="J84" s="163"/>
      <c r="K84" s="155" t="str">
        <f>IF(COUNTIF(K19:K71,"SZG")=0,"",COUNTIF(K19:K71,"SZG"))</f>
        <v/>
      </c>
      <c r="L84" s="162"/>
      <c r="M84" s="162"/>
      <c r="N84" s="163"/>
      <c r="O84" s="155" t="str">
        <f>IF(COUNTIF(O19:O71,"SZG")=0,"",COUNTIF(O19:O71,"SZG"))</f>
        <v/>
      </c>
      <c r="P84" s="162"/>
      <c r="Q84" s="162"/>
      <c r="R84" s="163"/>
      <c r="S84" s="155" t="str">
        <f>IF(COUNTIF(S19:S71,"SZG")=0,"",COUNTIF(S19:S71,"SZG"))</f>
        <v/>
      </c>
      <c r="T84" s="162"/>
      <c r="U84" s="162"/>
      <c r="V84" s="163"/>
      <c r="W84" s="155" t="str">
        <f>IF(COUNTIF(W19:W71,"SZG")=0,"",COUNTIF(W19:W71,"SZG"))</f>
        <v/>
      </c>
      <c r="X84" s="162"/>
      <c r="Y84" s="162"/>
      <c r="Z84" s="163"/>
      <c r="AA84" s="155" t="str">
        <f>IF(COUNTIF(AA19:AA71,"SZG")=0,"",COUNTIF(AA19:AA71,"SZG"))</f>
        <v/>
      </c>
      <c r="AB84" s="154"/>
      <c r="AC84" s="154"/>
      <c r="AD84" s="12"/>
      <c r="AE84" s="791" t="str">
        <f t="shared" si="9"/>
        <v/>
      </c>
    </row>
    <row r="85" spans="1:31" ht="15.75" x14ac:dyDescent="0.25">
      <c r="A85" s="467"/>
      <c r="B85" s="100"/>
      <c r="C85" s="552" t="s">
        <v>338</v>
      </c>
      <c r="D85" s="162"/>
      <c r="E85" s="162"/>
      <c r="F85" s="163"/>
      <c r="G85" s="155" t="str">
        <f>IF(COUNTIF(G19:G71,"ZV")=0,"",COUNTIF(G19:G71,"ZV"))</f>
        <v/>
      </c>
      <c r="H85" s="162"/>
      <c r="I85" s="162"/>
      <c r="J85" s="163"/>
      <c r="K85" s="155" t="str">
        <f>IF(COUNTIF(K19:K71,"ZV")=0,"",COUNTIF(K19:K71,"ZV"))</f>
        <v/>
      </c>
      <c r="L85" s="162"/>
      <c r="M85" s="162"/>
      <c r="N85" s="163"/>
      <c r="O85" s="155" t="str">
        <f>IF(COUNTIF(O19:O71,"ZV")=0,"",COUNTIF(O19:O71,"ZV"))</f>
        <v/>
      </c>
      <c r="P85" s="162"/>
      <c r="Q85" s="162"/>
      <c r="R85" s="163"/>
      <c r="S85" s="155" t="str">
        <f>IF(COUNTIF(S19:S71,"ZV")=0,"",COUNTIF(S19:S71,"ZV"))</f>
        <v/>
      </c>
      <c r="T85" s="162"/>
      <c r="U85" s="162"/>
      <c r="V85" s="163"/>
      <c r="W85" s="155" t="str">
        <f>IF(COUNTIF(W19:W71,"ZV")=0,"",COUNTIF(W19:W71,"ZV"))</f>
        <v/>
      </c>
      <c r="X85" s="162"/>
      <c r="Y85" s="162"/>
      <c r="Z85" s="163"/>
      <c r="AA85" s="155" t="str">
        <f>IF(COUNTIF(AA19:AA71,"ZV")=0,"",COUNTIF(AA19:AA71,"ZV"))</f>
        <v/>
      </c>
      <c r="AB85" s="154"/>
      <c r="AC85" s="154"/>
      <c r="AD85" s="12"/>
      <c r="AE85" s="791" t="str">
        <f t="shared" si="9"/>
        <v/>
      </c>
    </row>
    <row r="86" spans="1:31" ht="16.5" thickBot="1" x14ac:dyDescent="0.3">
      <c r="A86" s="164"/>
      <c r="B86" s="165"/>
      <c r="C86" s="166" t="s">
        <v>24</v>
      </c>
      <c r="D86" s="167"/>
      <c r="E86" s="167"/>
      <c r="F86" s="168"/>
      <c r="G86" s="169">
        <f>IF(SUM(G74:G85)=0,"",SUM(G74:G85))</f>
        <v>1</v>
      </c>
      <c r="H86" s="167"/>
      <c r="I86" s="167"/>
      <c r="J86" s="168"/>
      <c r="K86" s="169">
        <f>IF(SUM(K74:K85)=0,"",SUM(K74:K85))</f>
        <v>8</v>
      </c>
      <c r="L86" s="167"/>
      <c r="M86" s="167"/>
      <c r="N86" s="168"/>
      <c r="O86" s="169">
        <f>IF(SUM(O74:O85)=0,"",SUM(O74:O85))</f>
        <v>8</v>
      </c>
      <c r="P86" s="167"/>
      <c r="Q86" s="167"/>
      <c r="R86" s="168"/>
      <c r="S86" s="169">
        <f>IF(SUM(S74:S85)=0,"",SUM(S74:S85))</f>
        <v>9</v>
      </c>
      <c r="T86" s="167"/>
      <c r="U86" s="167"/>
      <c r="V86" s="168"/>
      <c r="W86" s="169">
        <f>IF(SUM(W74:W85)=0,"",SUM(W74:W85))</f>
        <v>7</v>
      </c>
      <c r="X86" s="167"/>
      <c r="Y86" s="167"/>
      <c r="Z86" s="168"/>
      <c r="AA86" s="169">
        <f>IF(SUM(AA74:AA85)=0,"",SUM(AA74:AA85))</f>
        <v>8</v>
      </c>
      <c r="AB86" s="167"/>
      <c r="AC86" s="167"/>
      <c r="AD86" s="168"/>
      <c r="AE86" s="791">
        <f t="shared" si="9"/>
        <v>41</v>
      </c>
    </row>
    <row r="87" spans="1:31" ht="13.5" thickTop="1" x14ac:dyDescent="0.2"/>
  </sheetData>
  <sheetProtection algorithmName="SHA-512" hashValue="zx2JG587VXfeYiiRv/8Irrb5yr/q9ES0736faNNRkxxmGfgJ+HxuyzHKnzjhIDuUIf22xS/k35Z7h9MrCXONkg==" saltValue="EIEbDKQ0JJ3br2i2tlVf+A==" spinCount="100000" sheet="1" objects="1" scenarios="1" selectLockedCells="1" selectUnlockedCells="1"/>
  <protectedRanges>
    <protectedRange sqref="C73" name="Tartomány4"/>
    <protectedRange sqref="C85:C86" name="Tartomány4_1"/>
    <protectedRange sqref="C53:C57" name="Tartomány1_2_1_1"/>
    <protectedRange sqref="C40" name="Tartomány1_2_1_3_1"/>
    <protectedRange sqref="C32:C33" name="Tartomány1_2_1_2_2"/>
    <protectedRange sqref="C52" name="Tartomány1_2_1_1_3"/>
    <protectedRange sqref="C41" name="Tartomány1_2_1_1_2_2"/>
    <protectedRange sqref="C61" name="Tartomány1_2_1_1_1_1"/>
    <protectedRange sqref="C49" name="Tartomány1_2_1"/>
    <protectedRange sqref="C17" name="Tartomány1_2_1_1_1_1_1"/>
  </protectedRanges>
  <mergeCells count="41">
    <mergeCell ref="D68:S68"/>
    <mergeCell ref="T68:AA68"/>
    <mergeCell ref="AB68:AE68"/>
    <mergeCell ref="A72:S72"/>
    <mergeCell ref="A73:S73"/>
    <mergeCell ref="AE8:AE9"/>
    <mergeCell ref="D60:S60"/>
    <mergeCell ref="T60:AA60"/>
    <mergeCell ref="AB60:AE60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O8:O9"/>
    <mergeCell ref="F8:F9"/>
    <mergeCell ref="A1:AE1"/>
    <mergeCell ref="A2:AE2"/>
    <mergeCell ref="A3:AE3"/>
    <mergeCell ref="A4:AE4"/>
    <mergeCell ref="A5:AE5"/>
    <mergeCell ref="AF6:AF9"/>
    <mergeCell ref="AG6:AG9"/>
    <mergeCell ref="A6:A9"/>
    <mergeCell ref="B6:B9"/>
    <mergeCell ref="C6:C9"/>
    <mergeCell ref="D6:S6"/>
    <mergeCell ref="T6:AA6"/>
    <mergeCell ref="G8:G9"/>
    <mergeCell ref="AB6:AE7"/>
    <mergeCell ref="D7:G7"/>
    <mergeCell ref="H7:K7"/>
    <mergeCell ref="L7:O7"/>
    <mergeCell ref="P7:S7"/>
    <mergeCell ref="T7:W7"/>
    <mergeCell ref="X7:AA7"/>
    <mergeCell ref="AD8:AD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zoomScale="70" zoomScaleNormal="70" workbookViewId="0">
      <selection sqref="A1:AE1"/>
    </sheetView>
  </sheetViews>
  <sheetFormatPr defaultRowHeight="12.75" x14ac:dyDescent="0.2"/>
  <cols>
    <col min="1" max="1" width="14.83203125" style="1" customWidth="1"/>
    <col min="2" max="2" width="9.33203125" style="1" customWidth="1"/>
    <col min="3" max="3" width="47.5" style="1" customWidth="1"/>
    <col min="4" max="31" width="9.33203125" style="1"/>
    <col min="32" max="32" width="58.5" style="1" customWidth="1"/>
    <col min="33" max="33" width="40.1640625" style="1" bestFit="1" customWidth="1"/>
    <col min="34" max="16384" width="9.33203125" style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558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3.25" x14ac:dyDescent="0.2">
      <c r="A4" s="811" t="s">
        <v>1184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</row>
    <row r="5" spans="1:33" ht="24" thickBot="1" x14ac:dyDescent="0.25">
      <c r="A5" s="812" t="s">
        <v>339</v>
      </c>
      <c r="B5" s="812"/>
      <c r="C5" s="812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2"/>
      <c r="AC5" s="812"/>
      <c r="AD5" s="812"/>
      <c r="AE5" s="812"/>
    </row>
    <row r="6" spans="1:33" ht="14.25" thickTop="1" thickBot="1" x14ac:dyDescent="0.25">
      <c r="A6" s="918" t="s">
        <v>10</v>
      </c>
      <c r="B6" s="921" t="s">
        <v>11</v>
      </c>
      <c r="C6" s="924" t="s">
        <v>12</v>
      </c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907"/>
      <c r="AC6" s="907"/>
      <c r="AD6" s="907"/>
      <c r="AE6" s="908"/>
      <c r="AF6" s="808" t="s">
        <v>723</v>
      </c>
      <c r="AG6" s="808" t="s">
        <v>724</v>
      </c>
    </row>
    <row r="7" spans="1:33" x14ac:dyDescent="0.2">
      <c r="A7" s="919"/>
      <c r="B7" s="922"/>
      <c r="C7" s="925"/>
      <c r="D7" s="911" t="s">
        <v>577</v>
      </c>
      <c r="E7" s="911"/>
      <c r="F7" s="911"/>
      <c r="G7" s="912"/>
      <c r="H7" s="911" t="s">
        <v>2</v>
      </c>
      <c r="I7" s="911"/>
      <c r="J7" s="911"/>
      <c r="K7" s="913"/>
      <c r="L7" s="911" t="s">
        <v>542</v>
      </c>
      <c r="M7" s="911"/>
      <c r="N7" s="911"/>
      <c r="O7" s="912"/>
      <c r="P7" s="911" t="s">
        <v>3</v>
      </c>
      <c r="Q7" s="911"/>
      <c r="R7" s="911"/>
      <c r="S7" s="912"/>
      <c r="T7" s="911" t="s">
        <v>434</v>
      </c>
      <c r="U7" s="911"/>
      <c r="V7" s="911"/>
      <c r="W7" s="912"/>
      <c r="X7" s="911" t="s">
        <v>435</v>
      </c>
      <c r="Y7" s="911"/>
      <c r="Z7" s="911"/>
      <c r="AA7" s="912"/>
      <c r="AB7" s="909"/>
      <c r="AC7" s="909"/>
      <c r="AD7" s="909"/>
      <c r="AE7" s="910"/>
      <c r="AF7" s="870"/>
      <c r="AG7" s="809"/>
    </row>
    <row r="8" spans="1:33" x14ac:dyDescent="0.2">
      <c r="A8" s="919"/>
      <c r="B8" s="922"/>
      <c r="C8" s="925"/>
      <c r="D8" s="319"/>
      <c r="E8" s="319"/>
      <c r="F8" s="899" t="s">
        <v>9</v>
      </c>
      <c r="G8" s="905" t="s">
        <v>340</v>
      </c>
      <c r="H8" s="319"/>
      <c r="I8" s="319"/>
      <c r="J8" s="899" t="s">
        <v>9</v>
      </c>
      <c r="K8" s="928" t="s">
        <v>340</v>
      </c>
      <c r="L8" s="319"/>
      <c r="M8" s="319"/>
      <c r="N8" s="899" t="s">
        <v>9</v>
      </c>
      <c r="O8" s="905" t="s">
        <v>340</v>
      </c>
      <c r="P8" s="319"/>
      <c r="Q8" s="319"/>
      <c r="R8" s="899" t="s">
        <v>9</v>
      </c>
      <c r="S8" s="903" t="s">
        <v>340</v>
      </c>
      <c r="T8" s="319"/>
      <c r="U8" s="319"/>
      <c r="V8" s="899" t="s">
        <v>9</v>
      </c>
      <c r="W8" s="905" t="s">
        <v>340</v>
      </c>
      <c r="X8" s="319"/>
      <c r="Y8" s="319"/>
      <c r="Z8" s="899" t="s">
        <v>9</v>
      </c>
      <c r="AA8" s="903" t="s">
        <v>340</v>
      </c>
      <c r="AB8" s="319"/>
      <c r="AC8" s="319"/>
      <c r="AD8" s="899" t="s">
        <v>9</v>
      </c>
      <c r="AE8" s="901" t="s">
        <v>220</v>
      </c>
      <c r="AF8" s="870"/>
      <c r="AG8" s="809"/>
    </row>
    <row r="9" spans="1:33" ht="68.25" thickBot="1" x14ac:dyDescent="0.25">
      <c r="A9" s="920"/>
      <c r="B9" s="923"/>
      <c r="C9" s="926"/>
      <c r="D9" s="320" t="s">
        <v>341</v>
      </c>
      <c r="E9" s="320" t="s">
        <v>341</v>
      </c>
      <c r="F9" s="900"/>
      <c r="G9" s="906"/>
      <c r="H9" s="320" t="s">
        <v>341</v>
      </c>
      <c r="I9" s="320" t="s">
        <v>341</v>
      </c>
      <c r="J9" s="900"/>
      <c r="K9" s="929"/>
      <c r="L9" s="320" t="s">
        <v>341</v>
      </c>
      <c r="M9" s="320" t="s">
        <v>341</v>
      </c>
      <c r="N9" s="900"/>
      <c r="O9" s="906"/>
      <c r="P9" s="320" t="s">
        <v>341</v>
      </c>
      <c r="Q9" s="320" t="s">
        <v>341</v>
      </c>
      <c r="R9" s="900"/>
      <c r="S9" s="904"/>
      <c r="T9" s="320" t="s">
        <v>341</v>
      </c>
      <c r="U9" s="320" t="s">
        <v>341</v>
      </c>
      <c r="V9" s="900"/>
      <c r="W9" s="906"/>
      <c r="X9" s="320" t="s">
        <v>341</v>
      </c>
      <c r="Y9" s="320" t="s">
        <v>341</v>
      </c>
      <c r="Z9" s="900"/>
      <c r="AA9" s="904"/>
      <c r="AB9" s="320" t="s">
        <v>367</v>
      </c>
      <c r="AC9" s="320" t="s">
        <v>367</v>
      </c>
      <c r="AD9" s="900"/>
      <c r="AE9" s="902"/>
      <c r="AF9" s="870"/>
      <c r="AG9" s="809"/>
    </row>
    <row r="10" spans="1:33" s="8" customFormat="1" ht="15.75" customHeight="1" thickBot="1" x14ac:dyDescent="0.3">
      <c r="A10" s="321"/>
      <c r="B10" s="322"/>
      <c r="C10" s="323" t="s">
        <v>342</v>
      </c>
      <c r="D10" s="324">
        <v>16</v>
      </c>
      <c r="E10" s="324">
        <v>56</v>
      </c>
      <c r="F10" s="324">
        <f>SUM([1]SZAK!H57)</f>
        <v>12</v>
      </c>
      <c r="G10" s="325" t="s">
        <v>19</v>
      </c>
      <c r="H10" s="324">
        <v>48</v>
      </c>
      <c r="I10" s="324">
        <v>20</v>
      </c>
      <c r="J10" s="324">
        <f>SUM([1]SZAK!N57)</f>
        <v>12</v>
      </c>
      <c r="K10" s="325" t="s">
        <v>19</v>
      </c>
      <c r="L10" s="324">
        <v>28</v>
      </c>
      <c r="M10" s="324">
        <v>4</v>
      </c>
      <c r="N10" s="324">
        <v>8</v>
      </c>
      <c r="O10" s="325" t="s">
        <v>19</v>
      </c>
      <c r="P10" s="324">
        <v>24</v>
      </c>
      <c r="Q10" s="324">
        <v>24</v>
      </c>
      <c r="R10" s="324">
        <f>SUM([1]SZAK!Z57)</f>
        <v>12</v>
      </c>
      <c r="S10" s="324" t="s">
        <v>19</v>
      </c>
      <c r="T10" s="324">
        <v>36</v>
      </c>
      <c r="U10" s="324">
        <v>36</v>
      </c>
      <c r="V10" s="324">
        <v>15</v>
      </c>
      <c r="W10" s="324" t="s">
        <v>19</v>
      </c>
      <c r="X10" s="324">
        <v>28</v>
      </c>
      <c r="Y10" s="324">
        <v>36</v>
      </c>
      <c r="Z10" s="324">
        <v>20</v>
      </c>
      <c r="AA10" s="326" t="s">
        <v>19</v>
      </c>
      <c r="AB10" s="72">
        <f>SUM(D10,H10,L10,P10,T10,X10)</f>
        <v>180</v>
      </c>
      <c r="AC10" s="72">
        <f>SUM(E10,I10,M10,Q10,U10,Y10)</f>
        <v>176</v>
      </c>
      <c r="AD10" s="72">
        <f>SUM(F10,J10,N10,R10,V10,Z10)</f>
        <v>79</v>
      </c>
      <c r="AE10" s="76">
        <f>SUM(AB10,AC10)</f>
        <v>356</v>
      </c>
      <c r="AF10" s="327"/>
      <c r="AG10" s="327"/>
    </row>
    <row r="11" spans="1:33" ht="16.5" x14ac:dyDescent="0.25">
      <c r="A11" s="328" t="s">
        <v>2</v>
      </c>
      <c r="B11" s="329"/>
      <c r="C11" s="330" t="s">
        <v>343</v>
      </c>
      <c r="D11" s="331"/>
      <c r="E11" s="331"/>
      <c r="F11" s="332"/>
      <c r="G11" s="333"/>
      <c r="H11" s="331"/>
      <c r="I11" s="331"/>
      <c r="J11" s="332"/>
      <c r="K11" s="334"/>
      <c r="L11" s="331"/>
      <c r="M11" s="331"/>
      <c r="N11" s="332"/>
      <c r="O11" s="334"/>
      <c r="P11" s="331"/>
      <c r="Q11" s="331"/>
      <c r="R11" s="332"/>
      <c r="S11" s="687"/>
      <c r="T11" s="688"/>
      <c r="U11" s="331"/>
      <c r="V11" s="332"/>
      <c r="W11" s="336"/>
      <c r="X11" s="688"/>
      <c r="Y11" s="331"/>
      <c r="Z11" s="332"/>
      <c r="AA11" s="333"/>
      <c r="AB11" s="689"/>
      <c r="AC11" s="338"/>
      <c r="AD11" s="338"/>
      <c r="AE11" s="339"/>
      <c r="AF11" s="499"/>
      <c r="AG11" s="499"/>
    </row>
    <row r="12" spans="1:33" ht="15" x14ac:dyDescent="0.2">
      <c r="A12" s="9" t="s">
        <v>112</v>
      </c>
      <c r="B12" s="22" t="s">
        <v>137</v>
      </c>
      <c r="C12" s="11" t="s">
        <v>113</v>
      </c>
      <c r="D12" s="13">
        <v>18</v>
      </c>
      <c r="E12" s="13"/>
      <c r="F12" s="16">
        <v>2</v>
      </c>
      <c r="G12" s="18" t="s">
        <v>223</v>
      </c>
      <c r="H12" s="12"/>
      <c r="I12" s="13"/>
      <c r="J12" s="16"/>
      <c r="K12" s="18"/>
      <c r="L12" s="13"/>
      <c r="M12" s="13"/>
      <c r="N12" s="16"/>
      <c r="O12" s="18"/>
      <c r="P12" s="12"/>
      <c r="Q12" s="13"/>
      <c r="R12" s="16"/>
      <c r="S12" s="17"/>
      <c r="T12" s="13"/>
      <c r="U12" s="13"/>
      <c r="V12" s="23"/>
      <c r="W12" s="66"/>
      <c r="X12" s="13"/>
      <c r="Y12" s="13"/>
      <c r="Z12" s="16"/>
      <c r="AA12" s="18"/>
      <c r="AB12" s="12">
        <f>SUM(D12,H12,L12,P12,T12,X12)</f>
        <v>18</v>
      </c>
      <c r="AC12" s="13">
        <f>SUM(E12,I12,M12,Q12,U12,Y12)</f>
        <v>0</v>
      </c>
      <c r="AD12" s="12">
        <f>SUM(F12,J12,N12,R12,V12,Z12)</f>
        <v>2</v>
      </c>
      <c r="AE12" s="19">
        <f>SUM(AB12,AC12)</f>
        <v>18</v>
      </c>
      <c r="AF12" s="20" t="s">
        <v>820</v>
      </c>
      <c r="AG12" s="21" t="s">
        <v>821</v>
      </c>
    </row>
    <row r="13" spans="1:33" ht="15" x14ac:dyDescent="0.2">
      <c r="A13" s="9" t="s">
        <v>114</v>
      </c>
      <c r="B13" s="22" t="s">
        <v>137</v>
      </c>
      <c r="C13" s="11" t="s">
        <v>115</v>
      </c>
      <c r="D13" s="13">
        <v>10</v>
      </c>
      <c r="E13" s="13"/>
      <c r="F13" s="16">
        <v>2</v>
      </c>
      <c r="G13" s="18" t="s">
        <v>223</v>
      </c>
      <c r="H13" s="12"/>
      <c r="I13" s="13"/>
      <c r="J13" s="16"/>
      <c r="K13" s="17"/>
      <c r="L13" s="13"/>
      <c r="M13" s="13"/>
      <c r="N13" s="16"/>
      <c r="O13" s="18"/>
      <c r="P13" s="12"/>
      <c r="Q13" s="13"/>
      <c r="R13" s="16"/>
      <c r="S13" s="17"/>
      <c r="T13" s="13"/>
      <c r="U13" s="13"/>
      <c r="V13" s="23"/>
      <c r="W13" s="66"/>
      <c r="X13" s="13"/>
      <c r="Y13" s="13"/>
      <c r="Z13" s="16"/>
      <c r="AA13" s="18"/>
      <c r="AB13" s="12">
        <f t="shared" ref="AB13:AB61" si="0">SUM(D13,H13,L13,P13,T13,X13)</f>
        <v>10</v>
      </c>
      <c r="AC13" s="13">
        <f t="shared" ref="AC13:AC61" si="1">SUM(E13,I13,M13,Q13,U13,Y13)</f>
        <v>0</v>
      </c>
      <c r="AD13" s="12">
        <f t="shared" ref="AD13:AD61" si="2">SUM(F13,J13,N13,R13,V13,Z13)</f>
        <v>2</v>
      </c>
      <c r="AE13" s="19">
        <f t="shared" ref="AE13:AE61" si="3">SUM(AB13,AC13)</f>
        <v>10</v>
      </c>
      <c r="AF13" s="21" t="s">
        <v>765</v>
      </c>
      <c r="AG13" s="21" t="s">
        <v>822</v>
      </c>
    </row>
    <row r="14" spans="1:33" ht="15" x14ac:dyDescent="0.2">
      <c r="A14" s="9" t="s">
        <v>102</v>
      </c>
      <c r="B14" s="22" t="s">
        <v>137</v>
      </c>
      <c r="C14" s="11" t="s">
        <v>103</v>
      </c>
      <c r="D14" s="13"/>
      <c r="E14" s="13">
        <v>16</v>
      </c>
      <c r="F14" s="16">
        <v>2</v>
      </c>
      <c r="G14" s="18" t="s">
        <v>225</v>
      </c>
      <c r="H14" s="12"/>
      <c r="I14" s="13"/>
      <c r="J14" s="16"/>
      <c r="K14" s="17"/>
      <c r="L14" s="13"/>
      <c r="M14" s="13"/>
      <c r="N14" s="16"/>
      <c r="O14" s="18"/>
      <c r="P14" s="12"/>
      <c r="Q14" s="13"/>
      <c r="R14" s="16"/>
      <c r="S14" s="17"/>
      <c r="T14" s="13"/>
      <c r="U14" s="13"/>
      <c r="V14" s="23"/>
      <c r="W14" s="66"/>
      <c r="X14" s="13"/>
      <c r="Y14" s="13"/>
      <c r="Z14" s="16"/>
      <c r="AA14" s="18"/>
      <c r="AB14" s="12">
        <f t="shared" si="0"/>
        <v>0</v>
      </c>
      <c r="AC14" s="13">
        <f t="shared" si="1"/>
        <v>16</v>
      </c>
      <c r="AD14" s="12">
        <f t="shared" si="2"/>
        <v>2</v>
      </c>
      <c r="AE14" s="19">
        <f t="shared" si="3"/>
        <v>16</v>
      </c>
      <c r="AF14" s="20" t="s">
        <v>820</v>
      </c>
      <c r="AG14" s="21" t="s">
        <v>823</v>
      </c>
    </row>
    <row r="15" spans="1:33" ht="15" x14ac:dyDescent="0.2">
      <c r="A15" s="9" t="s">
        <v>80</v>
      </c>
      <c r="B15" s="22" t="s">
        <v>137</v>
      </c>
      <c r="C15" s="11" t="s">
        <v>81</v>
      </c>
      <c r="D15" s="13"/>
      <c r="E15" s="13">
        <v>16</v>
      </c>
      <c r="F15" s="16">
        <v>2</v>
      </c>
      <c r="G15" s="18" t="s">
        <v>225</v>
      </c>
      <c r="H15" s="12"/>
      <c r="I15" s="13"/>
      <c r="J15" s="16"/>
      <c r="K15" s="17"/>
      <c r="L15" s="13"/>
      <c r="M15" s="13"/>
      <c r="N15" s="16"/>
      <c r="O15" s="18"/>
      <c r="P15" s="12"/>
      <c r="Q15" s="13"/>
      <c r="R15" s="16"/>
      <c r="S15" s="17"/>
      <c r="T15" s="13"/>
      <c r="U15" s="13"/>
      <c r="V15" s="23"/>
      <c r="W15" s="66"/>
      <c r="X15" s="13"/>
      <c r="Y15" s="13"/>
      <c r="Z15" s="16"/>
      <c r="AA15" s="18"/>
      <c r="AB15" s="12">
        <f t="shared" si="0"/>
        <v>0</v>
      </c>
      <c r="AC15" s="13">
        <f t="shared" si="1"/>
        <v>16</v>
      </c>
      <c r="AD15" s="12">
        <f t="shared" si="2"/>
        <v>2</v>
      </c>
      <c r="AE15" s="19">
        <f t="shared" si="3"/>
        <v>16</v>
      </c>
      <c r="AF15" s="20" t="s">
        <v>731</v>
      </c>
      <c r="AG15" s="21" t="s">
        <v>824</v>
      </c>
    </row>
    <row r="16" spans="1:33" ht="15" x14ac:dyDescent="0.2">
      <c r="A16" s="9" t="s">
        <v>344</v>
      </c>
      <c r="B16" s="10" t="s">
        <v>1</v>
      </c>
      <c r="C16" s="11" t="s">
        <v>345</v>
      </c>
      <c r="D16" s="13">
        <v>8</v>
      </c>
      <c r="E16" s="13">
        <v>4</v>
      </c>
      <c r="F16" s="16">
        <v>2</v>
      </c>
      <c r="G16" s="18" t="s">
        <v>223</v>
      </c>
      <c r="H16" s="12"/>
      <c r="I16" s="13"/>
      <c r="J16" s="16"/>
      <c r="K16" s="17"/>
      <c r="L16" s="13"/>
      <c r="M16" s="13"/>
      <c r="N16" s="16"/>
      <c r="O16" s="18"/>
      <c r="P16" s="12"/>
      <c r="Q16" s="13"/>
      <c r="R16" s="16"/>
      <c r="S16" s="17"/>
      <c r="T16" s="13"/>
      <c r="U16" s="13"/>
      <c r="V16" s="23"/>
      <c r="W16" s="66"/>
      <c r="X16" s="13"/>
      <c r="Y16" s="13"/>
      <c r="Z16" s="16"/>
      <c r="AA16" s="18"/>
      <c r="AB16" s="12">
        <f t="shared" si="0"/>
        <v>8</v>
      </c>
      <c r="AC16" s="13">
        <f t="shared" si="1"/>
        <v>4</v>
      </c>
      <c r="AD16" s="12">
        <f t="shared" si="2"/>
        <v>2</v>
      </c>
      <c r="AE16" s="19">
        <f t="shared" si="3"/>
        <v>12</v>
      </c>
      <c r="AF16" s="20" t="s">
        <v>1173</v>
      </c>
      <c r="AG16" s="21" t="s">
        <v>821</v>
      </c>
    </row>
    <row r="17" spans="1:33" ht="15" x14ac:dyDescent="0.2">
      <c r="A17" s="62" t="s">
        <v>72</v>
      </c>
      <c r="B17" s="503" t="s">
        <v>1</v>
      </c>
      <c r="C17" s="341" t="s">
        <v>73</v>
      </c>
      <c r="D17" s="13" t="s">
        <v>222</v>
      </c>
      <c r="E17" s="13">
        <v>12</v>
      </c>
      <c r="F17" s="16">
        <v>3</v>
      </c>
      <c r="G17" s="18" t="s">
        <v>225</v>
      </c>
      <c r="H17" s="12"/>
      <c r="I17" s="13"/>
      <c r="J17" s="16"/>
      <c r="K17" s="17"/>
      <c r="L17" s="13"/>
      <c r="M17" s="13"/>
      <c r="N17" s="16"/>
      <c r="O17" s="18"/>
      <c r="P17" s="12"/>
      <c r="Q17" s="13"/>
      <c r="R17" s="16"/>
      <c r="S17" s="17"/>
      <c r="T17" s="13"/>
      <c r="U17" s="13"/>
      <c r="V17" s="23"/>
      <c r="W17" s="66"/>
      <c r="X17" s="13"/>
      <c r="Y17" s="13"/>
      <c r="Z17" s="16"/>
      <c r="AA17" s="18"/>
      <c r="AB17" s="12">
        <f t="shared" si="0"/>
        <v>0</v>
      </c>
      <c r="AC17" s="13">
        <f t="shared" si="1"/>
        <v>12</v>
      </c>
      <c r="AD17" s="12">
        <f t="shared" si="2"/>
        <v>3</v>
      </c>
      <c r="AE17" s="19">
        <f t="shared" si="3"/>
        <v>12</v>
      </c>
      <c r="AF17" s="20" t="s">
        <v>915</v>
      </c>
      <c r="AG17" s="21" t="s">
        <v>916</v>
      </c>
    </row>
    <row r="18" spans="1:33" ht="15" x14ac:dyDescent="0.2">
      <c r="A18" s="9" t="s">
        <v>146</v>
      </c>
      <c r="B18" s="22" t="s">
        <v>137</v>
      </c>
      <c r="C18" s="11" t="s">
        <v>147</v>
      </c>
      <c r="D18" s="13">
        <v>22</v>
      </c>
      <c r="E18" s="13"/>
      <c r="F18" s="16">
        <v>4</v>
      </c>
      <c r="G18" s="18" t="s">
        <v>223</v>
      </c>
      <c r="H18" s="12"/>
      <c r="I18" s="13"/>
      <c r="J18" s="16"/>
      <c r="K18" s="17"/>
      <c r="L18" s="13"/>
      <c r="M18" s="13"/>
      <c r="N18" s="16"/>
      <c r="O18" s="18"/>
      <c r="P18" s="12"/>
      <c r="Q18" s="13"/>
      <c r="R18" s="16"/>
      <c r="S18" s="17"/>
      <c r="T18" s="13"/>
      <c r="U18" s="13"/>
      <c r="V18" s="23"/>
      <c r="W18" s="66"/>
      <c r="X18" s="13"/>
      <c r="Y18" s="13"/>
      <c r="Z18" s="16"/>
      <c r="AA18" s="18"/>
      <c r="AB18" s="12">
        <f t="shared" si="0"/>
        <v>22</v>
      </c>
      <c r="AC18" s="13">
        <f t="shared" si="1"/>
        <v>0</v>
      </c>
      <c r="AD18" s="12">
        <f t="shared" si="2"/>
        <v>4</v>
      </c>
      <c r="AE18" s="19">
        <f t="shared" si="3"/>
        <v>22</v>
      </c>
      <c r="AF18" s="21" t="s">
        <v>765</v>
      </c>
      <c r="AG18" s="21" t="s">
        <v>822</v>
      </c>
    </row>
    <row r="19" spans="1:33" ht="15" x14ac:dyDescent="0.2">
      <c r="A19" s="9" t="s">
        <v>30</v>
      </c>
      <c r="B19" s="22" t="s">
        <v>1</v>
      </c>
      <c r="C19" s="11" t="s">
        <v>31</v>
      </c>
      <c r="D19" s="13"/>
      <c r="E19" s="13"/>
      <c r="F19" s="16"/>
      <c r="G19" s="18"/>
      <c r="H19" s="12">
        <v>12</v>
      </c>
      <c r="I19" s="13"/>
      <c r="J19" s="16">
        <v>3</v>
      </c>
      <c r="K19" s="17" t="s">
        <v>346</v>
      </c>
      <c r="L19" s="13"/>
      <c r="M19" s="13"/>
      <c r="N19" s="16"/>
      <c r="O19" s="18"/>
      <c r="P19" s="12"/>
      <c r="Q19" s="13"/>
      <c r="R19" s="16"/>
      <c r="S19" s="17"/>
      <c r="T19" s="13"/>
      <c r="U19" s="13"/>
      <c r="V19" s="23"/>
      <c r="W19" s="66"/>
      <c r="X19" s="13"/>
      <c r="Y19" s="13"/>
      <c r="Z19" s="16"/>
      <c r="AA19" s="18"/>
      <c r="AB19" s="12">
        <f t="shared" si="0"/>
        <v>12</v>
      </c>
      <c r="AC19" s="13">
        <f t="shared" si="1"/>
        <v>0</v>
      </c>
      <c r="AD19" s="12">
        <f t="shared" si="2"/>
        <v>3</v>
      </c>
      <c r="AE19" s="19">
        <f t="shared" si="3"/>
        <v>12</v>
      </c>
      <c r="AF19" s="20" t="s">
        <v>786</v>
      </c>
      <c r="AG19" s="21" t="s">
        <v>825</v>
      </c>
    </row>
    <row r="20" spans="1:33" ht="15.75" x14ac:dyDescent="0.25">
      <c r="A20" s="9" t="s">
        <v>28</v>
      </c>
      <c r="B20" s="22" t="s">
        <v>1</v>
      </c>
      <c r="C20" s="11" t="s">
        <v>29</v>
      </c>
      <c r="D20" s="13"/>
      <c r="E20" s="13"/>
      <c r="F20" s="16"/>
      <c r="G20" s="18"/>
      <c r="H20" s="690"/>
      <c r="I20" s="691"/>
      <c r="J20" s="692"/>
      <c r="K20" s="693"/>
      <c r="L20" s="13">
        <v>12</v>
      </c>
      <c r="M20" s="13"/>
      <c r="N20" s="16">
        <v>3</v>
      </c>
      <c r="O20" s="18" t="s">
        <v>346</v>
      </c>
      <c r="P20" s="12"/>
      <c r="Q20" s="13"/>
      <c r="R20" s="16"/>
      <c r="S20" s="17"/>
      <c r="T20" s="13"/>
      <c r="U20" s="13"/>
      <c r="V20" s="23"/>
      <c r="W20" s="66"/>
      <c r="X20" s="13"/>
      <c r="Y20" s="13"/>
      <c r="Z20" s="16"/>
      <c r="AA20" s="18"/>
      <c r="AB20" s="12">
        <f t="shared" si="0"/>
        <v>12</v>
      </c>
      <c r="AC20" s="13">
        <f t="shared" si="1"/>
        <v>0</v>
      </c>
      <c r="AD20" s="12">
        <f t="shared" si="2"/>
        <v>3</v>
      </c>
      <c r="AE20" s="19">
        <f t="shared" si="3"/>
        <v>12</v>
      </c>
      <c r="AF20" s="20" t="s">
        <v>786</v>
      </c>
      <c r="AG20" s="21" t="s">
        <v>825</v>
      </c>
    </row>
    <row r="21" spans="1:33" ht="15" x14ac:dyDescent="0.2">
      <c r="A21" s="9" t="s">
        <v>32</v>
      </c>
      <c r="B21" s="22" t="s">
        <v>1</v>
      </c>
      <c r="C21" s="11" t="s">
        <v>33</v>
      </c>
      <c r="D21" s="13"/>
      <c r="E21" s="13"/>
      <c r="F21" s="16"/>
      <c r="G21" s="18"/>
      <c r="H21" s="12"/>
      <c r="I21" s="13"/>
      <c r="J21" s="16"/>
      <c r="K21" s="17"/>
      <c r="L21" s="13"/>
      <c r="M21" s="13"/>
      <c r="N21" s="16"/>
      <c r="O21" s="18"/>
      <c r="P21" s="12">
        <v>12</v>
      </c>
      <c r="Q21" s="13"/>
      <c r="R21" s="16">
        <v>3</v>
      </c>
      <c r="S21" s="17" t="s">
        <v>346</v>
      </c>
      <c r="T21" s="13"/>
      <c r="U21" s="13"/>
      <c r="V21" s="23"/>
      <c r="W21" s="66"/>
      <c r="X21" s="13"/>
      <c r="Y21" s="13"/>
      <c r="Z21" s="16"/>
      <c r="AA21" s="18"/>
      <c r="AB21" s="12">
        <f t="shared" si="0"/>
        <v>12</v>
      </c>
      <c r="AC21" s="13">
        <f t="shared" si="1"/>
        <v>0</v>
      </c>
      <c r="AD21" s="12">
        <f t="shared" si="2"/>
        <v>3</v>
      </c>
      <c r="AE21" s="19">
        <f t="shared" si="3"/>
        <v>12</v>
      </c>
      <c r="AF21" s="20" t="s">
        <v>786</v>
      </c>
      <c r="AG21" s="21" t="s">
        <v>825</v>
      </c>
    </row>
    <row r="22" spans="1:33" ht="15" x14ac:dyDescent="0.2">
      <c r="A22" s="9" t="s">
        <v>34</v>
      </c>
      <c r="B22" s="22" t="s">
        <v>1</v>
      </c>
      <c r="C22" s="11" t="s">
        <v>35</v>
      </c>
      <c r="D22" s="13"/>
      <c r="E22" s="13"/>
      <c r="F22" s="16"/>
      <c r="G22" s="18"/>
      <c r="H22" s="12"/>
      <c r="I22" s="13"/>
      <c r="J22" s="16"/>
      <c r="K22" s="17"/>
      <c r="L22" s="13"/>
      <c r="M22" s="13"/>
      <c r="N22" s="16"/>
      <c r="O22" s="18"/>
      <c r="P22" s="12"/>
      <c r="Q22" s="13"/>
      <c r="R22" s="16"/>
      <c r="S22" s="17"/>
      <c r="T22" s="13">
        <v>12</v>
      </c>
      <c r="U22" s="13"/>
      <c r="V22" s="23">
        <v>3</v>
      </c>
      <c r="W22" s="66" t="s">
        <v>346</v>
      </c>
      <c r="X22" s="13"/>
      <c r="Y22" s="13"/>
      <c r="Z22" s="16"/>
      <c r="AA22" s="18"/>
      <c r="AB22" s="12">
        <f t="shared" si="0"/>
        <v>12</v>
      </c>
      <c r="AC22" s="13">
        <f t="shared" si="1"/>
        <v>0</v>
      </c>
      <c r="AD22" s="12">
        <f t="shared" si="2"/>
        <v>3</v>
      </c>
      <c r="AE22" s="19">
        <f t="shared" si="3"/>
        <v>12</v>
      </c>
      <c r="AF22" s="20" t="s">
        <v>786</v>
      </c>
      <c r="AG22" s="21" t="s">
        <v>825</v>
      </c>
    </row>
    <row r="23" spans="1:33" ht="15" x14ac:dyDescent="0.2">
      <c r="A23" s="9" t="s">
        <v>36</v>
      </c>
      <c r="B23" s="22" t="s">
        <v>1</v>
      </c>
      <c r="C23" s="11" t="s">
        <v>37</v>
      </c>
      <c r="D23" s="13"/>
      <c r="E23" s="13"/>
      <c r="F23" s="16"/>
      <c r="G23" s="18"/>
      <c r="H23" s="12"/>
      <c r="I23" s="13"/>
      <c r="J23" s="16"/>
      <c r="K23" s="17"/>
      <c r="L23" s="13"/>
      <c r="M23" s="13"/>
      <c r="N23" s="16"/>
      <c r="O23" s="18"/>
      <c r="P23" s="12"/>
      <c r="Q23" s="13"/>
      <c r="R23" s="16"/>
      <c r="S23" s="17"/>
      <c r="T23" s="13"/>
      <c r="U23" s="13"/>
      <c r="V23" s="23"/>
      <c r="W23" s="66"/>
      <c r="X23" s="13">
        <v>8</v>
      </c>
      <c r="Y23" s="13"/>
      <c r="Z23" s="16">
        <v>1</v>
      </c>
      <c r="AA23" s="18" t="s">
        <v>347</v>
      </c>
      <c r="AB23" s="12">
        <f t="shared" si="0"/>
        <v>8</v>
      </c>
      <c r="AC23" s="13">
        <f t="shared" si="1"/>
        <v>0</v>
      </c>
      <c r="AD23" s="12">
        <f t="shared" si="2"/>
        <v>1</v>
      </c>
      <c r="AE23" s="19">
        <f t="shared" si="3"/>
        <v>8</v>
      </c>
      <c r="AF23" s="20" t="s">
        <v>786</v>
      </c>
      <c r="AG23" s="21" t="s">
        <v>935</v>
      </c>
    </row>
    <row r="24" spans="1:33" ht="15" x14ac:dyDescent="0.2">
      <c r="A24" s="9" t="s">
        <v>40</v>
      </c>
      <c r="B24" s="22" t="s">
        <v>1</v>
      </c>
      <c r="C24" s="11" t="s">
        <v>41</v>
      </c>
      <c r="D24" s="13"/>
      <c r="E24" s="13"/>
      <c r="F24" s="16"/>
      <c r="G24" s="18"/>
      <c r="H24" s="12"/>
      <c r="I24" s="13"/>
      <c r="J24" s="16"/>
      <c r="K24" s="17"/>
      <c r="L24" s="13">
        <v>12</v>
      </c>
      <c r="M24" s="13"/>
      <c r="N24" s="16">
        <v>3</v>
      </c>
      <c r="O24" s="18" t="s">
        <v>1</v>
      </c>
      <c r="P24" s="12"/>
      <c r="Q24" s="13"/>
      <c r="R24" s="16"/>
      <c r="S24" s="17"/>
      <c r="T24" s="13"/>
      <c r="U24" s="13"/>
      <c r="V24" s="23"/>
      <c r="W24" s="66"/>
      <c r="X24" s="13"/>
      <c r="Y24" s="13"/>
      <c r="Z24" s="16"/>
      <c r="AA24" s="18"/>
      <c r="AB24" s="12">
        <f t="shared" si="0"/>
        <v>12</v>
      </c>
      <c r="AC24" s="13">
        <f t="shared" si="1"/>
        <v>0</v>
      </c>
      <c r="AD24" s="12">
        <f t="shared" si="2"/>
        <v>3</v>
      </c>
      <c r="AE24" s="19">
        <f t="shared" si="3"/>
        <v>12</v>
      </c>
      <c r="AF24" s="20" t="s">
        <v>755</v>
      </c>
      <c r="AG24" s="21" t="s">
        <v>756</v>
      </c>
    </row>
    <row r="25" spans="1:33" ht="15" x14ac:dyDescent="0.2">
      <c r="A25" s="9" t="s">
        <v>38</v>
      </c>
      <c r="B25" s="22" t="s">
        <v>1</v>
      </c>
      <c r="C25" s="11" t="s">
        <v>39</v>
      </c>
      <c r="D25" s="13"/>
      <c r="E25" s="13"/>
      <c r="F25" s="16"/>
      <c r="G25" s="18"/>
      <c r="H25" s="12"/>
      <c r="I25" s="13"/>
      <c r="J25" s="16"/>
      <c r="K25" s="17"/>
      <c r="L25" s="13"/>
      <c r="M25" s="13"/>
      <c r="N25" s="16"/>
      <c r="O25" s="18"/>
      <c r="P25" s="12">
        <v>12</v>
      </c>
      <c r="Q25" s="13"/>
      <c r="R25" s="16">
        <v>3</v>
      </c>
      <c r="S25" s="17" t="s">
        <v>348</v>
      </c>
      <c r="T25" s="13"/>
      <c r="U25" s="13"/>
      <c r="V25" s="23"/>
      <c r="W25" s="66"/>
      <c r="X25" s="13"/>
      <c r="Y25" s="13"/>
      <c r="Z25" s="16"/>
      <c r="AA25" s="18"/>
      <c r="AB25" s="12">
        <f t="shared" si="0"/>
        <v>12</v>
      </c>
      <c r="AC25" s="13">
        <f t="shared" si="1"/>
        <v>0</v>
      </c>
      <c r="AD25" s="12">
        <f t="shared" si="2"/>
        <v>3</v>
      </c>
      <c r="AE25" s="19">
        <f t="shared" si="3"/>
        <v>12</v>
      </c>
      <c r="AF25" s="20" t="s">
        <v>755</v>
      </c>
      <c r="AG25" s="21" t="s">
        <v>756</v>
      </c>
    </row>
    <row r="26" spans="1:33" ht="15" x14ac:dyDescent="0.2">
      <c r="A26" s="553" t="s">
        <v>349</v>
      </c>
      <c r="B26" s="22" t="s">
        <v>1</v>
      </c>
      <c r="C26" s="554" t="s">
        <v>47</v>
      </c>
      <c r="D26" s="13"/>
      <c r="E26" s="13"/>
      <c r="F26" s="16"/>
      <c r="G26" s="18"/>
      <c r="H26" s="12">
        <v>16</v>
      </c>
      <c r="I26" s="13"/>
      <c r="J26" s="16">
        <v>4</v>
      </c>
      <c r="K26" s="17" t="s">
        <v>346</v>
      </c>
      <c r="L26" s="13"/>
      <c r="M26" s="13"/>
      <c r="N26" s="16"/>
      <c r="O26" s="18"/>
      <c r="P26" s="12"/>
      <c r="Q26" s="13"/>
      <c r="R26" s="16"/>
      <c r="S26" s="17"/>
      <c r="T26" s="13"/>
      <c r="U26" s="13"/>
      <c r="V26" s="23"/>
      <c r="W26" s="66"/>
      <c r="X26" s="13"/>
      <c r="Y26" s="13"/>
      <c r="Z26" s="16"/>
      <c r="AA26" s="18"/>
      <c r="AB26" s="12">
        <f t="shared" si="0"/>
        <v>16</v>
      </c>
      <c r="AC26" s="13">
        <f t="shared" si="1"/>
        <v>0</v>
      </c>
      <c r="AD26" s="12">
        <f t="shared" si="2"/>
        <v>4</v>
      </c>
      <c r="AE26" s="19">
        <f t="shared" si="3"/>
        <v>16</v>
      </c>
      <c r="AF26" s="20" t="s">
        <v>791</v>
      </c>
      <c r="AG26" s="21" t="s">
        <v>1178</v>
      </c>
    </row>
    <row r="27" spans="1:33" ht="15" x14ac:dyDescent="0.2">
      <c r="A27" s="553" t="s">
        <v>350</v>
      </c>
      <c r="B27" s="22" t="s">
        <v>1</v>
      </c>
      <c r="C27" s="554" t="s">
        <v>46</v>
      </c>
      <c r="D27" s="13"/>
      <c r="E27" s="13"/>
      <c r="F27" s="16"/>
      <c r="G27" s="18"/>
      <c r="H27" s="12"/>
      <c r="I27" s="13"/>
      <c r="J27" s="16"/>
      <c r="K27" s="17"/>
      <c r="L27" s="13">
        <v>8</v>
      </c>
      <c r="M27" s="13"/>
      <c r="N27" s="16">
        <v>4</v>
      </c>
      <c r="O27" s="18" t="s">
        <v>346</v>
      </c>
      <c r="P27" s="12"/>
      <c r="Q27" s="13"/>
      <c r="R27" s="16"/>
      <c r="S27" s="17"/>
      <c r="T27" s="13"/>
      <c r="U27" s="13"/>
      <c r="V27" s="23"/>
      <c r="W27" s="66"/>
      <c r="X27" s="13"/>
      <c r="Y27" s="13"/>
      <c r="Z27" s="16"/>
      <c r="AA27" s="18"/>
      <c r="AB27" s="12">
        <f t="shared" si="0"/>
        <v>8</v>
      </c>
      <c r="AC27" s="13">
        <f t="shared" si="1"/>
        <v>0</v>
      </c>
      <c r="AD27" s="12">
        <f t="shared" si="2"/>
        <v>4</v>
      </c>
      <c r="AE27" s="19">
        <f t="shared" si="3"/>
        <v>8</v>
      </c>
      <c r="AF27" s="20" t="s">
        <v>791</v>
      </c>
      <c r="AG27" s="21" t="s">
        <v>1177</v>
      </c>
    </row>
    <row r="28" spans="1:33" ht="15" x14ac:dyDescent="0.2">
      <c r="A28" s="62" t="s">
        <v>48</v>
      </c>
      <c r="B28" s="22" t="s">
        <v>1</v>
      </c>
      <c r="C28" s="554" t="s">
        <v>49</v>
      </c>
      <c r="D28" s="13"/>
      <c r="E28" s="13"/>
      <c r="F28" s="16"/>
      <c r="G28" s="18"/>
      <c r="H28" s="12"/>
      <c r="I28" s="13"/>
      <c r="J28" s="16"/>
      <c r="K28" s="17"/>
      <c r="L28" s="13">
        <v>16</v>
      </c>
      <c r="M28" s="13"/>
      <c r="N28" s="16">
        <v>3</v>
      </c>
      <c r="O28" s="18" t="s">
        <v>346</v>
      </c>
      <c r="P28" s="12"/>
      <c r="Q28" s="13"/>
      <c r="R28" s="16"/>
      <c r="S28" s="17"/>
      <c r="T28" s="13"/>
      <c r="U28" s="13"/>
      <c r="V28" s="23"/>
      <c r="W28" s="66"/>
      <c r="X28" s="13"/>
      <c r="Y28" s="13"/>
      <c r="Z28" s="16"/>
      <c r="AA28" s="18"/>
      <c r="AB28" s="12">
        <f t="shared" si="0"/>
        <v>16</v>
      </c>
      <c r="AC28" s="13">
        <f t="shared" si="1"/>
        <v>0</v>
      </c>
      <c r="AD28" s="12">
        <f t="shared" si="2"/>
        <v>3</v>
      </c>
      <c r="AE28" s="19">
        <f t="shared" si="3"/>
        <v>16</v>
      </c>
      <c r="AF28" s="20" t="s">
        <v>780</v>
      </c>
      <c r="AG28" s="21" t="s">
        <v>930</v>
      </c>
    </row>
    <row r="29" spans="1:33" ht="15" x14ac:dyDescent="0.2">
      <c r="A29" s="62" t="s">
        <v>50</v>
      </c>
      <c r="B29" s="22" t="s">
        <v>1</v>
      </c>
      <c r="C29" s="554" t="s">
        <v>51</v>
      </c>
      <c r="D29" s="13"/>
      <c r="E29" s="13"/>
      <c r="F29" s="16"/>
      <c r="G29" s="18"/>
      <c r="H29" s="12"/>
      <c r="I29" s="13"/>
      <c r="J29" s="16"/>
      <c r="K29" s="17"/>
      <c r="L29" s="13"/>
      <c r="M29" s="13"/>
      <c r="N29" s="16"/>
      <c r="O29" s="18"/>
      <c r="P29" s="12">
        <v>8</v>
      </c>
      <c r="Q29" s="13"/>
      <c r="R29" s="16">
        <v>3</v>
      </c>
      <c r="S29" s="17" t="s">
        <v>346</v>
      </c>
      <c r="T29" s="13"/>
      <c r="U29" s="13"/>
      <c r="V29" s="23"/>
      <c r="W29" s="66"/>
      <c r="X29" s="13"/>
      <c r="Y29" s="13"/>
      <c r="Z29" s="16"/>
      <c r="AA29" s="18"/>
      <c r="AB29" s="12">
        <f t="shared" si="0"/>
        <v>8</v>
      </c>
      <c r="AC29" s="13">
        <f t="shared" si="1"/>
        <v>0</v>
      </c>
      <c r="AD29" s="12">
        <f t="shared" si="2"/>
        <v>3</v>
      </c>
      <c r="AE29" s="19">
        <f t="shared" si="3"/>
        <v>8</v>
      </c>
      <c r="AF29" s="20" t="s">
        <v>780</v>
      </c>
      <c r="AG29" s="21" t="s">
        <v>942</v>
      </c>
    </row>
    <row r="30" spans="1:33" ht="15" x14ac:dyDescent="0.2">
      <c r="A30" s="62" t="s">
        <v>53</v>
      </c>
      <c r="B30" s="22" t="s">
        <v>1</v>
      </c>
      <c r="C30" s="554" t="s">
        <v>54</v>
      </c>
      <c r="D30" s="13"/>
      <c r="E30" s="13"/>
      <c r="F30" s="16"/>
      <c r="G30" s="18"/>
      <c r="H30" s="12"/>
      <c r="I30" s="13"/>
      <c r="J30" s="16"/>
      <c r="K30" s="17"/>
      <c r="L30" s="13"/>
      <c r="M30" s="13"/>
      <c r="N30" s="16"/>
      <c r="O30" s="18"/>
      <c r="P30" s="12"/>
      <c r="Q30" s="13"/>
      <c r="R30" s="16"/>
      <c r="S30" s="17"/>
      <c r="T30" s="13">
        <v>16</v>
      </c>
      <c r="U30" s="13"/>
      <c r="V30" s="23">
        <v>4</v>
      </c>
      <c r="W30" s="66" t="s">
        <v>346</v>
      </c>
      <c r="X30" s="13"/>
      <c r="Y30" s="13"/>
      <c r="Z30" s="16"/>
      <c r="AA30" s="18"/>
      <c r="AB30" s="12">
        <f t="shared" si="0"/>
        <v>16</v>
      </c>
      <c r="AC30" s="13">
        <f t="shared" si="1"/>
        <v>0</v>
      </c>
      <c r="AD30" s="12">
        <f t="shared" si="2"/>
        <v>4</v>
      </c>
      <c r="AE30" s="19">
        <f t="shared" si="3"/>
        <v>16</v>
      </c>
      <c r="AF30" s="20" t="s">
        <v>791</v>
      </c>
      <c r="AG30" s="21" t="s">
        <v>828</v>
      </c>
    </row>
    <row r="31" spans="1:33" ht="15" x14ac:dyDescent="0.2">
      <c r="A31" s="62" t="s">
        <v>55</v>
      </c>
      <c r="B31" s="22" t="s">
        <v>1</v>
      </c>
      <c r="C31" s="554" t="s">
        <v>56</v>
      </c>
      <c r="D31" s="13"/>
      <c r="E31" s="13"/>
      <c r="F31" s="16"/>
      <c r="G31" s="18"/>
      <c r="H31" s="12"/>
      <c r="I31" s="13"/>
      <c r="J31" s="16"/>
      <c r="K31" s="17"/>
      <c r="L31" s="13"/>
      <c r="M31" s="13"/>
      <c r="N31" s="16"/>
      <c r="O31" s="18"/>
      <c r="P31" s="12"/>
      <c r="Q31" s="13"/>
      <c r="R31" s="16"/>
      <c r="S31" s="17"/>
      <c r="T31" s="13"/>
      <c r="U31" s="13"/>
      <c r="V31" s="23"/>
      <c r="W31" s="66"/>
      <c r="X31" s="13">
        <v>16</v>
      </c>
      <c r="Y31" s="13"/>
      <c r="Z31" s="16">
        <v>3</v>
      </c>
      <c r="AA31" s="18" t="s">
        <v>346</v>
      </c>
      <c r="AB31" s="12">
        <f t="shared" si="0"/>
        <v>16</v>
      </c>
      <c r="AC31" s="13">
        <f t="shared" si="1"/>
        <v>0</v>
      </c>
      <c r="AD31" s="12">
        <f t="shared" si="2"/>
        <v>3</v>
      </c>
      <c r="AE31" s="19">
        <f t="shared" si="3"/>
        <v>16</v>
      </c>
      <c r="AF31" s="20" t="s">
        <v>791</v>
      </c>
      <c r="AG31" s="21" t="s">
        <v>828</v>
      </c>
    </row>
    <row r="32" spans="1:33" ht="15" x14ac:dyDescent="0.2">
      <c r="A32" s="62" t="s">
        <v>57</v>
      </c>
      <c r="B32" s="22" t="s">
        <v>1</v>
      </c>
      <c r="C32" s="11" t="s">
        <v>118</v>
      </c>
      <c r="D32" s="13"/>
      <c r="E32" s="13"/>
      <c r="F32" s="16"/>
      <c r="G32" s="18"/>
      <c r="H32" s="12"/>
      <c r="I32" s="13"/>
      <c r="J32" s="16"/>
      <c r="K32" s="17"/>
      <c r="L32" s="13"/>
      <c r="M32" s="13"/>
      <c r="N32" s="16"/>
      <c r="O32" s="18"/>
      <c r="P32" s="12">
        <v>8</v>
      </c>
      <c r="Q32" s="13"/>
      <c r="R32" s="16">
        <v>2</v>
      </c>
      <c r="S32" s="17" t="s">
        <v>1</v>
      </c>
      <c r="T32" s="13"/>
      <c r="U32" s="13"/>
      <c r="V32" s="23"/>
      <c r="W32" s="66"/>
      <c r="X32" s="13"/>
      <c r="Y32" s="13"/>
      <c r="Z32" s="16"/>
      <c r="AA32" s="18"/>
      <c r="AB32" s="12">
        <f t="shared" si="0"/>
        <v>8</v>
      </c>
      <c r="AC32" s="13">
        <f t="shared" si="1"/>
        <v>0</v>
      </c>
      <c r="AD32" s="12">
        <f t="shared" si="2"/>
        <v>2</v>
      </c>
      <c r="AE32" s="19">
        <f t="shared" si="3"/>
        <v>8</v>
      </c>
      <c r="AF32" s="20" t="s">
        <v>1173</v>
      </c>
      <c r="AG32" s="21" t="s">
        <v>1171</v>
      </c>
    </row>
    <row r="33" spans="1:33" ht="15" x14ac:dyDescent="0.2">
      <c r="A33" s="62" t="s">
        <v>58</v>
      </c>
      <c r="B33" s="22" t="s">
        <v>1</v>
      </c>
      <c r="C33" s="11" t="s">
        <v>59</v>
      </c>
      <c r="D33" s="13"/>
      <c r="E33" s="13"/>
      <c r="F33" s="16"/>
      <c r="G33" s="18"/>
      <c r="H33" s="12"/>
      <c r="I33" s="13"/>
      <c r="J33" s="16"/>
      <c r="K33" s="17"/>
      <c r="L33" s="13"/>
      <c r="M33" s="13"/>
      <c r="N33" s="16"/>
      <c r="O33" s="18"/>
      <c r="P33" s="12"/>
      <c r="Q33" s="13"/>
      <c r="R33" s="16"/>
      <c r="S33" s="17"/>
      <c r="T33" s="13">
        <v>8</v>
      </c>
      <c r="U33" s="13"/>
      <c r="V33" s="23">
        <v>2</v>
      </c>
      <c r="W33" s="66" t="s">
        <v>1</v>
      </c>
      <c r="X33" s="13"/>
      <c r="Y33" s="13"/>
      <c r="Z33" s="16"/>
      <c r="AA33" s="18"/>
      <c r="AB33" s="12">
        <f t="shared" si="0"/>
        <v>8</v>
      </c>
      <c r="AC33" s="13">
        <f t="shared" si="1"/>
        <v>0</v>
      </c>
      <c r="AD33" s="12">
        <f t="shared" si="2"/>
        <v>2</v>
      </c>
      <c r="AE33" s="19">
        <f t="shared" si="3"/>
        <v>8</v>
      </c>
      <c r="AF33" s="20" t="s">
        <v>1173</v>
      </c>
      <c r="AG33" s="21" t="s">
        <v>1171</v>
      </c>
    </row>
    <row r="34" spans="1:33" ht="15" x14ac:dyDescent="0.2">
      <c r="A34" s="62" t="s">
        <v>100</v>
      </c>
      <c r="B34" s="22" t="s">
        <v>137</v>
      </c>
      <c r="C34" s="341" t="s">
        <v>148</v>
      </c>
      <c r="D34" s="13"/>
      <c r="E34" s="13"/>
      <c r="F34" s="16"/>
      <c r="G34" s="18"/>
      <c r="H34" s="12"/>
      <c r="I34" s="13">
        <v>8</v>
      </c>
      <c r="J34" s="16">
        <v>1</v>
      </c>
      <c r="K34" s="17" t="s">
        <v>225</v>
      </c>
      <c r="L34" s="13"/>
      <c r="M34" s="13"/>
      <c r="N34" s="16"/>
      <c r="O34" s="18"/>
      <c r="P34" s="12"/>
      <c r="Q34" s="13"/>
      <c r="R34" s="16"/>
      <c r="S34" s="17"/>
      <c r="T34" s="13"/>
      <c r="U34" s="13"/>
      <c r="V34" s="23"/>
      <c r="W34" s="66"/>
      <c r="X34" s="13"/>
      <c r="Y34" s="13"/>
      <c r="Z34" s="16"/>
      <c r="AA34" s="18"/>
      <c r="AB34" s="12">
        <f t="shared" si="0"/>
        <v>0</v>
      </c>
      <c r="AC34" s="13">
        <f t="shared" si="1"/>
        <v>8</v>
      </c>
      <c r="AD34" s="12">
        <f t="shared" si="2"/>
        <v>1</v>
      </c>
      <c r="AE34" s="19">
        <f t="shared" si="3"/>
        <v>8</v>
      </c>
      <c r="AF34" s="20" t="s">
        <v>727</v>
      </c>
      <c r="AG34" s="21" t="s">
        <v>818</v>
      </c>
    </row>
    <row r="35" spans="1:33" ht="15" x14ac:dyDescent="0.2">
      <c r="A35" s="62" t="s">
        <v>104</v>
      </c>
      <c r="B35" s="22" t="s">
        <v>137</v>
      </c>
      <c r="C35" s="341" t="s">
        <v>149</v>
      </c>
      <c r="D35" s="13"/>
      <c r="E35" s="13"/>
      <c r="F35" s="16"/>
      <c r="G35" s="18"/>
      <c r="H35" s="12"/>
      <c r="I35" s="13"/>
      <c r="J35" s="16"/>
      <c r="K35" s="17"/>
      <c r="L35" s="13"/>
      <c r="M35" s="13">
        <v>8</v>
      </c>
      <c r="N35" s="16">
        <v>1</v>
      </c>
      <c r="O35" s="18" t="s">
        <v>225</v>
      </c>
      <c r="P35" s="12"/>
      <c r="Q35" s="13"/>
      <c r="R35" s="16"/>
      <c r="S35" s="17"/>
      <c r="T35" s="13"/>
      <c r="U35" s="13"/>
      <c r="V35" s="23"/>
      <c r="W35" s="66"/>
      <c r="X35" s="13"/>
      <c r="Y35" s="13"/>
      <c r="Z35" s="16"/>
      <c r="AA35" s="18"/>
      <c r="AB35" s="12">
        <f t="shared" si="0"/>
        <v>0</v>
      </c>
      <c r="AC35" s="13">
        <f t="shared" si="1"/>
        <v>8</v>
      </c>
      <c r="AD35" s="12">
        <f t="shared" si="2"/>
        <v>1</v>
      </c>
      <c r="AE35" s="19">
        <f t="shared" si="3"/>
        <v>8</v>
      </c>
      <c r="AF35" s="20" t="s">
        <v>727</v>
      </c>
      <c r="AG35" s="21" t="s">
        <v>818</v>
      </c>
    </row>
    <row r="36" spans="1:33" ht="15" x14ac:dyDescent="0.2">
      <c r="A36" s="62" t="s">
        <v>106</v>
      </c>
      <c r="B36" s="22" t="s">
        <v>137</v>
      </c>
      <c r="C36" s="341" t="s">
        <v>150</v>
      </c>
      <c r="D36" s="13"/>
      <c r="E36" s="13"/>
      <c r="F36" s="16"/>
      <c r="G36" s="18"/>
      <c r="H36" s="12"/>
      <c r="I36" s="13"/>
      <c r="J36" s="16"/>
      <c r="K36" s="17"/>
      <c r="L36" s="13"/>
      <c r="M36" s="13"/>
      <c r="N36" s="16"/>
      <c r="O36" s="18"/>
      <c r="P36" s="12"/>
      <c r="Q36" s="13">
        <v>8</v>
      </c>
      <c r="R36" s="16">
        <v>1</v>
      </c>
      <c r="S36" s="17" t="s">
        <v>225</v>
      </c>
      <c r="T36" s="13"/>
      <c r="U36" s="13"/>
      <c r="V36" s="23"/>
      <c r="W36" s="66"/>
      <c r="X36" s="13"/>
      <c r="Y36" s="13"/>
      <c r="Z36" s="16"/>
      <c r="AA36" s="18"/>
      <c r="AB36" s="12">
        <f t="shared" si="0"/>
        <v>0</v>
      </c>
      <c r="AC36" s="13">
        <f t="shared" si="1"/>
        <v>8</v>
      </c>
      <c r="AD36" s="12">
        <f t="shared" si="2"/>
        <v>1</v>
      </c>
      <c r="AE36" s="19">
        <f t="shared" si="3"/>
        <v>8</v>
      </c>
      <c r="AF36" s="20" t="s">
        <v>727</v>
      </c>
      <c r="AG36" s="21" t="s">
        <v>818</v>
      </c>
    </row>
    <row r="37" spans="1:33" ht="15" x14ac:dyDescent="0.2">
      <c r="A37" s="62" t="s">
        <v>108</v>
      </c>
      <c r="B37" s="22" t="s">
        <v>137</v>
      </c>
      <c r="C37" s="341" t="s">
        <v>109</v>
      </c>
      <c r="D37" s="13"/>
      <c r="E37" s="13"/>
      <c r="F37" s="16"/>
      <c r="G37" s="18"/>
      <c r="H37" s="12"/>
      <c r="I37" s="13"/>
      <c r="J37" s="16"/>
      <c r="K37" s="17"/>
      <c r="L37" s="13"/>
      <c r="M37" s="13"/>
      <c r="N37" s="16"/>
      <c r="O37" s="18"/>
      <c r="P37" s="12"/>
      <c r="Q37" s="13"/>
      <c r="R37" s="16"/>
      <c r="S37" s="17"/>
      <c r="T37" s="13"/>
      <c r="U37" s="13">
        <v>8</v>
      </c>
      <c r="V37" s="23">
        <v>1</v>
      </c>
      <c r="W37" s="66" t="s">
        <v>225</v>
      </c>
      <c r="X37" s="13"/>
      <c r="Y37" s="13"/>
      <c r="Z37" s="16"/>
      <c r="AA37" s="18"/>
      <c r="AB37" s="12">
        <f t="shared" si="0"/>
        <v>0</v>
      </c>
      <c r="AC37" s="13">
        <f t="shared" si="1"/>
        <v>8</v>
      </c>
      <c r="AD37" s="12">
        <f t="shared" si="2"/>
        <v>1</v>
      </c>
      <c r="AE37" s="19">
        <f t="shared" si="3"/>
        <v>8</v>
      </c>
      <c r="AF37" s="20" t="s">
        <v>727</v>
      </c>
      <c r="AG37" s="21" t="s">
        <v>818</v>
      </c>
    </row>
    <row r="38" spans="1:33" ht="15" x14ac:dyDescent="0.2">
      <c r="A38" s="62" t="s">
        <v>110</v>
      </c>
      <c r="B38" s="22" t="s">
        <v>137</v>
      </c>
      <c r="C38" s="341" t="s">
        <v>111</v>
      </c>
      <c r="D38" s="13"/>
      <c r="E38" s="13"/>
      <c r="F38" s="16"/>
      <c r="G38" s="18"/>
      <c r="H38" s="12"/>
      <c r="I38" s="13"/>
      <c r="J38" s="16"/>
      <c r="K38" s="17"/>
      <c r="L38" s="13"/>
      <c r="M38" s="13"/>
      <c r="N38" s="16"/>
      <c r="O38" s="18"/>
      <c r="P38" s="12"/>
      <c r="Q38" s="13"/>
      <c r="R38" s="16"/>
      <c r="S38" s="17"/>
      <c r="T38" s="13"/>
      <c r="U38" s="13"/>
      <c r="V38" s="23"/>
      <c r="W38" s="66"/>
      <c r="X38" s="13"/>
      <c r="Y38" s="13">
        <v>4</v>
      </c>
      <c r="Z38" s="16">
        <v>1</v>
      </c>
      <c r="AA38" s="18" t="s">
        <v>225</v>
      </c>
      <c r="AB38" s="12">
        <f t="shared" si="0"/>
        <v>0</v>
      </c>
      <c r="AC38" s="13">
        <f t="shared" si="1"/>
        <v>4</v>
      </c>
      <c r="AD38" s="12">
        <f t="shared" si="2"/>
        <v>1</v>
      </c>
      <c r="AE38" s="19">
        <f t="shared" si="3"/>
        <v>4</v>
      </c>
      <c r="AF38" s="20" t="s">
        <v>727</v>
      </c>
      <c r="AG38" s="21" t="s">
        <v>818</v>
      </c>
    </row>
    <row r="39" spans="1:33" ht="15" x14ac:dyDescent="0.2">
      <c r="A39" s="62" t="s">
        <v>161</v>
      </c>
      <c r="B39" s="22" t="s">
        <v>137</v>
      </c>
      <c r="C39" s="555" t="s">
        <v>162</v>
      </c>
      <c r="D39" s="13"/>
      <c r="E39" s="13"/>
      <c r="F39" s="16"/>
      <c r="G39" s="18"/>
      <c r="H39" s="12"/>
      <c r="I39" s="13"/>
      <c r="J39" s="16"/>
      <c r="K39" s="17"/>
      <c r="L39" s="13">
        <v>4</v>
      </c>
      <c r="M39" s="13"/>
      <c r="N39" s="16">
        <v>1</v>
      </c>
      <c r="O39" s="18" t="s">
        <v>156</v>
      </c>
      <c r="P39" s="12"/>
      <c r="Q39" s="13"/>
      <c r="R39" s="16"/>
      <c r="S39" s="17"/>
      <c r="T39" s="13"/>
      <c r="U39" s="13"/>
      <c r="V39" s="23"/>
      <c r="W39" s="66"/>
      <c r="X39" s="13"/>
      <c r="Y39" s="13"/>
      <c r="Z39" s="16"/>
      <c r="AA39" s="18"/>
      <c r="AB39" s="12">
        <f t="shared" si="0"/>
        <v>4</v>
      </c>
      <c r="AC39" s="13">
        <f t="shared" si="1"/>
        <v>0</v>
      </c>
      <c r="AD39" s="12">
        <f t="shared" si="2"/>
        <v>1</v>
      </c>
      <c r="AE39" s="19">
        <f t="shared" si="3"/>
        <v>4</v>
      </c>
      <c r="AF39" s="21" t="s">
        <v>758</v>
      </c>
      <c r="AG39" s="21" t="s">
        <v>929</v>
      </c>
    </row>
    <row r="40" spans="1:33" ht="15" x14ac:dyDescent="0.2">
      <c r="A40" s="62" t="s">
        <v>60</v>
      </c>
      <c r="B40" s="22" t="s">
        <v>1</v>
      </c>
      <c r="C40" s="341" t="s">
        <v>61</v>
      </c>
      <c r="D40" s="13"/>
      <c r="E40" s="13"/>
      <c r="F40" s="16"/>
      <c r="G40" s="18"/>
      <c r="H40" s="12"/>
      <c r="I40" s="13"/>
      <c r="J40" s="16"/>
      <c r="K40" s="17"/>
      <c r="L40" s="13"/>
      <c r="M40" s="13"/>
      <c r="N40" s="23"/>
      <c r="O40" s="18"/>
      <c r="P40" s="12"/>
      <c r="Q40" s="13"/>
      <c r="R40" s="422"/>
      <c r="S40" s="694"/>
      <c r="T40" s="343">
        <v>8</v>
      </c>
      <c r="U40" s="13"/>
      <c r="V40" s="16">
        <v>2</v>
      </c>
      <c r="W40" s="342" t="s">
        <v>1</v>
      </c>
      <c r="X40" s="343"/>
      <c r="Y40" s="13"/>
      <c r="Z40" s="16"/>
      <c r="AA40" s="18"/>
      <c r="AB40" s="12">
        <f t="shared" si="0"/>
        <v>8</v>
      </c>
      <c r="AC40" s="13">
        <f t="shared" si="1"/>
        <v>0</v>
      </c>
      <c r="AD40" s="12">
        <f t="shared" si="2"/>
        <v>2</v>
      </c>
      <c r="AE40" s="19">
        <f t="shared" si="3"/>
        <v>8</v>
      </c>
      <c r="AF40" s="20" t="s">
        <v>784</v>
      </c>
      <c r="AG40" s="21" t="s">
        <v>809</v>
      </c>
    </row>
    <row r="41" spans="1:33" ht="15" x14ac:dyDescent="0.2">
      <c r="A41" s="9" t="s">
        <v>82</v>
      </c>
      <c r="B41" s="22" t="s">
        <v>1</v>
      </c>
      <c r="C41" s="11" t="s">
        <v>83</v>
      </c>
      <c r="D41" s="13"/>
      <c r="E41" s="13"/>
      <c r="F41" s="16"/>
      <c r="G41" s="18"/>
      <c r="H41" s="12"/>
      <c r="I41" s="13">
        <v>8</v>
      </c>
      <c r="J41" s="16">
        <v>2</v>
      </c>
      <c r="K41" s="17" t="s">
        <v>225</v>
      </c>
      <c r="L41" s="13"/>
      <c r="M41" s="13"/>
      <c r="N41" s="16"/>
      <c r="O41" s="18"/>
      <c r="P41" s="12"/>
      <c r="Q41" s="13"/>
      <c r="R41" s="16"/>
      <c r="S41" s="17"/>
      <c r="T41" s="13"/>
      <c r="U41" s="13"/>
      <c r="V41" s="23"/>
      <c r="W41" s="66"/>
      <c r="X41" s="13"/>
      <c r="Y41" s="13"/>
      <c r="Z41" s="16"/>
      <c r="AA41" s="18"/>
      <c r="AB41" s="12">
        <f t="shared" si="0"/>
        <v>0</v>
      </c>
      <c r="AC41" s="13">
        <f t="shared" si="1"/>
        <v>8</v>
      </c>
      <c r="AD41" s="12">
        <f t="shared" si="2"/>
        <v>2</v>
      </c>
      <c r="AE41" s="19">
        <f t="shared" si="3"/>
        <v>8</v>
      </c>
      <c r="AF41" s="20" t="s">
        <v>731</v>
      </c>
      <c r="AG41" s="21" t="s">
        <v>824</v>
      </c>
    </row>
    <row r="42" spans="1:33" ht="15" x14ac:dyDescent="0.2">
      <c r="A42" s="9" t="s">
        <v>84</v>
      </c>
      <c r="B42" s="22" t="s">
        <v>1</v>
      </c>
      <c r="C42" s="11" t="s">
        <v>85</v>
      </c>
      <c r="D42" s="13"/>
      <c r="E42" s="13"/>
      <c r="F42" s="16"/>
      <c r="G42" s="18"/>
      <c r="H42" s="12"/>
      <c r="I42" s="13"/>
      <c r="J42" s="16"/>
      <c r="K42" s="17"/>
      <c r="L42" s="13"/>
      <c r="M42" s="13">
        <v>8</v>
      </c>
      <c r="N42" s="16">
        <v>2</v>
      </c>
      <c r="O42" s="18" t="s">
        <v>225</v>
      </c>
      <c r="P42" s="12"/>
      <c r="Q42" s="13"/>
      <c r="R42" s="16"/>
      <c r="S42" s="17"/>
      <c r="T42" s="13"/>
      <c r="U42" s="13"/>
      <c r="V42" s="23"/>
      <c r="W42" s="66"/>
      <c r="X42" s="13"/>
      <c r="Y42" s="13"/>
      <c r="Z42" s="16"/>
      <c r="AA42" s="18"/>
      <c r="AB42" s="12">
        <f t="shared" si="0"/>
        <v>0</v>
      </c>
      <c r="AC42" s="13">
        <f t="shared" si="1"/>
        <v>8</v>
      </c>
      <c r="AD42" s="12">
        <f t="shared" si="2"/>
        <v>2</v>
      </c>
      <c r="AE42" s="19">
        <f t="shared" si="3"/>
        <v>8</v>
      </c>
      <c r="AF42" s="20" t="s">
        <v>731</v>
      </c>
      <c r="AG42" s="21" t="s">
        <v>824</v>
      </c>
    </row>
    <row r="43" spans="1:33" ht="15" x14ac:dyDescent="0.2">
      <c r="A43" s="9" t="s">
        <v>86</v>
      </c>
      <c r="B43" s="22" t="s">
        <v>1</v>
      </c>
      <c r="C43" s="11" t="s">
        <v>87</v>
      </c>
      <c r="D43" s="13"/>
      <c r="E43" s="13"/>
      <c r="F43" s="16"/>
      <c r="G43" s="18"/>
      <c r="H43" s="12"/>
      <c r="I43" s="13"/>
      <c r="J43" s="16"/>
      <c r="K43" s="17"/>
      <c r="L43" s="13"/>
      <c r="M43" s="13"/>
      <c r="N43" s="16"/>
      <c r="O43" s="18"/>
      <c r="P43" s="12"/>
      <c r="Q43" s="13">
        <v>8</v>
      </c>
      <c r="R43" s="16">
        <v>2</v>
      </c>
      <c r="S43" s="17" t="s">
        <v>225</v>
      </c>
      <c r="T43" s="13"/>
      <c r="U43" s="13"/>
      <c r="V43" s="23"/>
      <c r="W43" s="66"/>
      <c r="X43" s="13"/>
      <c r="Y43" s="13"/>
      <c r="Z43" s="16"/>
      <c r="AA43" s="18"/>
      <c r="AB43" s="12">
        <f t="shared" si="0"/>
        <v>0</v>
      </c>
      <c r="AC43" s="13">
        <f t="shared" si="1"/>
        <v>8</v>
      </c>
      <c r="AD43" s="12">
        <f t="shared" si="2"/>
        <v>2</v>
      </c>
      <c r="AE43" s="19">
        <f t="shared" si="3"/>
        <v>8</v>
      </c>
      <c r="AF43" s="20" t="s">
        <v>731</v>
      </c>
      <c r="AG43" s="21" t="s">
        <v>824</v>
      </c>
    </row>
    <row r="44" spans="1:33" ht="15" x14ac:dyDescent="0.2">
      <c r="A44" s="9" t="s">
        <v>88</v>
      </c>
      <c r="B44" s="22" t="s">
        <v>1</v>
      </c>
      <c r="C44" s="11" t="s">
        <v>89</v>
      </c>
      <c r="D44" s="13"/>
      <c r="E44" s="13"/>
      <c r="F44" s="16"/>
      <c r="G44" s="18"/>
      <c r="H44" s="12"/>
      <c r="I44" s="13"/>
      <c r="J44" s="16"/>
      <c r="K44" s="17"/>
      <c r="L44" s="13"/>
      <c r="M44" s="13"/>
      <c r="N44" s="16"/>
      <c r="O44" s="18"/>
      <c r="P44" s="12"/>
      <c r="Q44" s="13"/>
      <c r="R44" s="16"/>
      <c r="S44" s="17"/>
      <c r="T44" s="13"/>
      <c r="U44" s="13">
        <v>8</v>
      </c>
      <c r="V44" s="23">
        <v>2</v>
      </c>
      <c r="W44" s="66" t="s">
        <v>225</v>
      </c>
      <c r="X44" s="13"/>
      <c r="Y44" s="13"/>
      <c r="Z44" s="16"/>
      <c r="AA44" s="18"/>
      <c r="AB44" s="12">
        <f t="shared" si="0"/>
        <v>0</v>
      </c>
      <c r="AC44" s="13">
        <f t="shared" si="1"/>
        <v>8</v>
      </c>
      <c r="AD44" s="12">
        <f t="shared" si="2"/>
        <v>2</v>
      </c>
      <c r="AE44" s="19">
        <f t="shared" si="3"/>
        <v>8</v>
      </c>
      <c r="AF44" s="20" t="s">
        <v>731</v>
      </c>
      <c r="AG44" s="21" t="s">
        <v>824</v>
      </c>
    </row>
    <row r="45" spans="1:33" ht="15.75" x14ac:dyDescent="0.25">
      <c r="A45" s="9" t="s">
        <v>90</v>
      </c>
      <c r="B45" s="22" t="s">
        <v>1</v>
      </c>
      <c r="C45" s="11" t="s">
        <v>91</v>
      </c>
      <c r="D45" s="13"/>
      <c r="E45" s="13"/>
      <c r="F45" s="16"/>
      <c r="G45" s="18"/>
      <c r="H45" s="12"/>
      <c r="I45" s="13"/>
      <c r="J45" s="16"/>
      <c r="K45" s="17"/>
      <c r="L45" s="13"/>
      <c r="M45" s="13"/>
      <c r="N45" s="16"/>
      <c r="O45" s="18"/>
      <c r="P45" s="12"/>
      <c r="Q45" s="13"/>
      <c r="R45" s="16"/>
      <c r="S45" s="17"/>
      <c r="T45" s="13"/>
      <c r="U45" s="13"/>
      <c r="V45" s="23"/>
      <c r="W45" s="66"/>
      <c r="X45" s="675"/>
      <c r="Y45" s="13">
        <v>8</v>
      </c>
      <c r="Z45" s="16">
        <v>2</v>
      </c>
      <c r="AA45" s="18" t="s">
        <v>225</v>
      </c>
      <c r="AB45" s="12">
        <f t="shared" si="0"/>
        <v>0</v>
      </c>
      <c r="AC45" s="13">
        <f t="shared" si="1"/>
        <v>8</v>
      </c>
      <c r="AD45" s="12">
        <f t="shared" si="2"/>
        <v>2</v>
      </c>
      <c r="AE45" s="19">
        <f t="shared" si="3"/>
        <v>8</v>
      </c>
      <c r="AF45" s="20" t="s">
        <v>731</v>
      </c>
      <c r="AG45" s="21" t="s">
        <v>824</v>
      </c>
    </row>
    <row r="46" spans="1:33" ht="15" x14ac:dyDescent="0.2">
      <c r="A46" s="62" t="s">
        <v>94</v>
      </c>
      <c r="B46" s="22" t="s">
        <v>1</v>
      </c>
      <c r="C46" s="30" t="s">
        <v>95</v>
      </c>
      <c r="D46" s="13"/>
      <c r="E46" s="13"/>
      <c r="F46" s="16"/>
      <c r="G46" s="18"/>
      <c r="H46" s="12"/>
      <c r="I46" s="13">
        <v>4</v>
      </c>
      <c r="J46" s="16">
        <v>1</v>
      </c>
      <c r="K46" s="17" t="s">
        <v>225</v>
      </c>
      <c r="L46" s="13"/>
      <c r="M46" s="13"/>
      <c r="N46" s="16"/>
      <c r="O46" s="18"/>
      <c r="P46" s="12"/>
      <c r="Q46" s="13"/>
      <c r="R46" s="16"/>
      <c r="S46" s="17"/>
      <c r="T46" s="13"/>
      <c r="U46" s="13"/>
      <c r="V46" s="23"/>
      <c r="W46" s="66"/>
      <c r="X46" s="13"/>
      <c r="Y46" s="13"/>
      <c r="Z46" s="16"/>
      <c r="AA46" s="18"/>
      <c r="AB46" s="12">
        <f t="shared" si="0"/>
        <v>0</v>
      </c>
      <c r="AC46" s="13">
        <f t="shared" si="1"/>
        <v>4</v>
      </c>
      <c r="AD46" s="12">
        <f t="shared" si="2"/>
        <v>1</v>
      </c>
      <c r="AE46" s="19">
        <f t="shared" si="3"/>
        <v>4</v>
      </c>
      <c r="AF46" s="20" t="s">
        <v>727</v>
      </c>
      <c r="AG46" s="21" t="s">
        <v>728</v>
      </c>
    </row>
    <row r="47" spans="1:33" ht="15" x14ac:dyDescent="0.2">
      <c r="A47" s="62" t="s">
        <v>96</v>
      </c>
      <c r="B47" s="22" t="s">
        <v>1</v>
      </c>
      <c r="C47" s="30" t="s">
        <v>97</v>
      </c>
      <c r="D47" s="13"/>
      <c r="E47" s="13"/>
      <c r="F47" s="16"/>
      <c r="G47" s="18"/>
      <c r="H47" s="12"/>
      <c r="I47" s="13"/>
      <c r="J47" s="16"/>
      <c r="K47" s="17"/>
      <c r="L47" s="13"/>
      <c r="M47" s="13"/>
      <c r="N47" s="16"/>
      <c r="O47" s="18"/>
      <c r="P47" s="12"/>
      <c r="Q47" s="13">
        <v>4</v>
      </c>
      <c r="R47" s="16">
        <v>1</v>
      </c>
      <c r="S47" s="17" t="s">
        <v>225</v>
      </c>
      <c r="T47" s="13"/>
      <c r="U47" s="13"/>
      <c r="V47" s="23"/>
      <c r="W47" s="66"/>
      <c r="X47" s="13"/>
      <c r="Y47" s="13"/>
      <c r="Z47" s="16"/>
      <c r="AA47" s="18"/>
      <c r="AB47" s="12">
        <f t="shared" si="0"/>
        <v>0</v>
      </c>
      <c r="AC47" s="13">
        <f t="shared" si="1"/>
        <v>4</v>
      </c>
      <c r="AD47" s="12">
        <f t="shared" si="2"/>
        <v>1</v>
      </c>
      <c r="AE47" s="19">
        <f t="shared" si="3"/>
        <v>4</v>
      </c>
      <c r="AF47" s="20" t="s">
        <v>727</v>
      </c>
      <c r="AG47" s="21" t="s">
        <v>728</v>
      </c>
    </row>
    <row r="48" spans="1:33" ht="15" x14ac:dyDescent="0.2">
      <c r="A48" s="62" t="s">
        <v>98</v>
      </c>
      <c r="B48" s="22" t="s">
        <v>1</v>
      </c>
      <c r="C48" s="29" t="s">
        <v>99</v>
      </c>
      <c r="D48" s="13"/>
      <c r="E48" s="13"/>
      <c r="F48" s="16"/>
      <c r="G48" s="18"/>
      <c r="H48" s="12"/>
      <c r="I48" s="13"/>
      <c r="J48" s="16"/>
      <c r="K48" s="17"/>
      <c r="L48" s="13"/>
      <c r="M48" s="13"/>
      <c r="N48" s="16"/>
      <c r="O48" s="18"/>
      <c r="P48" s="12"/>
      <c r="Q48" s="13"/>
      <c r="R48" s="16"/>
      <c r="S48" s="17"/>
      <c r="T48" s="13"/>
      <c r="U48" s="13"/>
      <c r="V48" s="23"/>
      <c r="W48" s="66"/>
      <c r="X48" s="13"/>
      <c r="Y48" s="13">
        <v>4</v>
      </c>
      <c r="Z48" s="16">
        <v>1</v>
      </c>
      <c r="AA48" s="18" t="s">
        <v>225</v>
      </c>
      <c r="AB48" s="12">
        <f t="shared" si="0"/>
        <v>0</v>
      </c>
      <c r="AC48" s="13">
        <f t="shared" si="1"/>
        <v>4</v>
      </c>
      <c r="AD48" s="12">
        <f t="shared" si="2"/>
        <v>1</v>
      </c>
      <c r="AE48" s="19">
        <f t="shared" si="3"/>
        <v>4</v>
      </c>
      <c r="AF48" s="20" t="s">
        <v>727</v>
      </c>
      <c r="AG48" s="21" t="s">
        <v>728</v>
      </c>
    </row>
    <row r="49" spans="1:33" ht="15" x14ac:dyDescent="0.2">
      <c r="A49" s="62" t="s">
        <v>151</v>
      </c>
      <c r="B49" s="22" t="s">
        <v>1</v>
      </c>
      <c r="C49" s="554" t="s">
        <v>152</v>
      </c>
      <c r="D49" s="13"/>
      <c r="E49" s="13"/>
      <c r="F49" s="16"/>
      <c r="G49" s="18"/>
      <c r="H49" s="12">
        <v>4</v>
      </c>
      <c r="I49" s="13">
        <v>4</v>
      </c>
      <c r="J49" s="16">
        <v>1</v>
      </c>
      <c r="K49" s="17" t="s">
        <v>223</v>
      </c>
      <c r="L49" s="13"/>
      <c r="M49" s="13"/>
      <c r="N49" s="16"/>
      <c r="O49" s="18"/>
      <c r="P49" s="12"/>
      <c r="Q49" s="13"/>
      <c r="R49" s="16"/>
      <c r="S49" s="17"/>
      <c r="T49" s="13"/>
      <c r="U49" s="13"/>
      <c r="V49" s="23"/>
      <c r="W49" s="66"/>
      <c r="X49" s="13"/>
      <c r="Y49" s="13"/>
      <c r="Z49" s="16"/>
      <c r="AA49" s="18"/>
      <c r="AB49" s="12">
        <f t="shared" si="0"/>
        <v>4</v>
      </c>
      <c r="AC49" s="13">
        <f t="shared" si="1"/>
        <v>4</v>
      </c>
      <c r="AD49" s="12">
        <f t="shared" si="2"/>
        <v>1</v>
      </c>
      <c r="AE49" s="19">
        <f t="shared" si="3"/>
        <v>8</v>
      </c>
      <c r="AF49" s="20" t="s">
        <v>765</v>
      </c>
      <c r="AG49" s="21" t="s">
        <v>829</v>
      </c>
    </row>
    <row r="50" spans="1:33" ht="15" x14ac:dyDescent="0.2">
      <c r="A50" s="62" t="s">
        <v>559</v>
      </c>
      <c r="B50" s="22" t="s">
        <v>137</v>
      </c>
      <c r="C50" s="678" t="s">
        <v>560</v>
      </c>
      <c r="D50" s="13" t="s">
        <v>222</v>
      </c>
      <c r="E50" s="13" t="s">
        <v>222</v>
      </c>
      <c r="F50" s="16"/>
      <c r="G50" s="18"/>
      <c r="H50" s="12">
        <v>4</v>
      </c>
      <c r="I50" s="13">
        <v>8</v>
      </c>
      <c r="J50" s="16">
        <v>3</v>
      </c>
      <c r="K50" s="17" t="s">
        <v>346</v>
      </c>
      <c r="L50" s="13" t="s">
        <v>222</v>
      </c>
      <c r="M50" s="13" t="s">
        <v>222</v>
      </c>
      <c r="N50" s="16"/>
      <c r="O50" s="18"/>
      <c r="P50" s="12" t="s">
        <v>222</v>
      </c>
      <c r="Q50" s="13" t="s">
        <v>222</v>
      </c>
      <c r="R50" s="16"/>
      <c r="S50" s="17"/>
      <c r="T50" s="13" t="s">
        <v>222</v>
      </c>
      <c r="U50" s="13" t="s">
        <v>222</v>
      </c>
      <c r="V50" s="16"/>
      <c r="W50" s="17"/>
      <c r="X50" s="13"/>
      <c r="Y50" s="13" t="s">
        <v>222</v>
      </c>
      <c r="Z50" s="16"/>
      <c r="AA50" s="18"/>
      <c r="AB50" s="12">
        <f t="shared" si="0"/>
        <v>4</v>
      </c>
      <c r="AC50" s="13">
        <f t="shared" si="1"/>
        <v>8</v>
      </c>
      <c r="AD50" s="12">
        <f t="shared" si="2"/>
        <v>3</v>
      </c>
      <c r="AE50" s="19">
        <f t="shared" si="3"/>
        <v>12</v>
      </c>
      <c r="AF50" s="20" t="s">
        <v>765</v>
      </c>
      <c r="AG50" s="21" t="s">
        <v>819</v>
      </c>
    </row>
    <row r="51" spans="1:33" ht="15" x14ac:dyDescent="0.2">
      <c r="A51" s="62" t="s">
        <v>561</v>
      </c>
      <c r="B51" s="22" t="s">
        <v>137</v>
      </c>
      <c r="C51" s="554" t="s">
        <v>562</v>
      </c>
      <c r="D51" s="13" t="s">
        <v>222</v>
      </c>
      <c r="E51" s="13" t="s">
        <v>222</v>
      </c>
      <c r="F51" s="16"/>
      <c r="G51" s="18"/>
      <c r="H51" s="12" t="s">
        <v>222</v>
      </c>
      <c r="I51" s="13" t="s">
        <v>222</v>
      </c>
      <c r="J51" s="16"/>
      <c r="K51" s="17"/>
      <c r="L51" s="13">
        <v>8</v>
      </c>
      <c r="M51" s="13">
        <v>8</v>
      </c>
      <c r="N51" s="16">
        <v>1</v>
      </c>
      <c r="O51" s="18" t="s">
        <v>346</v>
      </c>
      <c r="P51" s="12" t="s">
        <v>222</v>
      </c>
      <c r="Q51" s="13" t="s">
        <v>222</v>
      </c>
      <c r="R51" s="16"/>
      <c r="S51" s="17"/>
      <c r="T51" s="13" t="s">
        <v>222</v>
      </c>
      <c r="U51" s="13" t="s">
        <v>222</v>
      </c>
      <c r="V51" s="16"/>
      <c r="W51" s="17"/>
      <c r="X51" s="13" t="s">
        <v>222</v>
      </c>
      <c r="Y51" s="13" t="s">
        <v>222</v>
      </c>
      <c r="Z51" s="16"/>
      <c r="AA51" s="18"/>
      <c r="AB51" s="12">
        <f t="shared" si="0"/>
        <v>8</v>
      </c>
      <c r="AC51" s="13">
        <f t="shared" si="1"/>
        <v>8</v>
      </c>
      <c r="AD51" s="12">
        <f t="shared" si="2"/>
        <v>1</v>
      </c>
      <c r="AE51" s="19">
        <f t="shared" si="3"/>
        <v>16</v>
      </c>
      <c r="AF51" s="20" t="s">
        <v>765</v>
      </c>
      <c r="AG51" s="21" t="s">
        <v>835</v>
      </c>
    </row>
    <row r="52" spans="1:33" ht="15" x14ac:dyDescent="0.2">
      <c r="A52" s="62" t="s">
        <v>563</v>
      </c>
      <c r="B52" s="22" t="s">
        <v>137</v>
      </c>
      <c r="C52" s="554" t="s">
        <v>564</v>
      </c>
      <c r="D52" s="13" t="s">
        <v>222</v>
      </c>
      <c r="E52" s="13" t="s">
        <v>222</v>
      </c>
      <c r="F52" s="16"/>
      <c r="G52" s="18"/>
      <c r="H52" s="12" t="s">
        <v>222</v>
      </c>
      <c r="I52" s="13" t="s">
        <v>222</v>
      </c>
      <c r="J52" s="16"/>
      <c r="K52" s="17"/>
      <c r="L52" s="13" t="s">
        <v>222</v>
      </c>
      <c r="M52" s="13" t="s">
        <v>222</v>
      </c>
      <c r="N52" s="16"/>
      <c r="O52" s="18"/>
      <c r="P52" s="12">
        <v>4</v>
      </c>
      <c r="Q52" s="13">
        <v>8</v>
      </c>
      <c r="R52" s="16">
        <v>1</v>
      </c>
      <c r="S52" s="17" t="s">
        <v>540</v>
      </c>
      <c r="T52" s="13" t="s">
        <v>222</v>
      </c>
      <c r="U52" s="13" t="s">
        <v>222</v>
      </c>
      <c r="V52" s="16"/>
      <c r="W52" s="17"/>
      <c r="X52" s="13" t="s">
        <v>222</v>
      </c>
      <c r="Y52" s="13" t="s">
        <v>222</v>
      </c>
      <c r="Z52" s="16"/>
      <c r="AA52" s="18"/>
      <c r="AB52" s="12">
        <f t="shared" si="0"/>
        <v>4</v>
      </c>
      <c r="AC52" s="13">
        <f t="shared" si="1"/>
        <v>8</v>
      </c>
      <c r="AD52" s="12">
        <f t="shared" si="2"/>
        <v>1</v>
      </c>
      <c r="AE52" s="19">
        <f t="shared" si="3"/>
        <v>12</v>
      </c>
      <c r="AF52" s="20" t="s">
        <v>765</v>
      </c>
      <c r="AG52" s="21" t="s">
        <v>835</v>
      </c>
    </row>
    <row r="53" spans="1:33" ht="15" x14ac:dyDescent="0.2">
      <c r="A53" s="62" t="s">
        <v>565</v>
      </c>
      <c r="B53" s="22" t="s">
        <v>137</v>
      </c>
      <c r="C53" s="554" t="s">
        <v>566</v>
      </c>
      <c r="D53" s="13" t="s">
        <v>222</v>
      </c>
      <c r="E53" s="13" t="s">
        <v>222</v>
      </c>
      <c r="F53" s="16"/>
      <c r="G53" s="18"/>
      <c r="H53" s="12" t="s">
        <v>222</v>
      </c>
      <c r="I53" s="13" t="s">
        <v>222</v>
      </c>
      <c r="J53" s="16"/>
      <c r="K53" s="17"/>
      <c r="L53" s="13" t="s">
        <v>222</v>
      </c>
      <c r="M53" s="13" t="s">
        <v>222</v>
      </c>
      <c r="N53" s="16"/>
      <c r="O53" s="18"/>
      <c r="P53" s="12">
        <v>8</v>
      </c>
      <c r="Q53" s="13">
        <v>8</v>
      </c>
      <c r="R53" s="16">
        <v>3</v>
      </c>
      <c r="S53" s="17" t="s">
        <v>346</v>
      </c>
      <c r="T53" s="13" t="s">
        <v>222</v>
      </c>
      <c r="U53" s="13" t="s">
        <v>222</v>
      </c>
      <c r="V53" s="16"/>
      <c r="W53" s="17"/>
      <c r="X53" s="13" t="s">
        <v>222</v>
      </c>
      <c r="Y53" s="13" t="s">
        <v>222</v>
      </c>
      <c r="Z53" s="16"/>
      <c r="AA53" s="18"/>
      <c r="AB53" s="12">
        <f t="shared" si="0"/>
        <v>8</v>
      </c>
      <c r="AC53" s="13">
        <f t="shared" si="1"/>
        <v>8</v>
      </c>
      <c r="AD53" s="12">
        <f t="shared" si="2"/>
        <v>3</v>
      </c>
      <c r="AE53" s="19">
        <f t="shared" si="3"/>
        <v>16</v>
      </c>
      <c r="AF53" s="20" t="s">
        <v>765</v>
      </c>
      <c r="AG53" s="21" t="s">
        <v>819</v>
      </c>
    </row>
    <row r="54" spans="1:33" ht="15" x14ac:dyDescent="0.2">
      <c r="A54" s="62" t="s">
        <v>937</v>
      </c>
      <c r="B54" s="22" t="s">
        <v>137</v>
      </c>
      <c r="C54" s="554" t="s">
        <v>567</v>
      </c>
      <c r="D54" s="13" t="s">
        <v>222</v>
      </c>
      <c r="E54" s="13" t="s">
        <v>222</v>
      </c>
      <c r="F54" s="16"/>
      <c r="G54" s="18"/>
      <c r="H54" s="12" t="s">
        <v>222</v>
      </c>
      <c r="I54" s="13" t="s">
        <v>222</v>
      </c>
      <c r="J54" s="16"/>
      <c r="K54" s="17"/>
      <c r="L54" s="13" t="s">
        <v>222</v>
      </c>
      <c r="M54" s="13" t="s">
        <v>222</v>
      </c>
      <c r="N54" s="16"/>
      <c r="O54" s="18"/>
      <c r="P54" s="12" t="s">
        <v>222</v>
      </c>
      <c r="Q54" s="13" t="s">
        <v>222</v>
      </c>
      <c r="R54" s="16"/>
      <c r="S54" s="17"/>
      <c r="T54" s="13">
        <v>4</v>
      </c>
      <c r="U54" s="13">
        <v>4</v>
      </c>
      <c r="V54" s="16">
        <v>1</v>
      </c>
      <c r="W54" s="17" t="s">
        <v>346</v>
      </c>
      <c r="X54" s="13" t="s">
        <v>222</v>
      </c>
      <c r="Y54" s="13" t="s">
        <v>222</v>
      </c>
      <c r="Z54" s="16"/>
      <c r="AA54" s="18"/>
      <c r="AB54" s="12">
        <f t="shared" si="0"/>
        <v>4</v>
      </c>
      <c r="AC54" s="13">
        <f t="shared" si="1"/>
        <v>4</v>
      </c>
      <c r="AD54" s="12">
        <f t="shared" si="2"/>
        <v>1</v>
      </c>
      <c r="AE54" s="19">
        <f t="shared" si="3"/>
        <v>8</v>
      </c>
      <c r="AF54" s="20" t="s">
        <v>765</v>
      </c>
      <c r="AG54" s="21" t="s">
        <v>943</v>
      </c>
    </row>
    <row r="55" spans="1:33" ht="15" x14ac:dyDescent="0.2">
      <c r="A55" s="62" t="s">
        <v>568</v>
      </c>
      <c r="B55" s="22" t="s">
        <v>137</v>
      </c>
      <c r="C55" s="554" t="s">
        <v>569</v>
      </c>
      <c r="D55" s="13" t="s">
        <v>222</v>
      </c>
      <c r="E55" s="13" t="s">
        <v>222</v>
      </c>
      <c r="F55" s="16"/>
      <c r="G55" s="18"/>
      <c r="H55" s="12" t="s">
        <v>222</v>
      </c>
      <c r="I55" s="13" t="s">
        <v>222</v>
      </c>
      <c r="J55" s="16"/>
      <c r="K55" s="17"/>
      <c r="L55" s="13" t="s">
        <v>222</v>
      </c>
      <c r="M55" s="13" t="s">
        <v>222</v>
      </c>
      <c r="N55" s="16"/>
      <c r="O55" s="18"/>
      <c r="P55" s="12" t="s">
        <v>222</v>
      </c>
      <c r="Q55" s="13" t="s">
        <v>222</v>
      </c>
      <c r="R55" s="16"/>
      <c r="S55" s="17"/>
      <c r="T55" s="13">
        <v>4</v>
      </c>
      <c r="U55" s="13">
        <v>4</v>
      </c>
      <c r="V55" s="16">
        <v>2</v>
      </c>
      <c r="W55" s="17" t="s">
        <v>346</v>
      </c>
      <c r="X55" s="13" t="s">
        <v>222</v>
      </c>
      <c r="Y55" s="13" t="s">
        <v>222</v>
      </c>
      <c r="Z55" s="16"/>
      <c r="AA55" s="18"/>
      <c r="AB55" s="12">
        <f t="shared" si="0"/>
        <v>4</v>
      </c>
      <c r="AC55" s="13">
        <f t="shared" si="1"/>
        <v>4</v>
      </c>
      <c r="AD55" s="12">
        <f t="shared" si="2"/>
        <v>2</v>
      </c>
      <c r="AE55" s="19">
        <f t="shared" si="3"/>
        <v>8</v>
      </c>
      <c r="AF55" s="20" t="s">
        <v>765</v>
      </c>
      <c r="AG55" s="21" t="s">
        <v>835</v>
      </c>
    </row>
    <row r="56" spans="1:33" ht="15" x14ac:dyDescent="0.2">
      <c r="A56" s="62" t="s">
        <v>979</v>
      </c>
      <c r="B56" s="22" t="s">
        <v>137</v>
      </c>
      <c r="C56" s="554" t="s">
        <v>980</v>
      </c>
      <c r="D56" s="13" t="s">
        <v>222</v>
      </c>
      <c r="E56" s="13" t="s">
        <v>222</v>
      </c>
      <c r="F56" s="16"/>
      <c r="G56" s="18"/>
      <c r="H56" s="12" t="s">
        <v>222</v>
      </c>
      <c r="I56" s="13" t="s">
        <v>222</v>
      </c>
      <c r="J56" s="16"/>
      <c r="K56" s="17"/>
      <c r="L56" s="13" t="s">
        <v>222</v>
      </c>
      <c r="M56" s="13" t="s">
        <v>222</v>
      </c>
      <c r="N56" s="16"/>
      <c r="O56" s="18"/>
      <c r="P56" s="12" t="s">
        <v>222</v>
      </c>
      <c r="Q56" s="13" t="s">
        <v>222</v>
      </c>
      <c r="R56" s="16"/>
      <c r="S56" s="17"/>
      <c r="T56" s="13" t="s">
        <v>222</v>
      </c>
      <c r="U56" s="13" t="s">
        <v>222</v>
      </c>
      <c r="V56" s="16"/>
      <c r="W56" s="17"/>
      <c r="X56" s="13">
        <v>4</v>
      </c>
      <c r="Y56" s="13">
        <v>8</v>
      </c>
      <c r="Z56" s="16">
        <v>2</v>
      </c>
      <c r="AA56" s="18" t="s">
        <v>346</v>
      </c>
      <c r="AB56" s="12">
        <f t="shared" si="0"/>
        <v>4</v>
      </c>
      <c r="AC56" s="13">
        <f t="shared" si="1"/>
        <v>8</v>
      </c>
      <c r="AD56" s="12">
        <f t="shared" si="2"/>
        <v>2</v>
      </c>
      <c r="AE56" s="19">
        <f t="shared" si="3"/>
        <v>12</v>
      </c>
      <c r="AF56" s="20" t="s">
        <v>765</v>
      </c>
      <c r="AG56" s="21" t="s">
        <v>819</v>
      </c>
    </row>
    <row r="57" spans="1:33" ht="15" x14ac:dyDescent="0.2">
      <c r="A57" s="62" t="s">
        <v>938</v>
      </c>
      <c r="B57" s="22" t="s">
        <v>137</v>
      </c>
      <c r="C57" s="554" t="s">
        <v>593</v>
      </c>
      <c r="D57" s="13" t="s">
        <v>222</v>
      </c>
      <c r="E57" s="13" t="s">
        <v>222</v>
      </c>
      <c r="F57" s="16"/>
      <c r="G57" s="18"/>
      <c r="H57" s="12" t="s">
        <v>222</v>
      </c>
      <c r="I57" s="13" t="s">
        <v>222</v>
      </c>
      <c r="J57" s="16"/>
      <c r="K57" s="17"/>
      <c r="L57" s="13" t="s">
        <v>222</v>
      </c>
      <c r="M57" s="13" t="s">
        <v>222</v>
      </c>
      <c r="N57" s="16"/>
      <c r="O57" s="18"/>
      <c r="P57" s="12" t="s">
        <v>222</v>
      </c>
      <c r="Q57" s="13" t="s">
        <v>222</v>
      </c>
      <c r="R57" s="16"/>
      <c r="S57" s="17"/>
      <c r="T57" s="13">
        <v>4</v>
      </c>
      <c r="U57" s="13">
        <v>4</v>
      </c>
      <c r="V57" s="16">
        <v>1</v>
      </c>
      <c r="W57" s="17" t="s">
        <v>346</v>
      </c>
      <c r="X57" s="13" t="s">
        <v>222</v>
      </c>
      <c r="Y57" s="13" t="s">
        <v>222</v>
      </c>
      <c r="Z57" s="16"/>
      <c r="AA57" s="18"/>
      <c r="AB57" s="12">
        <f t="shared" si="0"/>
        <v>4</v>
      </c>
      <c r="AC57" s="13">
        <f t="shared" si="1"/>
        <v>4</v>
      </c>
      <c r="AD57" s="12">
        <f t="shared" si="2"/>
        <v>1</v>
      </c>
      <c r="AE57" s="19">
        <f t="shared" si="3"/>
        <v>8</v>
      </c>
      <c r="AF57" s="20" t="s">
        <v>765</v>
      </c>
      <c r="AG57" s="21" t="s">
        <v>944</v>
      </c>
    </row>
    <row r="58" spans="1:33" ht="15" x14ac:dyDescent="0.2">
      <c r="A58" s="62" t="s">
        <v>939</v>
      </c>
      <c r="B58" s="22" t="s">
        <v>137</v>
      </c>
      <c r="C58" s="554" t="s">
        <v>594</v>
      </c>
      <c r="D58" s="13" t="s">
        <v>222</v>
      </c>
      <c r="E58" s="13" t="s">
        <v>222</v>
      </c>
      <c r="F58" s="16"/>
      <c r="G58" s="18"/>
      <c r="H58" s="12" t="s">
        <v>222</v>
      </c>
      <c r="I58" s="13" t="s">
        <v>222</v>
      </c>
      <c r="J58" s="16"/>
      <c r="K58" s="17"/>
      <c r="L58" s="13" t="s">
        <v>222</v>
      </c>
      <c r="M58" s="13" t="s">
        <v>222</v>
      </c>
      <c r="N58" s="16"/>
      <c r="O58" s="18"/>
      <c r="P58" s="12" t="s">
        <v>222</v>
      </c>
      <c r="Q58" s="13" t="s">
        <v>222</v>
      </c>
      <c r="R58" s="16"/>
      <c r="S58" s="17"/>
      <c r="T58" s="13" t="s">
        <v>222</v>
      </c>
      <c r="U58" s="13" t="s">
        <v>222</v>
      </c>
      <c r="V58" s="16"/>
      <c r="W58" s="17"/>
      <c r="X58" s="13">
        <v>4</v>
      </c>
      <c r="Y58" s="13">
        <v>4</v>
      </c>
      <c r="Z58" s="16">
        <v>1</v>
      </c>
      <c r="AA58" s="18" t="s">
        <v>346</v>
      </c>
      <c r="AB58" s="12">
        <f t="shared" si="0"/>
        <v>4</v>
      </c>
      <c r="AC58" s="13">
        <f t="shared" si="1"/>
        <v>4</v>
      </c>
      <c r="AD58" s="12">
        <f t="shared" si="2"/>
        <v>1</v>
      </c>
      <c r="AE58" s="19">
        <f t="shared" si="3"/>
        <v>8</v>
      </c>
      <c r="AF58" s="20" t="s">
        <v>765</v>
      </c>
      <c r="AG58" s="21" t="s">
        <v>829</v>
      </c>
    </row>
    <row r="59" spans="1:33" ht="15" x14ac:dyDescent="0.2">
      <c r="A59" s="62" t="s">
        <v>940</v>
      </c>
      <c r="B59" s="22" t="s">
        <v>137</v>
      </c>
      <c r="C59" s="554" t="s">
        <v>570</v>
      </c>
      <c r="D59" s="13" t="s">
        <v>222</v>
      </c>
      <c r="E59" s="13" t="s">
        <v>222</v>
      </c>
      <c r="F59" s="16"/>
      <c r="G59" s="18"/>
      <c r="H59" s="12" t="s">
        <v>222</v>
      </c>
      <c r="I59" s="13" t="s">
        <v>222</v>
      </c>
      <c r="J59" s="16"/>
      <c r="K59" s="17"/>
      <c r="L59" s="13">
        <v>4</v>
      </c>
      <c r="M59" s="13"/>
      <c r="N59" s="16">
        <v>1</v>
      </c>
      <c r="O59" s="18" t="s">
        <v>356</v>
      </c>
      <c r="P59" s="12" t="s">
        <v>222</v>
      </c>
      <c r="Q59" s="13" t="s">
        <v>222</v>
      </c>
      <c r="R59" s="16"/>
      <c r="S59" s="17"/>
      <c r="T59" s="13"/>
      <c r="U59" s="13"/>
      <c r="V59" s="16"/>
      <c r="W59" s="17"/>
      <c r="X59" s="13" t="s">
        <v>222</v>
      </c>
      <c r="Y59" s="13" t="s">
        <v>222</v>
      </c>
      <c r="Z59" s="16"/>
      <c r="AA59" s="18"/>
      <c r="AB59" s="12">
        <f t="shared" si="0"/>
        <v>4</v>
      </c>
      <c r="AC59" s="13">
        <f t="shared" si="1"/>
        <v>0</v>
      </c>
      <c r="AD59" s="12">
        <f t="shared" si="2"/>
        <v>1</v>
      </c>
      <c r="AE59" s="19">
        <f t="shared" si="3"/>
        <v>4</v>
      </c>
      <c r="AF59" s="20" t="s">
        <v>765</v>
      </c>
      <c r="AG59" s="21" t="s">
        <v>822</v>
      </c>
    </row>
    <row r="60" spans="1:33" ht="15" x14ac:dyDescent="0.2">
      <c r="A60" s="62" t="s">
        <v>571</v>
      </c>
      <c r="B60" s="22" t="s">
        <v>137</v>
      </c>
      <c r="C60" s="554" t="s">
        <v>572</v>
      </c>
      <c r="D60" s="13" t="s">
        <v>222</v>
      </c>
      <c r="E60" s="13" t="s">
        <v>222</v>
      </c>
      <c r="F60" s="16"/>
      <c r="G60" s="18"/>
      <c r="H60" s="12" t="s">
        <v>222</v>
      </c>
      <c r="I60" s="13" t="s">
        <v>222</v>
      </c>
      <c r="J60" s="16"/>
      <c r="K60" s="17"/>
      <c r="L60" s="13" t="s">
        <v>222</v>
      </c>
      <c r="M60" s="13" t="s">
        <v>222</v>
      </c>
      <c r="N60" s="16"/>
      <c r="O60" s="18"/>
      <c r="P60" s="12" t="s">
        <v>222</v>
      </c>
      <c r="Q60" s="13" t="s">
        <v>222</v>
      </c>
      <c r="R60" s="16"/>
      <c r="S60" s="17"/>
      <c r="T60" s="13" t="s">
        <v>222</v>
      </c>
      <c r="U60" s="13" t="s">
        <v>222</v>
      </c>
      <c r="V60" s="16"/>
      <c r="W60" s="17"/>
      <c r="X60" s="13">
        <v>4</v>
      </c>
      <c r="Y60" s="13">
        <v>4</v>
      </c>
      <c r="Z60" s="16">
        <v>1</v>
      </c>
      <c r="AA60" s="18" t="s">
        <v>346</v>
      </c>
      <c r="AB60" s="12">
        <f t="shared" si="0"/>
        <v>4</v>
      </c>
      <c r="AC60" s="13">
        <f t="shared" si="1"/>
        <v>4</v>
      </c>
      <c r="AD60" s="12">
        <f t="shared" si="2"/>
        <v>1</v>
      </c>
      <c r="AE60" s="19">
        <f t="shared" si="3"/>
        <v>8</v>
      </c>
      <c r="AF60" s="20" t="s">
        <v>765</v>
      </c>
      <c r="AG60" s="21" t="s">
        <v>822</v>
      </c>
    </row>
    <row r="61" spans="1:33" ht="15" x14ac:dyDescent="0.2">
      <c r="A61" s="62" t="s">
        <v>941</v>
      </c>
      <c r="B61" s="22"/>
      <c r="C61" s="554" t="s">
        <v>573</v>
      </c>
      <c r="D61" s="13"/>
      <c r="E61" s="13"/>
      <c r="F61" s="16"/>
      <c r="G61" s="518"/>
      <c r="H61" s="12">
        <v>4</v>
      </c>
      <c r="I61" s="13"/>
      <c r="J61" s="16">
        <v>1</v>
      </c>
      <c r="K61" s="342" t="s">
        <v>156</v>
      </c>
      <c r="L61" s="13"/>
      <c r="M61" s="13"/>
      <c r="N61" s="16"/>
      <c r="O61" s="518"/>
      <c r="P61" s="12"/>
      <c r="Q61" s="13"/>
      <c r="R61" s="16"/>
      <c r="S61" s="17"/>
      <c r="T61" s="13"/>
      <c r="U61" s="13"/>
      <c r="V61" s="23"/>
      <c r="W61" s="66"/>
      <c r="X61" s="13"/>
      <c r="Y61" s="13"/>
      <c r="Z61" s="16"/>
      <c r="AA61" s="518"/>
      <c r="AB61" s="12">
        <f t="shared" si="0"/>
        <v>4</v>
      </c>
      <c r="AC61" s="13">
        <f t="shared" si="1"/>
        <v>0</v>
      </c>
      <c r="AD61" s="12">
        <f t="shared" si="2"/>
        <v>1</v>
      </c>
      <c r="AE61" s="19">
        <f t="shared" si="3"/>
        <v>4</v>
      </c>
      <c r="AF61" s="20" t="s">
        <v>1173</v>
      </c>
      <c r="AG61" s="21" t="s">
        <v>936</v>
      </c>
    </row>
    <row r="62" spans="1:33" ht="17.25" thickBot="1" x14ac:dyDescent="0.3">
      <c r="A62" s="32"/>
      <c r="B62" s="404"/>
      <c r="C62" s="405" t="s">
        <v>365</v>
      </c>
      <c r="D62" s="406">
        <f>SUM(D12:D61)</f>
        <v>58</v>
      </c>
      <c r="E62" s="406">
        <f>SUM(E12:E61)</f>
        <v>48</v>
      </c>
      <c r="F62" s="406">
        <f>SUM(F12:F61)</f>
        <v>17</v>
      </c>
      <c r="G62" s="407" t="s">
        <v>19</v>
      </c>
      <c r="H62" s="406">
        <f>SUM(H12:H61)</f>
        <v>40</v>
      </c>
      <c r="I62" s="406">
        <f>SUM(I12:I61)</f>
        <v>32</v>
      </c>
      <c r="J62" s="406">
        <f>SUM(J12:J61)</f>
        <v>16</v>
      </c>
      <c r="K62" s="407" t="s">
        <v>19</v>
      </c>
      <c r="L62" s="406">
        <f>SUM(L12:L61)</f>
        <v>64</v>
      </c>
      <c r="M62" s="406">
        <f>SUM(M12:M61)</f>
        <v>24</v>
      </c>
      <c r="N62" s="406">
        <f>SUM(N12:N61)</f>
        <v>19</v>
      </c>
      <c r="O62" s="407" t="s">
        <v>19</v>
      </c>
      <c r="P62" s="406">
        <f>SUM(P12:P61)</f>
        <v>52</v>
      </c>
      <c r="Q62" s="406">
        <f>SUM(Q12:Q61)</f>
        <v>36</v>
      </c>
      <c r="R62" s="406">
        <f>SUM(R12:R61)</f>
        <v>19</v>
      </c>
      <c r="S62" s="407" t="s">
        <v>19</v>
      </c>
      <c r="T62" s="406">
        <f>SUM(T12:T61)</f>
        <v>56</v>
      </c>
      <c r="U62" s="406">
        <f>SUM(U12:U61)</f>
        <v>28</v>
      </c>
      <c r="V62" s="406">
        <f>SUM(V12:V61)</f>
        <v>18</v>
      </c>
      <c r="W62" s="407" t="s">
        <v>19</v>
      </c>
      <c r="X62" s="406">
        <f>SUM(X12:X61)</f>
        <v>36</v>
      </c>
      <c r="Y62" s="406">
        <f>SUM(Y12:Y61)</f>
        <v>32</v>
      </c>
      <c r="Z62" s="406">
        <f>SUM(Z12:Z61)</f>
        <v>12</v>
      </c>
      <c r="AA62" s="407" t="s">
        <v>19</v>
      </c>
      <c r="AB62" s="406">
        <f t="shared" ref="AB62:AE62" si="4">SUM(AB12:AB61)</f>
        <v>306</v>
      </c>
      <c r="AC62" s="406">
        <f t="shared" si="4"/>
        <v>200</v>
      </c>
      <c r="AD62" s="408">
        <f t="shared" si="4"/>
        <v>101</v>
      </c>
      <c r="AE62" s="406">
        <f t="shared" si="4"/>
        <v>506</v>
      </c>
      <c r="AF62" s="409"/>
      <c r="AG62" s="409"/>
    </row>
    <row r="63" spans="1:33" ht="17.25" thickBot="1" x14ac:dyDescent="0.3">
      <c r="A63" s="410"/>
      <c r="B63" s="411"/>
      <c r="C63" s="323" t="s">
        <v>366</v>
      </c>
      <c r="D63" s="324">
        <f>D10+D62</f>
        <v>74</v>
      </c>
      <c r="E63" s="324">
        <f>E10+E62</f>
        <v>104</v>
      </c>
      <c r="F63" s="324">
        <f>F10+F62</f>
        <v>29</v>
      </c>
      <c r="G63" s="412" t="s">
        <v>19</v>
      </c>
      <c r="H63" s="324">
        <f>H10+H62</f>
        <v>88</v>
      </c>
      <c r="I63" s="324">
        <f>I10+I62</f>
        <v>52</v>
      </c>
      <c r="J63" s="324">
        <f>J10+J62</f>
        <v>28</v>
      </c>
      <c r="K63" s="412" t="s">
        <v>19</v>
      </c>
      <c r="L63" s="324">
        <f>L10+L62</f>
        <v>92</v>
      </c>
      <c r="M63" s="324">
        <f>M10+M62</f>
        <v>28</v>
      </c>
      <c r="N63" s="324">
        <f>N10+N62</f>
        <v>27</v>
      </c>
      <c r="O63" s="412" t="s">
        <v>19</v>
      </c>
      <c r="P63" s="324">
        <f>P10+P62</f>
        <v>76</v>
      </c>
      <c r="Q63" s="324">
        <f>Q10+Q62</f>
        <v>60</v>
      </c>
      <c r="R63" s="324">
        <f>R10+R62</f>
        <v>31</v>
      </c>
      <c r="S63" s="412" t="s">
        <v>19</v>
      </c>
      <c r="T63" s="324">
        <f>T10+T62</f>
        <v>92</v>
      </c>
      <c r="U63" s="324">
        <f>U10+U62</f>
        <v>64</v>
      </c>
      <c r="V63" s="324">
        <f>V10+V62</f>
        <v>33</v>
      </c>
      <c r="W63" s="412" t="s">
        <v>19</v>
      </c>
      <c r="X63" s="324">
        <f>X10+X62</f>
        <v>64</v>
      </c>
      <c r="Y63" s="324">
        <f>Y10+Y62</f>
        <v>68</v>
      </c>
      <c r="Z63" s="324">
        <f>Z10+Z62</f>
        <v>32</v>
      </c>
      <c r="AA63" s="412" t="s">
        <v>19</v>
      </c>
      <c r="AB63" s="413">
        <f t="shared" ref="AB63:AE63" si="5">AB10+AB62</f>
        <v>486</v>
      </c>
      <c r="AC63" s="414">
        <f t="shared" si="5"/>
        <v>376</v>
      </c>
      <c r="AD63" s="325">
        <f t="shared" si="5"/>
        <v>180</v>
      </c>
      <c r="AE63" s="415">
        <f t="shared" si="5"/>
        <v>862</v>
      </c>
      <c r="AF63" s="409"/>
      <c r="AG63" s="409"/>
    </row>
    <row r="64" spans="1:33" ht="15.75" x14ac:dyDescent="0.25">
      <c r="A64" s="416"/>
      <c r="B64" s="417"/>
      <c r="C64" s="418" t="s">
        <v>5</v>
      </c>
      <c r="D64" s="936"/>
      <c r="E64" s="936"/>
      <c r="F64" s="936"/>
      <c r="G64" s="936"/>
      <c r="H64" s="936"/>
      <c r="I64" s="936"/>
      <c r="J64" s="936"/>
      <c r="K64" s="936"/>
      <c r="L64" s="936"/>
      <c r="M64" s="936"/>
      <c r="N64" s="936"/>
      <c r="O64" s="936"/>
      <c r="P64" s="936"/>
      <c r="Q64" s="936"/>
      <c r="R64" s="936"/>
      <c r="S64" s="936"/>
      <c r="T64" s="936"/>
      <c r="U64" s="936"/>
      <c r="V64" s="936"/>
      <c r="W64" s="936"/>
      <c r="X64" s="936"/>
      <c r="Y64" s="936"/>
      <c r="Z64" s="936"/>
      <c r="AA64" s="936"/>
      <c r="AB64" s="936"/>
      <c r="AC64" s="936"/>
      <c r="AD64" s="930"/>
      <c r="AE64" s="952"/>
      <c r="AF64" s="419"/>
      <c r="AG64" s="419"/>
    </row>
    <row r="65" spans="1:33" ht="15" x14ac:dyDescent="0.2">
      <c r="A65" s="575" t="s">
        <v>136</v>
      </c>
      <c r="B65" s="22" t="s">
        <v>139</v>
      </c>
      <c r="C65" s="576" t="s">
        <v>138</v>
      </c>
      <c r="D65" s="13">
        <v>4</v>
      </c>
      <c r="E65" s="13"/>
      <c r="F65" s="49" t="s">
        <v>19</v>
      </c>
      <c r="G65" s="51" t="s">
        <v>157</v>
      </c>
      <c r="H65" s="13"/>
      <c r="I65" s="13"/>
      <c r="J65" s="49" t="s">
        <v>19</v>
      </c>
      <c r="K65" s="51"/>
      <c r="L65" s="13"/>
      <c r="M65" s="13"/>
      <c r="N65" s="49" t="s">
        <v>19</v>
      </c>
      <c r="O65" s="51"/>
      <c r="P65" s="13"/>
      <c r="Q65" s="13"/>
      <c r="R65" s="49" t="s">
        <v>19</v>
      </c>
      <c r="S65" s="51"/>
      <c r="T65" s="13"/>
      <c r="U65" s="13"/>
      <c r="V65" s="49" t="s">
        <v>19</v>
      </c>
      <c r="W65" s="51"/>
      <c r="X65" s="13"/>
      <c r="Y65" s="13"/>
      <c r="Z65" s="49" t="s">
        <v>19</v>
      </c>
      <c r="AA65" s="50"/>
      <c r="AB65" s="12">
        <f>SUM(D65,H65,L65,P65,T65,X65)</f>
        <v>4</v>
      </c>
      <c r="AC65" s="13">
        <f>SUM(E65,I65,M65,Q65,U65,Y65)</f>
        <v>0</v>
      </c>
      <c r="AD65" s="49" t="s">
        <v>19</v>
      </c>
      <c r="AE65" s="19"/>
      <c r="AF65" s="21" t="s">
        <v>758</v>
      </c>
      <c r="AG65" s="21" t="s">
        <v>934</v>
      </c>
    </row>
    <row r="66" spans="1:33" ht="15" x14ac:dyDescent="0.2">
      <c r="A66" s="695" t="s">
        <v>290</v>
      </c>
      <c r="B66" s="22" t="s">
        <v>139</v>
      </c>
      <c r="C66" s="696" t="s">
        <v>574</v>
      </c>
      <c r="D66" s="13"/>
      <c r="E66" s="13"/>
      <c r="F66" s="16"/>
      <c r="G66" s="342"/>
      <c r="H66" s="343"/>
      <c r="I66" s="13"/>
      <c r="J66" s="16"/>
      <c r="K66" s="17"/>
      <c r="L66" s="13"/>
      <c r="M66" s="13"/>
      <c r="N66" s="16"/>
      <c r="O66" s="17"/>
      <c r="P66" s="13"/>
      <c r="Q66" s="13"/>
      <c r="R66" s="16"/>
      <c r="S66" s="17"/>
      <c r="T66" s="13"/>
      <c r="U66" s="13"/>
      <c r="V66" s="16"/>
      <c r="W66" s="17"/>
      <c r="X66" s="13">
        <v>4</v>
      </c>
      <c r="Y66" s="13"/>
      <c r="Z66" s="16" t="s">
        <v>19</v>
      </c>
      <c r="AA66" s="18" t="s">
        <v>157</v>
      </c>
      <c r="AB66" s="12">
        <f t="shared" ref="AB66:AB70" si="6">SUM(D66,H66,L66,P66,T66,X66)</f>
        <v>4</v>
      </c>
      <c r="AC66" s="13">
        <f t="shared" ref="AC66:AC70" si="7">SUM(E66,I66,M66,Q66,U66,Y66)</f>
        <v>0</v>
      </c>
      <c r="AD66" s="49" t="s">
        <v>19</v>
      </c>
      <c r="AE66" s="19"/>
      <c r="AF66" s="20" t="s">
        <v>791</v>
      </c>
      <c r="AG66" s="21" t="s">
        <v>1178</v>
      </c>
    </row>
    <row r="67" spans="1:33" ht="15" x14ac:dyDescent="0.2">
      <c r="A67" s="9" t="s">
        <v>170</v>
      </c>
      <c r="B67" s="22" t="s">
        <v>1</v>
      </c>
      <c r="C67" s="25" t="s">
        <v>141</v>
      </c>
      <c r="D67" s="13"/>
      <c r="E67" s="13"/>
      <c r="F67" s="49" t="s">
        <v>19</v>
      </c>
      <c r="G67" s="51"/>
      <c r="H67" s="13"/>
      <c r="I67" s="13"/>
      <c r="J67" s="49" t="s">
        <v>19</v>
      </c>
      <c r="K67" s="51"/>
      <c r="L67" s="13"/>
      <c r="M67" s="13"/>
      <c r="N67" s="49" t="s">
        <v>19</v>
      </c>
      <c r="O67" s="51"/>
      <c r="P67" s="13"/>
      <c r="Q67" s="13"/>
      <c r="R67" s="49" t="s">
        <v>19</v>
      </c>
      <c r="S67" s="51" t="s">
        <v>368</v>
      </c>
      <c r="T67" s="13"/>
      <c r="U67" s="13"/>
      <c r="V67" s="49" t="s">
        <v>19</v>
      </c>
      <c r="W67" s="51"/>
      <c r="X67" s="13"/>
      <c r="Y67" s="13"/>
      <c r="Z67" s="49" t="s">
        <v>19</v>
      </c>
      <c r="AA67" s="50"/>
      <c r="AB67" s="12">
        <f t="shared" si="6"/>
        <v>0</v>
      </c>
      <c r="AC67" s="13">
        <f t="shared" si="7"/>
        <v>0</v>
      </c>
      <c r="AD67" s="49" t="s">
        <v>19</v>
      </c>
      <c r="AE67" s="19"/>
      <c r="AF67" s="437"/>
      <c r="AG67" s="437"/>
    </row>
    <row r="68" spans="1:33" ht="15" x14ac:dyDescent="0.2">
      <c r="A68" s="9" t="s">
        <v>142</v>
      </c>
      <c r="B68" s="22" t="s">
        <v>1</v>
      </c>
      <c r="C68" s="11" t="s">
        <v>143</v>
      </c>
      <c r="D68" s="13"/>
      <c r="E68" s="13"/>
      <c r="F68" s="49" t="s">
        <v>19</v>
      </c>
      <c r="G68" s="51"/>
      <c r="H68" s="13"/>
      <c r="I68" s="13"/>
      <c r="J68" s="49" t="s">
        <v>19</v>
      </c>
      <c r="K68" s="51"/>
      <c r="L68" s="13"/>
      <c r="M68" s="13"/>
      <c r="N68" s="49" t="s">
        <v>19</v>
      </c>
      <c r="O68" s="51"/>
      <c r="P68" s="13"/>
      <c r="Q68" s="13"/>
      <c r="R68" s="49" t="s">
        <v>19</v>
      </c>
      <c r="S68" s="51"/>
      <c r="T68" s="13"/>
      <c r="U68" s="13"/>
      <c r="V68" s="49" t="s">
        <v>19</v>
      </c>
      <c r="W68" s="51"/>
      <c r="X68" s="13"/>
      <c r="Y68" s="13"/>
      <c r="Z68" s="49" t="s">
        <v>19</v>
      </c>
      <c r="AA68" s="50" t="s">
        <v>369</v>
      </c>
      <c r="AB68" s="12">
        <f t="shared" si="6"/>
        <v>0</v>
      </c>
      <c r="AC68" s="13">
        <f t="shared" si="7"/>
        <v>0</v>
      </c>
      <c r="AD68" s="49" t="s">
        <v>19</v>
      </c>
      <c r="AE68" s="19"/>
    </row>
    <row r="69" spans="1:33" ht="15" x14ac:dyDescent="0.2">
      <c r="A69" s="62" t="s">
        <v>144</v>
      </c>
      <c r="B69" s="22" t="s">
        <v>1</v>
      </c>
      <c r="C69" s="554" t="s">
        <v>145</v>
      </c>
      <c r="D69" s="13"/>
      <c r="E69" s="13"/>
      <c r="F69" s="49" t="s">
        <v>19</v>
      </c>
      <c r="G69" s="51"/>
      <c r="H69" s="13"/>
      <c r="I69" s="13"/>
      <c r="J69" s="49" t="s">
        <v>19</v>
      </c>
      <c r="K69" s="51"/>
      <c r="L69" s="13"/>
      <c r="M69" s="13"/>
      <c r="N69" s="49" t="s">
        <v>19</v>
      </c>
      <c r="O69" s="51"/>
      <c r="P69" s="13"/>
      <c r="Q69" s="13"/>
      <c r="R69" s="49" t="s">
        <v>19</v>
      </c>
      <c r="S69" s="51"/>
      <c r="T69" s="13"/>
      <c r="U69" s="13"/>
      <c r="V69" s="49" t="s">
        <v>19</v>
      </c>
      <c r="W69" s="51"/>
      <c r="X69" s="13"/>
      <c r="Y69" s="13"/>
      <c r="Z69" s="49" t="s">
        <v>19</v>
      </c>
      <c r="AA69" s="50" t="s">
        <v>369</v>
      </c>
      <c r="AB69" s="12">
        <f t="shared" si="6"/>
        <v>0</v>
      </c>
      <c r="AC69" s="13">
        <f t="shared" si="7"/>
        <v>0</v>
      </c>
      <c r="AD69" s="49" t="s">
        <v>19</v>
      </c>
      <c r="AE69" s="19"/>
    </row>
    <row r="70" spans="1:33" ht="15.75" thickBot="1" x14ac:dyDescent="0.25">
      <c r="A70" s="423" t="s">
        <v>575</v>
      </c>
      <c r="B70" s="22" t="s">
        <v>1</v>
      </c>
      <c r="C70" s="424" t="s">
        <v>576</v>
      </c>
      <c r="D70" s="588"/>
      <c r="E70" s="588"/>
      <c r="F70" s="680" t="s">
        <v>19</v>
      </c>
      <c r="G70" s="681"/>
      <c r="H70" s="588"/>
      <c r="I70" s="588"/>
      <c r="J70" s="680" t="s">
        <v>19</v>
      </c>
      <c r="K70" s="681"/>
      <c r="L70" s="588"/>
      <c r="M70" s="588"/>
      <c r="N70" s="680" t="s">
        <v>19</v>
      </c>
      <c r="O70" s="681"/>
      <c r="P70" s="588"/>
      <c r="Q70" s="588"/>
      <c r="R70" s="680" t="s">
        <v>19</v>
      </c>
      <c r="S70" s="681"/>
      <c r="T70" s="588"/>
      <c r="U70" s="588"/>
      <c r="V70" s="680" t="s">
        <v>19</v>
      </c>
      <c r="W70" s="681"/>
      <c r="X70" s="588"/>
      <c r="Y70" s="588"/>
      <c r="Z70" s="680" t="s">
        <v>19</v>
      </c>
      <c r="AA70" s="697" t="s">
        <v>369</v>
      </c>
      <c r="AB70" s="12">
        <f t="shared" si="6"/>
        <v>0</v>
      </c>
      <c r="AC70" s="13">
        <f t="shared" si="7"/>
        <v>0</v>
      </c>
      <c r="AD70" s="49" t="s">
        <v>19</v>
      </c>
      <c r="AE70" s="19"/>
    </row>
    <row r="71" spans="1:33" ht="16.5" thickBot="1" x14ac:dyDescent="0.3">
      <c r="A71" s="426"/>
      <c r="B71" s="427"/>
      <c r="C71" s="428" t="s">
        <v>15</v>
      </c>
      <c r="D71" s="533">
        <f t="shared" ref="D71:AC71" si="8">SUM(D65:D70)</f>
        <v>4</v>
      </c>
      <c r="E71" s="533">
        <f t="shared" si="8"/>
        <v>0</v>
      </c>
      <c r="F71" s="534">
        <f t="shared" si="8"/>
        <v>0</v>
      </c>
      <c r="G71" s="535">
        <f t="shared" si="8"/>
        <v>0</v>
      </c>
      <c r="H71" s="533">
        <f t="shared" si="8"/>
        <v>0</v>
      </c>
      <c r="I71" s="533">
        <f t="shared" si="8"/>
        <v>0</v>
      </c>
      <c r="J71" s="534">
        <f t="shared" si="8"/>
        <v>0</v>
      </c>
      <c r="K71" s="535">
        <f t="shared" si="8"/>
        <v>0</v>
      </c>
      <c r="L71" s="533">
        <f t="shared" si="8"/>
        <v>0</v>
      </c>
      <c r="M71" s="533">
        <f t="shared" si="8"/>
        <v>0</v>
      </c>
      <c r="N71" s="536">
        <f t="shared" si="8"/>
        <v>0</v>
      </c>
      <c r="O71" s="535">
        <f t="shared" si="8"/>
        <v>0</v>
      </c>
      <c r="P71" s="533">
        <f t="shared" si="8"/>
        <v>0</v>
      </c>
      <c r="Q71" s="533">
        <f t="shared" si="8"/>
        <v>0</v>
      </c>
      <c r="R71" s="534">
        <f t="shared" si="8"/>
        <v>0</v>
      </c>
      <c r="S71" s="535">
        <f t="shared" si="8"/>
        <v>0</v>
      </c>
      <c r="T71" s="533">
        <f t="shared" si="8"/>
        <v>0</v>
      </c>
      <c r="U71" s="533">
        <f t="shared" si="8"/>
        <v>0</v>
      </c>
      <c r="V71" s="534">
        <f t="shared" si="8"/>
        <v>0</v>
      </c>
      <c r="W71" s="535">
        <f t="shared" si="8"/>
        <v>0</v>
      </c>
      <c r="X71" s="533">
        <f t="shared" si="8"/>
        <v>4</v>
      </c>
      <c r="Y71" s="533">
        <f t="shared" si="8"/>
        <v>0</v>
      </c>
      <c r="Z71" s="534">
        <f t="shared" si="8"/>
        <v>0</v>
      </c>
      <c r="AA71" s="535">
        <f t="shared" si="8"/>
        <v>0</v>
      </c>
      <c r="AB71" s="698">
        <f t="shared" si="8"/>
        <v>8</v>
      </c>
      <c r="AC71" s="537">
        <f t="shared" si="8"/>
        <v>0</v>
      </c>
      <c r="AD71" s="534" t="s">
        <v>19</v>
      </c>
      <c r="AE71" s="538" t="s">
        <v>535</v>
      </c>
    </row>
    <row r="72" spans="1:33" ht="16.5" thickBot="1" x14ac:dyDescent="0.3">
      <c r="A72" s="430"/>
      <c r="B72" s="431"/>
      <c r="C72" s="432" t="s">
        <v>424</v>
      </c>
      <c r="D72" s="539">
        <f>D63+D71</f>
        <v>78</v>
      </c>
      <c r="E72" s="539">
        <f>E63+E71</f>
        <v>104</v>
      </c>
      <c r="F72" s="540" t="s">
        <v>19</v>
      </c>
      <c r="G72" s="541" t="s">
        <v>19</v>
      </c>
      <c r="H72" s="539">
        <f>H63+H71</f>
        <v>88</v>
      </c>
      <c r="I72" s="539">
        <f>I63+I71</f>
        <v>52</v>
      </c>
      <c r="J72" s="540" t="s">
        <v>19</v>
      </c>
      <c r="K72" s="541" t="s">
        <v>19</v>
      </c>
      <c r="L72" s="539">
        <f>L63+L71</f>
        <v>92</v>
      </c>
      <c r="M72" s="539">
        <f>M63+M71</f>
        <v>28</v>
      </c>
      <c r="N72" s="542" t="s">
        <v>19</v>
      </c>
      <c r="O72" s="541" t="s">
        <v>19</v>
      </c>
      <c r="P72" s="539">
        <f>P63+P71</f>
        <v>76</v>
      </c>
      <c r="Q72" s="539">
        <f>Q63+Q71</f>
        <v>60</v>
      </c>
      <c r="R72" s="540" t="s">
        <v>19</v>
      </c>
      <c r="S72" s="541" t="s">
        <v>19</v>
      </c>
      <c r="T72" s="539">
        <f>T63+T71</f>
        <v>92</v>
      </c>
      <c r="U72" s="539">
        <f>U63+U71</f>
        <v>64</v>
      </c>
      <c r="V72" s="540" t="s">
        <v>19</v>
      </c>
      <c r="W72" s="541" t="s">
        <v>19</v>
      </c>
      <c r="X72" s="539">
        <f>X63+X71</f>
        <v>68</v>
      </c>
      <c r="Y72" s="539">
        <f>Y63+Y71</f>
        <v>68</v>
      </c>
      <c r="Z72" s="540" t="s">
        <v>19</v>
      </c>
      <c r="AA72" s="541" t="s">
        <v>19</v>
      </c>
      <c r="AB72" s="699">
        <f>SUM(AB63+AB71)</f>
        <v>494</v>
      </c>
      <c r="AC72" s="685">
        <f>SUM(AC63+AC71)</f>
        <v>376</v>
      </c>
      <c r="AD72" s="540" t="s">
        <v>19</v>
      </c>
      <c r="AE72" s="686" t="s">
        <v>535</v>
      </c>
    </row>
    <row r="73" spans="1:33" ht="16.5" thickTop="1" x14ac:dyDescent="0.25">
      <c r="A73" s="434"/>
      <c r="B73" s="435"/>
      <c r="C73" s="436"/>
      <c r="D73" s="894"/>
      <c r="E73" s="894"/>
      <c r="F73" s="894"/>
      <c r="G73" s="894"/>
      <c r="H73" s="894"/>
      <c r="I73" s="894"/>
      <c r="J73" s="894"/>
      <c r="K73" s="894"/>
      <c r="L73" s="894"/>
      <c r="M73" s="894"/>
      <c r="N73" s="894"/>
      <c r="O73" s="894"/>
      <c r="P73" s="894"/>
      <c r="Q73" s="894"/>
      <c r="R73" s="894"/>
      <c r="S73" s="894"/>
      <c r="T73" s="894"/>
      <c r="U73" s="894"/>
      <c r="V73" s="894"/>
      <c r="W73" s="894"/>
      <c r="X73" s="894"/>
      <c r="Y73" s="894"/>
      <c r="Z73" s="894"/>
      <c r="AA73" s="894"/>
      <c r="AB73" s="930"/>
      <c r="AC73" s="930"/>
      <c r="AD73" s="930"/>
      <c r="AE73" s="953"/>
    </row>
    <row r="74" spans="1:33" ht="15.75" x14ac:dyDescent="0.25">
      <c r="A74" s="439" t="s">
        <v>163</v>
      </c>
      <c r="B74" s="440" t="s">
        <v>1</v>
      </c>
      <c r="C74" s="441" t="s">
        <v>22</v>
      </c>
      <c r="D74" s="111"/>
      <c r="E74" s="111"/>
      <c r="F74" s="443"/>
      <c r="G74" s="444"/>
      <c r="H74" s="111"/>
      <c r="I74" s="111">
        <v>160</v>
      </c>
      <c r="J74" s="443" t="s">
        <v>19</v>
      </c>
      <c r="K74" s="444" t="s">
        <v>157</v>
      </c>
      <c r="L74" s="111"/>
      <c r="M74" s="111"/>
      <c r="N74" s="443"/>
      <c r="O74" s="443"/>
      <c r="P74" s="111"/>
      <c r="Q74" s="111"/>
      <c r="R74" s="443"/>
      <c r="S74" s="444"/>
      <c r="T74" s="111"/>
      <c r="U74" s="111"/>
      <c r="V74" s="443"/>
      <c r="W74" s="443"/>
      <c r="X74" s="111"/>
      <c r="Y74" s="700"/>
      <c r="Z74" s="701"/>
      <c r="AA74" s="544"/>
      <c r="AB74" s="545"/>
      <c r="AC74" s="545"/>
      <c r="AD74" s="545"/>
      <c r="AE74" s="545"/>
    </row>
    <row r="75" spans="1:33" ht="15.75" x14ac:dyDescent="0.25">
      <c r="A75" s="447" t="s">
        <v>1160</v>
      </c>
      <c r="B75" s="448" t="s">
        <v>1</v>
      </c>
      <c r="C75" s="449" t="s">
        <v>23</v>
      </c>
      <c r="D75" s="111"/>
      <c r="E75" s="111"/>
      <c r="F75" s="443"/>
      <c r="G75" s="451"/>
      <c r="H75" s="111"/>
      <c r="I75" s="111"/>
      <c r="J75" s="443"/>
      <c r="K75" s="451"/>
      <c r="L75" s="111"/>
      <c r="M75" s="111"/>
      <c r="N75" s="443"/>
      <c r="O75" s="443"/>
      <c r="P75" s="111"/>
      <c r="Q75" s="111">
        <v>160</v>
      </c>
      <c r="R75" s="443" t="s">
        <v>19</v>
      </c>
      <c r="S75" s="451" t="s">
        <v>157</v>
      </c>
      <c r="T75" s="111"/>
      <c r="U75" s="111"/>
      <c r="V75" s="443"/>
      <c r="W75" s="443"/>
      <c r="X75" s="111"/>
      <c r="Y75" s="143"/>
      <c r="Z75" s="144"/>
      <c r="AA75" s="547"/>
      <c r="AB75" s="545"/>
      <c r="AC75" s="545"/>
      <c r="AD75" s="545"/>
      <c r="AE75" s="545"/>
    </row>
    <row r="76" spans="1:33" ht="15.75" x14ac:dyDescent="0.25">
      <c r="A76" s="447" t="s">
        <v>1161</v>
      </c>
      <c r="B76" s="448" t="s">
        <v>1</v>
      </c>
      <c r="C76" s="449" t="s">
        <v>119</v>
      </c>
      <c r="D76" s="111"/>
      <c r="E76" s="111"/>
      <c r="F76" s="443"/>
      <c r="G76" s="451"/>
      <c r="H76" s="111"/>
      <c r="I76" s="111"/>
      <c r="J76" s="443"/>
      <c r="K76" s="451"/>
      <c r="L76" s="111"/>
      <c r="M76" s="111"/>
      <c r="N76" s="443"/>
      <c r="O76" s="443"/>
      <c r="P76" s="111"/>
      <c r="Q76" s="111"/>
      <c r="R76" s="443"/>
      <c r="S76" s="451"/>
      <c r="T76" s="111"/>
      <c r="U76" s="111"/>
      <c r="V76" s="443"/>
      <c r="W76" s="443"/>
      <c r="X76" s="111"/>
      <c r="Y76" s="143">
        <v>80</v>
      </c>
      <c r="Z76" s="144" t="s">
        <v>19</v>
      </c>
      <c r="AA76" s="547" t="s">
        <v>157</v>
      </c>
      <c r="AB76" s="545"/>
      <c r="AC76" s="545"/>
      <c r="AD76" s="545"/>
      <c r="AE76" s="545"/>
    </row>
    <row r="77" spans="1:33" ht="15" x14ac:dyDescent="0.2">
      <c r="A77" s="932"/>
      <c r="B77" s="933"/>
      <c r="C77" s="933"/>
      <c r="D77" s="933"/>
      <c r="E77" s="933"/>
      <c r="F77" s="933"/>
      <c r="G77" s="933"/>
      <c r="H77" s="933"/>
      <c r="I77" s="933"/>
      <c r="J77" s="933"/>
      <c r="K77" s="933"/>
      <c r="L77" s="933"/>
      <c r="M77" s="933"/>
      <c r="N77" s="933"/>
      <c r="O77" s="933"/>
      <c r="P77" s="933"/>
      <c r="Q77" s="933"/>
      <c r="R77" s="933"/>
      <c r="S77" s="933"/>
      <c r="T77" s="548"/>
      <c r="U77" s="548"/>
      <c r="V77" s="548"/>
      <c r="W77" s="548"/>
      <c r="X77" s="548"/>
      <c r="Y77" s="548"/>
      <c r="Z77" s="548"/>
      <c r="AA77" s="548"/>
      <c r="AB77" s="549"/>
      <c r="AC77" s="549"/>
      <c r="AD77" s="549"/>
      <c r="AE77" s="550"/>
    </row>
    <row r="78" spans="1:33" ht="15.75" x14ac:dyDescent="0.2">
      <c r="A78" s="934" t="s">
        <v>21</v>
      </c>
      <c r="B78" s="935"/>
      <c r="C78" s="935"/>
      <c r="D78" s="935"/>
      <c r="E78" s="935"/>
      <c r="F78" s="935"/>
      <c r="G78" s="935"/>
      <c r="H78" s="935"/>
      <c r="I78" s="935"/>
      <c r="J78" s="935"/>
      <c r="K78" s="935"/>
      <c r="L78" s="935"/>
      <c r="M78" s="935"/>
      <c r="N78" s="935"/>
      <c r="O78" s="935"/>
      <c r="P78" s="935"/>
      <c r="Q78" s="935"/>
      <c r="R78" s="935"/>
      <c r="S78" s="935"/>
      <c r="T78" s="551"/>
      <c r="U78" s="551"/>
      <c r="V78" s="551"/>
      <c r="W78" s="551"/>
      <c r="X78" s="551"/>
      <c r="Y78" s="551"/>
      <c r="Z78" s="551"/>
      <c r="AA78" s="551"/>
      <c r="AB78" s="549"/>
      <c r="AC78" s="549"/>
      <c r="AD78" s="549"/>
      <c r="AE78" s="550"/>
    </row>
    <row r="79" spans="1:33" ht="15.75" x14ac:dyDescent="0.25">
      <c r="A79" s="467"/>
      <c r="B79" s="100"/>
      <c r="C79" s="552" t="s">
        <v>16</v>
      </c>
      <c r="D79" s="154"/>
      <c r="E79" s="154"/>
      <c r="F79" s="12"/>
      <c r="G79" s="155">
        <f>IF(COUNTIF(G12:G76,"A")=0,"",COUNTIF(G12:G76,"A"))</f>
        <v>1</v>
      </c>
      <c r="H79" s="154"/>
      <c r="I79" s="154"/>
      <c r="J79" s="12"/>
      <c r="K79" s="155">
        <f>IF(COUNTIF(K12:K76,"A")=0,"",COUNTIF(K12:K76,"A"))</f>
        <v>1</v>
      </c>
      <c r="L79" s="154"/>
      <c r="M79" s="154"/>
      <c r="N79" s="12"/>
      <c r="O79" s="155" t="str">
        <f>IF(COUNTIF(O12:O76,"A")=0,"",COUNTIF(O12:O76,"A"))</f>
        <v/>
      </c>
      <c r="P79" s="154"/>
      <c r="Q79" s="154"/>
      <c r="R79" s="12"/>
      <c r="S79" s="155">
        <f>IF(COUNTIF(S12:S76,"A")=0,"",COUNTIF(S12:S76,"A"))</f>
        <v>1</v>
      </c>
      <c r="T79" s="154"/>
      <c r="U79" s="154"/>
      <c r="V79" s="12"/>
      <c r="W79" s="155" t="str">
        <f>IF(COUNTIF(W12:W76,"A")=0,"",COUNTIF(W12:W76,"A"))</f>
        <v/>
      </c>
      <c r="X79" s="154"/>
      <c r="Y79" s="154"/>
      <c r="Z79" s="12"/>
      <c r="AA79" s="155">
        <f>IF(COUNTIF(AA12:AA76,"A")=0,"",COUNTIF(AA12:AA76,"A"))</f>
        <v>2</v>
      </c>
      <c r="AB79" s="154"/>
      <c r="AC79" s="154"/>
      <c r="AD79" s="12"/>
      <c r="AE79" s="791">
        <f t="shared" ref="AE79:AE91" si="9">IF(SUM(G79:AA79)=0,"",SUM(G79:AA79))</f>
        <v>5</v>
      </c>
    </row>
    <row r="80" spans="1:33" ht="15.75" x14ac:dyDescent="0.25">
      <c r="A80" s="467"/>
      <c r="B80" s="100"/>
      <c r="C80" s="552" t="s">
        <v>17</v>
      </c>
      <c r="D80" s="154"/>
      <c r="E80" s="154"/>
      <c r="F80" s="12"/>
      <c r="G80" s="155" t="str">
        <f>IF(COUNTIF(G12:G76,"B")=0,"",COUNTIF(G12:G76,"B"))</f>
        <v/>
      </c>
      <c r="H80" s="154"/>
      <c r="I80" s="154"/>
      <c r="J80" s="12"/>
      <c r="K80" s="155">
        <f>IF(COUNTIF(K12:K76,"B")=0,"",COUNTIF(K12:K76,"B"))</f>
        <v>1</v>
      </c>
      <c r="L80" s="154"/>
      <c r="M80" s="154"/>
      <c r="N80" s="12"/>
      <c r="O80" s="155">
        <f>IF(COUNTIF(O12:O76,"B")=0,"",COUNTIF(O12:O76,"B"))</f>
        <v>1</v>
      </c>
      <c r="P80" s="154"/>
      <c r="Q80" s="154"/>
      <c r="R80" s="12"/>
      <c r="S80" s="155" t="str">
        <f>IF(COUNTIF(S12:S76,"B")=0,"",COUNTIF(S12:S76,"B"))</f>
        <v/>
      </c>
      <c r="T80" s="154"/>
      <c r="U80" s="154"/>
      <c r="V80" s="12"/>
      <c r="W80" s="155" t="str">
        <f>IF(COUNTIF(W12:W76,"B")=0,"",COUNTIF(W12:W76,"B"))</f>
        <v/>
      </c>
      <c r="X80" s="154"/>
      <c r="Y80" s="154"/>
      <c r="Z80" s="12"/>
      <c r="AA80" s="155" t="str">
        <f>IF(COUNTIF(AA12:AA76,"B")=0,"",COUNTIF(AA12:AA76,"B"))</f>
        <v/>
      </c>
      <c r="AB80" s="154"/>
      <c r="AC80" s="154"/>
      <c r="AD80" s="12"/>
      <c r="AE80" s="791">
        <f t="shared" si="9"/>
        <v>2</v>
      </c>
    </row>
    <row r="81" spans="1:31" ht="15.75" x14ac:dyDescent="0.25">
      <c r="A81" s="467"/>
      <c r="B81" s="100"/>
      <c r="C81" s="552" t="s">
        <v>332</v>
      </c>
      <c r="D81" s="154"/>
      <c r="E81" s="154"/>
      <c r="F81" s="12"/>
      <c r="G81" s="155">
        <f>IF(COUNTIF(G12:G76,"ÉÉ")=0,"",COUNTIF(G12:G76,"ÉÉ"))</f>
        <v>4</v>
      </c>
      <c r="H81" s="154"/>
      <c r="I81" s="154"/>
      <c r="J81" s="12"/>
      <c r="K81" s="155">
        <f>IF(COUNTIF(K12:K76,"ÉÉ")=0,"",COUNTIF(K12:K76,"ÉÉ"))</f>
        <v>1</v>
      </c>
      <c r="L81" s="154"/>
      <c r="M81" s="154"/>
      <c r="N81" s="12"/>
      <c r="O81" s="155" t="str">
        <f>IF(COUNTIF(O12:O76,"ÉÉ")=0,"",COUNTIF(O12:O76,"ÉÉ"))</f>
        <v/>
      </c>
      <c r="P81" s="154"/>
      <c r="Q81" s="154"/>
      <c r="R81" s="12"/>
      <c r="S81" s="155" t="str">
        <f>IF(COUNTIF(S12:S76,"ÉÉ")=0,"",COUNTIF(S12:S76,"ÉÉ"))</f>
        <v/>
      </c>
      <c r="T81" s="154"/>
      <c r="U81" s="154"/>
      <c r="V81" s="12"/>
      <c r="W81" s="155" t="str">
        <f>IF(COUNTIF(W12:W76,"ÉÉ")=0,"",COUNTIF(W12:W76,"ÉÉ"))</f>
        <v/>
      </c>
      <c r="X81" s="154"/>
      <c r="Y81" s="154"/>
      <c r="Z81" s="12"/>
      <c r="AA81" s="155" t="str">
        <f>IF(COUNTIF(AA12:AA76,"ÉÉ")=0,"",COUNTIF(AA12:AA76,"ÉÉ"))</f>
        <v/>
      </c>
      <c r="AB81" s="154"/>
      <c r="AC81" s="154"/>
      <c r="AD81" s="12"/>
      <c r="AE81" s="791">
        <f t="shared" si="9"/>
        <v>5</v>
      </c>
    </row>
    <row r="82" spans="1:31" ht="15.75" x14ac:dyDescent="0.25">
      <c r="A82" s="467"/>
      <c r="B82" s="100"/>
      <c r="C82" s="552" t="s">
        <v>333</v>
      </c>
      <c r="D82" s="158"/>
      <c r="E82" s="158"/>
      <c r="F82" s="159"/>
      <c r="G82" s="155" t="str">
        <f>IF(COUNTIF(G12:G76,"ÉÉ(Z)")=0,"",COUNTIF(G12:G76,"ÉÉ(Z)"))</f>
        <v/>
      </c>
      <c r="H82" s="158"/>
      <c r="I82" s="158"/>
      <c r="J82" s="159"/>
      <c r="K82" s="155" t="str">
        <f>IF(COUNTIF(K12:K76,"ÉÉ(Z)")=0,"",COUNTIF(K12:K76,"ÉÉ(Z)"))</f>
        <v/>
      </c>
      <c r="L82" s="158"/>
      <c r="M82" s="158"/>
      <c r="N82" s="159"/>
      <c r="O82" s="155" t="str">
        <f>IF(COUNTIF(O12:O76,"ÉÉ(Z)")=0,"",COUNTIF(O12:O76,"ÉÉ(Z)"))</f>
        <v/>
      </c>
      <c r="P82" s="158"/>
      <c r="Q82" s="158"/>
      <c r="R82" s="159"/>
      <c r="S82" s="155" t="str">
        <f>IF(COUNTIF(S12:S76,"ÉÉ(Z)")=0,"",COUNTIF(S12:S76,"ÉÉ(Z)"))</f>
        <v/>
      </c>
      <c r="T82" s="158"/>
      <c r="U82" s="158"/>
      <c r="V82" s="159"/>
      <c r="W82" s="155" t="str">
        <f>IF(COUNTIF(W12:W76,"ÉÉ(Z)")=0,"",COUNTIF(W12:W76,"ÉÉ(Z)"))</f>
        <v/>
      </c>
      <c r="X82" s="158"/>
      <c r="Y82" s="158"/>
      <c r="Z82" s="159"/>
      <c r="AA82" s="155">
        <f>IF(COUNTIF(AA12:AA76,"ÉÉ(Z)")=0,"",COUNTIF(AA12:AA76,"ÉÉ(Z)"))</f>
        <v>1</v>
      </c>
      <c r="AB82" s="158"/>
      <c r="AC82" s="158"/>
      <c r="AD82" s="159"/>
      <c r="AE82" s="791">
        <f t="shared" si="9"/>
        <v>1</v>
      </c>
    </row>
    <row r="83" spans="1:31" ht="15.75" x14ac:dyDescent="0.25">
      <c r="A83" s="467"/>
      <c r="B83" s="100"/>
      <c r="C83" s="552" t="s">
        <v>334</v>
      </c>
      <c r="D83" s="154"/>
      <c r="E83" s="154"/>
      <c r="F83" s="12"/>
      <c r="G83" s="155">
        <f>IF(COUNTIF(G12:G76,"GYJ")=0,"",COUNTIF(G12:G76,"GYJ"))</f>
        <v>3</v>
      </c>
      <c r="H83" s="154"/>
      <c r="I83" s="154"/>
      <c r="J83" s="12"/>
      <c r="K83" s="155">
        <f>IF(COUNTIF(K12:K76,"GYJ")=0,"",COUNTIF(K12:K76,"GYJ"))</f>
        <v>3</v>
      </c>
      <c r="L83" s="154"/>
      <c r="M83" s="154"/>
      <c r="N83" s="12"/>
      <c r="O83" s="155">
        <f>IF(COUNTIF(O12:O76,"GYJ")=0,"",COUNTIF(O12:O76,"GYJ"))</f>
        <v>2</v>
      </c>
      <c r="P83" s="154"/>
      <c r="Q83" s="154"/>
      <c r="R83" s="12"/>
      <c r="S83" s="155">
        <f>IF(COUNTIF(S12:S76,"GYJ")=0,"",COUNTIF(S12:S76,"GYJ"))</f>
        <v>3</v>
      </c>
      <c r="T83" s="154"/>
      <c r="U83" s="154"/>
      <c r="V83" s="12"/>
      <c r="W83" s="155">
        <f>IF(COUNTIF(W12:W76,"GYJ")=0,"",COUNTIF(W12:W76,"GYJ"))</f>
        <v>2</v>
      </c>
      <c r="X83" s="154"/>
      <c r="Y83" s="154"/>
      <c r="Z83" s="12"/>
      <c r="AA83" s="155">
        <f>IF(COUNTIF(AA12:AA76,"GYJ")=0,"",COUNTIF(AA12:AA76,"GYJ"))</f>
        <v>3</v>
      </c>
      <c r="AB83" s="154"/>
      <c r="AC83" s="154"/>
      <c r="AD83" s="12"/>
      <c r="AE83" s="791">
        <f t="shared" si="9"/>
        <v>16</v>
      </c>
    </row>
    <row r="84" spans="1:31" ht="15.75" x14ac:dyDescent="0.25">
      <c r="A84" s="467"/>
      <c r="B84" s="475"/>
      <c r="C84" s="552" t="s">
        <v>335</v>
      </c>
      <c r="D84" s="154"/>
      <c r="E84" s="154"/>
      <c r="F84" s="12"/>
      <c r="G84" s="155" t="str">
        <f>IF(COUNTIF(G12:G76,"GYJ(Z)")=0,"",COUNTIF(G12:G76,"GYJ(Z)"))</f>
        <v/>
      </c>
      <c r="H84" s="154"/>
      <c r="I84" s="154"/>
      <c r="J84" s="12"/>
      <c r="K84" s="155" t="str">
        <f>IF(COUNTIF(K12:K76,"GYJ(Z)")=0,"",COUNTIF(K12:K76,"GYJ(Z)"))</f>
        <v/>
      </c>
      <c r="L84" s="154"/>
      <c r="M84" s="154"/>
      <c r="N84" s="12"/>
      <c r="O84" s="155" t="str">
        <f>IF(COUNTIF(O12:O76,"GYJ(Z)")=0,"",COUNTIF(O12:O76,"GYJ(Z)"))</f>
        <v/>
      </c>
      <c r="P84" s="154"/>
      <c r="Q84" s="154"/>
      <c r="R84" s="12"/>
      <c r="S84" s="155">
        <f>IF(COUNTIF(S12:S76,"GYJ(Z)")=0,"",COUNTIF(S12:S76,"GYJ(Z)"))</f>
        <v>1</v>
      </c>
      <c r="T84" s="154"/>
      <c r="U84" s="154"/>
      <c r="V84" s="12"/>
      <c r="W84" s="155" t="str">
        <f>IF(COUNTIF(W12:W76,"GYJ(Z)")=0,"",COUNTIF(W12:W76,"GYJ(Z)"))</f>
        <v/>
      </c>
      <c r="X84" s="154"/>
      <c r="Y84" s="154"/>
      <c r="Z84" s="12"/>
      <c r="AA84" s="155" t="str">
        <f>IF(COUNTIF(AA12:AA76,"GYJ(Z)")=0,"",COUNTIF(AA12:AA76,"GYJ(Z)"))</f>
        <v/>
      </c>
      <c r="AB84" s="154"/>
      <c r="AC84" s="154"/>
      <c r="AD84" s="12"/>
      <c r="AE84" s="791">
        <f t="shared" si="9"/>
        <v>1</v>
      </c>
    </row>
    <row r="85" spans="1:31" ht="15.75" x14ac:dyDescent="0.25">
      <c r="A85" s="467"/>
      <c r="B85" s="100"/>
      <c r="C85" s="153" t="s">
        <v>158</v>
      </c>
      <c r="D85" s="154"/>
      <c r="E85" s="154"/>
      <c r="F85" s="12"/>
      <c r="G85" s="155" t="str">
        <f>IF(COUNTIF(G12:G76,"K")=0,"",COUNTIF(G12:G76,"K"))</f>
        <v/>
      </c>
      <c r="H85" s="154"/>
      <c r="I85" s="154"/>
      <c r="J85" s="12"/>
      <c r="K85" s="155" t="str">
        <f>IF(COUNTIF(K12:K76,"K")=0,"",COUNTIF(K12:K76,"K"))</f>
        <v/>
      </c>
      <c r="L85" s="154"/>
      <c r="M85" s="154"/>
      <c r="N85" s="12"/>
      <c r="O85" s="155">
        <f>IF(COUNTIF(O12:O76,"K")=0,"",COUNTIF(O12:O76,"K"))</f>
        <v>1</v>
      </c>
      <c r="P85" s="154"/>
      <c r="Q85" s="154"/>
      <c r="R85" s="12"/>
      <c r="S85" s="155">
        <f>IF(COUNTIF(S12:S76,"K")=0,"",COUNTIF(S12:S76,"K"))</f>
        <v>1</v>
      </c>
      <c r="T85" s="154"/>
      <c r="U85" s="154"/>
      <c r="V85" s="12"/>
      <c r="W85" s="155">
        <f>IF(COUNTIF(W12:W76,"K")=0,"",COUNTIF(W12:W76,"K"))</f>
        <v>2</v>
      </c>
      <c r="X85" s="154"/>
      <c r="Y85" s="154"/>
      <c r="Z85" s="12"/>
      <c r="AA85" s="155" t="str">
        <f>IF(COUNTIF(AA12:AA76,"K")=0,"",COUNTIF(AA12:AA76,"K"))</f>
        <v/>
      </c>
      <c r="AB85" s="154"/>
      <c r="AC85" s="154"/>
      <c r="AD85" s="12"/>
      <c r="AE85" s="791">
        <f t="shared" si="9"/>
        <v>4</v>
      </c>
    </row>
    <row r="86" spans="1:31" ht="15.75" x14ac:dyDescent="0.25">
      <c r="A86" s="467"/>
      <c r="B86" s="100"/>
      <c r="C86" s="153" t="s">
        <v>159</v>
      </c>
      <c r="D86" s="154"/>
      <c r="E86" s="154"/>
      <c r="F86" s="12"/>
      <c r="G86" s="155" t="str">
        <f>IF(COUNTIF(G12:G76,"K(Z)")=0,"",COUNTIF(G12:G76,"K(Z)"))</f>
        <v/>
      </c>
      <c r="H86" s="154"/>
      <c r="I86" s="154"/>
      <c r="J86" s="12"/>
      <c r="K86" s="155">
        <f>IF(COUNTIF(K12:K76,"K(Z)")=0,"",COUNTIF(K12:K76,"K(Z)"))</f>
        <v>3</v>
      </c>
      <c r="L86" s="154"/>
      <c r="M86" s="154"/>
      <c r="N86" s="12"/>
      <c r="O86" s="155">
        <f>IF(COUNTIF(O12:O76,"K(Z)")=0,"",COUNTIF(O12:O76,"K(Z)"))</f>
        <v>4</v>
      </c>
      <c r="P86" s="154"/>
      <c r="Q86" s="154"/>
      <c r="R86" s="12"/>
      <c r="S86" s="155">
        <f>IF(COUNTIF(S12:S76,"K(Z)")=0,"",COUNTIF(S12:S76,"K(Z)"))</f>
        <v>3</v>
      </c>
      <c r="T86" s="154"/>
      <c r="U86" s="154"/>
      <c r="V86" s="12"/>
      <c r="W86" s="155">
        <f>IF(COUNTIF(W12:W76,"K(Z)")=0,"",COUNTIF(W12:W76,"K(Z)"))</f>
        <v>5</v>
      </c>
      <c r="X86" s="154"/>
      <c r="Y86" s="154"/>
      <c r="Z86" s="12"/>
      <c r="AA86" s="155">
        <f>IF(COUNTIF(AA12:AA76,"K(Z)")=0,"",COUNTIF(AA12:AA76,"K(Z)"))</f>
        <v>4</v>
      </c>
      <c r="AB86" s="154"/>
      <c r="AC86" s="154"/>
      <c r="AD86" s="12"/>
      <c r="AE86" s="791">
        <f t="shared" si="9"/>
        <v>19</v>
      </c>
    </row>
    <row r="87" spans="1:31" ht="15.75" x14ac:dyDescent="0.25">
      <c r="A87" s="467"/>
      <c r="B87" s="100"/>
      <c r="C87" s="552" t="s">
        <v>18</v>
      </c>
      <c r="D87" s="154"/>
      <c r="E87" s="154"/>
      <c r="F87" s="12"/>
      <c r="G87" s="155" t="str">
        <f>IF(COUNTIF(G12:G76,"AV")=0,"",COUNTIF(G12:G76,"AV"))</f>
        <v/>
      </c>
      <c r="H87" s="154"/>
      <c r="I87" s="154"/>
      <c r="J87" s="12"/>
      <c r="K87" s="155" t="str">
        <f>IF(COUNTIF(K12:K76,"AV")=0,"",COUNTIF(K12:K76,"AV"))</f>
        <v/>
      </c>
      <c r="L87" s="154"/>
      <c r="M87" s="154"/>
      <c r="N87" s="12"/>
      <c r="O87" s="155" t="str">
        <f>IF(COUNTIF(O12:O76,"AV")=0,"",COUNTIF(O12:O76,"AV"))</f>
        <v/>
      </c>
      <c r="P87" s="154"/>
      <c r="Q87" s="154"/>
      <c r="R87" s="12"/>
      <c r="S87" s="155" t="str">
        <f>IF(COUNTIF(S12:S76,"AV")=0,"",COUNTIF(S12:S76,"AV"))</f>
        <v/>
      </c>
      <c r="T87" s="154"/>
      <c r="U87" s="154"/>
      <c r="V87" s="12"/>
      <c r="W87" s="155" t="str">
        <f>IF(COUNTIF(W12:W76,"AV")=0,"",COUNTIF(W12:W76,"AV"))</f>
        <v/>
      </c>
      <c r="X87" s="154"/>
      <c r="Y87" s="154"/>
      <c r="Z87" s="12"/>
      <c r="AA87" s="155" t="str">
        <f>IF(COUNTIF(AA12:AA76,"AV")=0,"",COUNTIF(AA12:AA76,"AV"))</f>
        <v/>
      </c>
      <c r="AB87" s="154"/>
      <c r="AC87" s="154"/>
      <c r="AD87" s="12"/>
      <c r="AE87" s="791" t="str">
        <f t="shared" si="9"/>
        <v/>
      </c>
    </row>
    <row r="88" spans="1:31" ht="15.75" x14ac:dyDescent="0.25">
      <c r="A88" s="467"/>
      <c r="B88" s="100"/>
      <c r="C88" s="552" t="s">
        <v>336</v>
      </c>
      <c r="D88" s="154"/>
      <c r="E88" s="154"/>
      <c r="F88" s="12"/>
      <c r="G88" s="155" t="str">
        <f>IF(COUNTIF(G12:G76,"KV")=0,"",COUNTIF(G12:G76,"KV"))</f>
        <v/>
      </c>
      <c r="H88" s="154"/>
      <c r="I88" s="154"/>
      <c r="J88" s="12"/>
      <c r="K88" s="155" t="str">
        <f>IF(COUNTIF(K12:K76,"KV")=0,"",COUNTIF(K12:K76,"KV"))</f>
        <v/>
      </c>
      <c r="L88" s="154"/>
      <c r="M88" s="154"/>
      <c r="N88" s="12"/>
      <c r="O88" s="155" t="str">
        <f>IF(COUNTIF(O12:O76,"KV")=0,"",COUNTIF(O12:O76,"KV"))</f>
        <v/>
      </c>
      <c r="P88" s="154"/>
      <c r="Q88" s="154"/>
      <c r="R88" s="12"/>
      <c r="S88" s="155" t="str">
        <f>IF(COUNTIF(S12:S76,"KV")=0,"",COUNTIF(S12:S76,"KV"))</f>
        <v/>
      </c>
      <c r="T88" s="154"/>
      <c r="U88" s="154"/>
      <c r="V88" s="12"/>
      <c r="W88" s="155" t="str">
        <f>IF(COUNTIF(W12:W76,"KV")=0,"",COUNTIF(W12:W76,"KV"))</f>
        <v/>
      </c>
      <c r="X88" s="154"/>
      <c r="Y88" s="154"/>
      <c r="Z88" s="12"/>
      <c r="AA88" s="155" t="str">
        <f>IF(COUNTIF(AA12:AA76,"KV")=0,"",COUNTIF(AA12:AA76,"KV"))</f>
        <v/>
      </c>
      <c r="AB88" s="154"/>
      <c r="AC88" s="154"/>
      <c r="AD88" s="12"/>
      <c r="AE88" s="791" t="str">
        <f t="shared" si="9"/>
        <v/>
      </c>
    </row>
    <row r="89" spans="1:31" ht="15.75" x14ac:dyDescent="0.25">
      <c r="A89" s="467"/>
      <c r="B89" s="100"/>
      <c r="C89" s="552" t="s">
        <v>337</v>
      </c>
      <c r="D89" s="162"/>
      <c r="E89" s="162"/>
      <c r="F89" s="163"/>
      <c r="G89" s="155" t="str">
        <f>IF(COUNTIF(G12:G76,"SZG")=0,"",COUNTIF(G12:G76,"SZG"))</f>
        <v/>
      </c>
      <c r="H89" s="162"/>
      <c r="I89" s="162"/>
      <c r="J89" s="163"/>
      <c r="K89" s="155" t="str">
        <f>IF(COUNTIF(K12:K76,"SZG")=0,"",COUNTIF(K12:K76,"SZG"))</f>
        <v/>
      </c>
      <c r="L89" s="162"/>
      <c r="M89" s="162"/>
      <c r="N89" s="163"/>
      <c r="O89" s="155" t="str">
        <f>IF(COUNTIF(O12:O76,"SZG")=0,"",COUNTIF(O12:O76,"SZG"))</f>
        <v/>
      </c>
      <c r="P89" s="162"/>
      <c r="Q89" s="162"/>
      <c r="R89" s="163"/>
      <c r="S89" s="155">
        <f>IF(COUNTIF(S12:S76,"SZG")=0,"",COUNTIF(S12:S76,"SZG"))</f>
        <v>1</v>
      </c>
      <c r="T89" s="162"/>
      <c r="U89" s="162"/>
      <c r="V89" s="163"/>
      <c r="W89" s="155" t="str">
        <f>IF(COUNTIF(W12:W76,"SZG")=0,"",COUNTIF(W12:W76,"SZG"))</f>
        <v/>
      </c>
      <c r="X89" s="162"/>
      <c r="Y89" s="162"/>
      <c r="Z89" s="163"/>
      <c r="AA89" s="155" t="str">
        <f>IF(COUNTIF(AA12:AA76,"SZG")=0,"",COUNTIF(AA12:AA76,"SZG"))</f>
        <v/>
      </c>
      <c r="AB89" s="154"/>
      <c r="AC89" s="154"/>
      <c r="AD89" s="12"/>
      <c r="AE89" s="791">
        <f t="shared" si="9"/>
        <v>1</v>
      </c>
    </row>
    <row r="90" spans="1:31" ht="15.75" x14ac:dyDescent="0.25">
      <c r="A90" s="467"/>
      <c r="B90" s="100"/>
      <c r="C90" s="552" t="s">
        <v>338</v>
      </c>
      <c r="D90" s="162"/>
      <c r="E90" s="162"/>
      <c r="F90" s="163"/>
      <c r="G90" s="155" t="str">
        <f>IF(COUNTIF(G12:G76,"ZV")=0,"",COUNTIF(G12:G76,"ZV"))</f>
        <v/>
      </c>
      <c r="H90" s="162"/>
      <c r="I90" s="162"/>
      <c r="J90" s="163"/>
      <c r="K90" s="155" t="str">
        <f>IF(COUNTIF(K12:K76,"ZV")=0,"",COUNTIF(K12:K76,"ZV"))</f>
        <v/>
      </c>
      <c r="L90" s="162"/>
      <c r="M90" s="162"/>
      <c r="N90" s="163"/>
      <c r="O90" s="155" t="str">
        <f>IF(COUNTIF(O12:O76,"ZV")=0,"",COUNTIF(O12:O76,"ZV"))</f>
        <v/>
      </c>
      <c r="P90" s="162"/>
      <c r="Q90" s="162"/>
      <c r="R90" s="163"/>
      <c r="S90" s="155" t="str">
        <f>IF(COUNTIF(S12:S76,"ZV")=0,"",COUNTIF(S12:S76,"ZV"))</f>
        <v/>
      </c>
      <c r="T90" s="162"/>
      <c r="U90" s="162"/>
      <c r="V90" s="163"/>
      <c r="W90" s="155" t="str">
        <f>IF(COUNTIF(W12:W76,"ZV")=0,"",COUNTIF(W12:W76,"ZV"))</f>
        <v/>
      </c>
      <c r="X90" s="162"/>
      <c r="Y90" s="162"/>
      <c r="Z90" s="163"/>
      <c r="AA90" s="155">
        <f>IF(COUNTIF(AA12:AA76,"ZV")=0,"",COUNTIF(AA12:AA76,"ZV"))</f>
        <v>3</v>
      </c>
      <c r="AB90" s="154"/>
      <c r="AC90" s="154"/>
      <c r="AD90" s="12"/>
      <c r="AE90" s="791">
        <f t="shared" si="9"/>
        <v>3</v>
      </c>
    </row>
    <row r="91" spans="1:31" ht="16.5" thickBot="1" x14ac:dyDescent="0.3">
      <c r="A91" s="164"/>
      <c r="B91" s="165"/>
      <c r="C91" s="166" t="s">
        <v>24</v>
      </c>
      <c r="D91" s="167"/>
      <c r="E91" s="167"/>
      <c r="F91" s="168"/>
      <c r="G91" s="169">
        <f>IF(SUM(G79:G90)=0,"",SUM(G79:G90))</f>
        <v>8</v>
      </c>
      <c r="H91" s="167"/>
      <c r="I91" s="167"/>
      <c r="J91" s="168"/>
      <c r="K91" s="169">
        <f>IF(SUM(K79:K90)=0,"",SUM(K79:K90))</f>
        <v>9</v>
      </c>
      <c r="L91" s="167"/>
      <c r="M91" s="167"/>
      <c r="N91" s="168"/>
      <c r="O91" s="169">
        <f>IF(SUM(O79:O90)=0,"",SUM(O79:O90))</f>
        <v>8</v>
      </c>
      <c r="P91" s="167"/>
      <c r="Q91" s="167"/>
      <c r="R91" s="168"/>
      <c r="S91" s="169">
        <f>IF(SUM(S79:S90)=0,"",SUM(S79:S90))</f>
        <v>10</v>
      </c>
      <c r="T91" s="167"/>
      <c r="U91" s="167"/>
      <c r="V91" s="168"/>
      <c r="W91" s="169">
        <f>IF(SUM(W79:W90)=0,"",SUM(W79:W90))</f>
        <v>9</v>
      </c>
      <c r="X91" s="167"/>
      <c r="Y91" s="167"/>
      <c r="Z91" s="168"/>
      <c r="AA91" s="169">
        <f>IF(SUM(AA79:AA90)=0,"",SUM(AA79:AA90))</f>
        <v>13</v>
      </c>
      <c r="AB91" s="167"/>
      <c r="AC91" s="167"/>
      <c r="AD91" s="168"/>
      <c r="AE91" s="791">
        <f t="shared" si="9"/>
        <v>57</v>
      </c>
    </row>
    <row r="92" spans="1:31" ht="13.5" thickTop="1" x14ac:dyDescent="0.2"/>
  </sheetData>
  <sheetProtection algorithmName="SHA-512" hashValue="CmNO1KzwigXi8YWeitXJa30le85LYWeJLHYdlj8hcg/IXWiC9CflcjOl+GYHGLtM4IBmFUfLnZ0oLFT7f5ddzA==" saltValue="teiVlwNZIDTuFm/29EKxZA==" spinCount="100000" sheet="1" objects="1" scenarios="1" selectLockedCells="1" selectUnlockedCells="1"/>
  <protectedRanges>
    <protectedRange sqref="C78" name="Tartomány4"/>
    <protectedRange sqref="C90:C91" name="Tartomány4_1"/>
    <protectedRange sqref="C66 C50:C61" name="Tartomány1_2_1_1"/>
    <protectedRange sqref="C69" name="Tartomány1_2_1_2_1_1"/>
    <protectedRange sqref="C39" name="Tartomány1_2_1_3_1_2"/>
    <protectedRange sqref="C26:C31" name="Tartomány1_2_1_2_2_2"/>
    <protectedRange sqref="C49" name="Tartomány1_2_1_1_3_2"/>
    <protectedRange sqref="C40" name="Tartomány1_2_1"/>
    <protectedRange sqref="C17" name="Tartomány1_2_1_1_1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77:S77"/>
    <mergeCell ref="A78:S78"/>
    <mergeCell ref="AD8:AD9"/>
    <mergeCell ref="AE8:AE9"/>
    <mergeCell ref="D64:S64"/>
    <mergeCell ref="T64:AA64"/>
    <mergeCell ref="AB64:AE64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73:S73"/>
    <mergeCell ref="T73:AA73"/>
    <mergeCell ref="AB73:AE73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zoomScale="70" zoomScaleNormal="70" workbookViewId="0">
      <selection sqref="A1:AE1"/>
    </sheetView>
  </sheetViews>
  <sheetFormatPr defaultRowHeight="12.75" x14ac:dyDescent="0.2"/>
  <cols>
    <col min="1" max="1" width="14.5" style="1" customWidth="1"/>
    <col min="2" max="2" width="9.33203125" style="1"/>
    <col min="3" max="3" width="43" style="1" customWidth="1"/>
    <col min="4" max="31" width="9.33203125" style="1"/>
    <col min="32" max="32" width="60" style="1" customWidth="1"/>
    <col min="33" max="33" width="40.1640625" style="1" bestFit="1" customWidth="1"/>
    <col min="34" max="16384" width="9.33203125" style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578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3.25" x14ac:dyDescent="0.2">
      <c r="A4" s="811" t="s">
        <v>1184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</row>
    <row r="5" spans="1:33" ht="24" thickBot="1" x14ac:dyDescent="0.25">
      <c r="A5" s="812" t="s">
        <v>339</v>
      </c>
      <c r="B5" s="812"/>
      <c r="C5" s="812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2"/>
      <c r="AC5" s="812"/>
      <c r="AD5" s="812"/>
      <c r="AE5" s="812"/>
    </row>
    <row r="6" spans="1:33" ht="14.25" thickTop="1" thickBot="1" x14ac:dyDescent="0.25">
      <c r="A6" s="918" t="s">
        <v>10</v>
      </c>
      <c r="B6" s="921" t="s">
        <v>11</v>
      </c>
      <c r="C6" s="924" t="s">
        <v>12</v>
      </c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907"/>
      <c r="AC6" s="907"/>
      <c r="AD6" s="907"/>
      <c r="AE6" s="908"/>
      <c r="AF6" s="808" t="s">
        <v>723</v>
      </c>
      <c r="AG6" s="808" t="s">
        <v>724</v>
      </c>
    </row>
    <row r="7" spans="1:33" x14ac:dyDescent="0.2">
      <c r="A7" s="919"/>
      <c r="B7" s="922"/>
      <c r="C7" s="925"/>
      <c r="D7" s="911" t="s">
        <v>433</v>
      </c>
      <c r="E7" s="911"/>
      <c r="F7" s="911"/>
      <c r="G7" s="912"/>
      <c r="H7" s="911" t="s">
        <v>2</v>
      </c>
      <c r="I7" s="911"/>
      <c r="J7" s="911"/>
      <c r="K7" s="913"/>
      <c r="L7" s="911" t="s">
        <v>542</v>
      </c>
      <c r="M7" s="911"/>
      <c r="N7" s="911"/>
      <c r="O7" s="912"/>
      <c r="P7" s="911" t="s">
        <v>3</v>
      </c>
      <c r="Q7" s="911"/>
      <c r="R7" s="911"/>
      <c r="S7" s="912"/>
      <c r="T7" s="911" t="s">
        <v>434</v>
      </c>
      <c r="U7" s="911"/>
      <c r="V7" s="911"/>
      <c r="W7" s="912"/>
      <c r="X7" s="911" t="s">
        <v>435</v>
      </c>
      <c r="Y7" s="911"/>
      <c r="Z7" s="911"/>
      <c r="AA7" s="912"/>
      <c r="AB7" s="909"/>
      <c r="AC7" s="909"/>
      <c r="AD7" s="909"/>
      <c r="AE7" s="910"/>
      <c r="AF7" s="870"/>
      <c r="AG7" s="809"/>
    </row>
    <row r="8" spans="1:33" x14ac:dyDescent="0.2">
      <c r="A8" s="919"/>
      <c r="B8" s="922"/>
      <c r="C8" s="925"/>
      <c r="D8" s="319"/>
      <c r="E8" s="319"/>
      <c r="F8" s="899" t="s">
        <v>9</v>
      </c>
      <c r="G8" s="905" t="s">
        <v>340</v>
      </c>
      <c r="H8" s="319"/>
      <c r="I8" s="319"/>
      <c r="J8" s="899" t="s">
        <v>9</v>
      </c>
      <c r="K8" s="928" t="s">
        <v>340</v>
      </c>
      <c r="L8" s="319"/>
      <c r="M8" s="319"/>
      <c r="N8" s="899" t="s">
        <v>9</v>
      </c>
      <c r="O8" s="905" t="s">
        <v>340</v>
      </c>
      <c r="P8" s="319"/>
      <c r="Q8" s="319"/>
      <c r="R8" s="899" t="s">
        <v>9</v>
      </c>
      <c r="S8" s="903" t="s">
        <v>340</v>
      </c>
      <c r="T8" s="319"/>
      <c r="U8" s="319"/>
      <c r="V8" s="899" t="s">
        <v>9</v>
      </c>
      <c r="W8" s="905" t="s">
        <v>340</v>
      </c>
      <c r="X8" s="319"/>
      <c r="Y8" s="319"/>
      <c r="Z8" s="899" t="s">
        <v>9</v>
      </c>
      <c r="AA8" s="905" t="s">
        <v>340</v>
      </c>
      <c r="AB8" s="702"/>
      <c r="AC8" s="319"/>
      <c r="AD8" s="899" t="s">
        <v>9</v>
      </c>
      <c r="AE8" s="901" t="s">
        <v>220</v>
      </c>
      <c r="AF8" s="870"/>
      <c r="AG8" s="809"/>
    </row>
    <row r="9" spans="1:33" ht="68.25" thickBot="1" x14ac:dyDescent="0.25">
      <c r="A9" s="920"/>
      <c r="B9" s="923"/>
      <c r="C9" s="926"/>
      <c r="D9" s="320" t="s">
        <v>341</v>
      </c>
      <c r="E9" s="320" t="s">
        <v>341</v>
      </c>
      <c r="F9" s="900"/>
      <c r="G9" s="906"/>
      <c r="H9" s="320" t="s">
        <v>341</v>
      </c>
      <c r="I9" s="320" t="s">
        <v>341</v>
      </c>
      <c r="J9" s="900"/>
      <c r="K9" s="929"/>
      <c r="L9" s="320" t="s">
        <v>341</v>
      </c>
      <c r="M9" s="320" t="s">
        <v>341</v>
      </c>
      <c r="N9" s="900"/>
      <c r="O9" s="906"/>
      <c r="P9" s="320" t="s">
        <v>341</v>
      </c>
      <c r="Q9" s="320" t="s">
        <v>341</v>
      </c>
      <c r="R9" s="900"/>
      <c r="S9" s="904"/>
      <c r="T9" s="320" t="s">
        <v>341</v>
      </c>
      <c r="U9" s="320" t="s">
        <v>341</v>
      </c>
      <c r="V9" s="900"/>
      <c r="W9" s="906"/>
      <c r="X9" s="320" t="s">
        <v>341</v>
      </c>
      <c r="Y9" s="320" t="s">
        <v>341</v>
      </c>
      <c r="Z9" s="900"/>
      <c r="AA9" s="906"/>
      <c r="AB9" s="703" t="s">
        <v>367</v>
      </c>
      <c r="AC9" s="320" t="s">
        <v>367</v>
      </c>
      <c r="AD9" s="900"/>
      <c r="AE9" s="902"/>
      <c r="AF9" s="870"/>
      <c r="AG9" s="809"/>
    </row>
    <row r="10" spans="1:33" s="8" customFormat="1" ht="15.75" customHeight="1" thickBot="1" x14ac:dyDescent="0.3">
      <c r="A10" s="321"/>
      <c r="B10" s="322"/>
      <c r="C10" s="323" t="s">
        <v>342</v>
      </c>
      <c r="D10" s="324">
        <v>16</v>
      </c>
      <c r="E10" s="324">
        <v>56</v>
      </c>
      <c r="F10" s="324">
        <f>SUM([1]SZAK!H57)</f>
        <v>12</v>
      </c>
      <c r="G10" s="325" t="s">
        <v>19</v>
      </c>
      <c r="H10" s="324">
        <v>48</v>
      </c>
      <c r="I10" s="324">
        <v>20</v>
      </c>
      <c r="J10" s="324">
        <f>SUM([1]SZAK!N57)</f>
        <v>12</v>
      </c>
      <c r="K10" s="325" t="s">
        <v>19</v>
      </c>
      <c r="L10" s="324">
        <v>28</v>
      </c>
      <c r="M10" s="324">
        <v>4</v>
      </c>
      <c r="N10" s="324">
        <v>8</v>
      </c>
      <c r="O10" s="325" t="s">
        <v>19</v>
      </c>
      <c r="P10" s="324">
        <v>24</v>
      </c>
      <c r="Q10" s="324">
        <v>24</v>
      </c>
      <c r="R10" s="324">
        <f>SUM([1]SZAK!Z57)</f>
        <v>12</v>
      </c>
      <c r="S10" s="324" t="s">
        <v>19</v>
      </c>
      <c r="T10" s="324">
        <v>36</v>
      </c>
      <c r="U10" s="324">
        <v>36</v>
      </c>
      <c r="V10" s="324">
        <v>15</v>
      </c>
      <c r="W10" s="324" t="s">
        <v>19</v>
      </c>
      <c r="X10" s="324">
        <v>28</v>
      </c>
      <c r="Y10" s="324">
        <v>36</v>
      </c>
      <c r="Z10" s="324">
        <v>20</v>
      </c>
      <c r="AA10" s="325" t="s">
        <v>19</v>
      </c>
      <c r="AB10" s="74">
        <f>SUM(D10,H10,L10,P10,T10,X10)</f>
        <v>180</v>
      </c>
      <c r="AC10" s="72">
        <f>SUM(E10,I10,M10,Q10,U10,Y10)</f>
        <v>176</v>
      </c>
      <c r="AD10" s="72">
        <f>SUM(F10,J10,N10,R10,V10,Z10)</f>
        <v>79</v>
      </c>
      <c r="AE10" s="76">
        <f>SUM(AB10,AC10)</f>
        <v>356</v>
      </c>
      <c r="AF10" s="327"/>
      <c r="AG10" s="327"/>
    </row>
    <row r="11" spans="1:33" ht="16.5" x14ac:dyDescent="0.25">
      <c r="A11" s="328" t="s">
        <v>2</v>
      </c>
      <c r="B11" s="329"/>
      <c r="C11" s="330" t="s">
        <v>343</v>
      </c>
      <c r="D11" s="331"/>
      <c r="E11" s="331"/>
      <c r="F11" s="332"/>
      <c r="G11" s="333"/>
      <c r="H11" s="331"/>
      <c r="I11" s="331"/>
      <c r="J11" s="332"/>
      <c r="K11" s="334"/>
      <c r="L11" s="331"/>
      <c r="M11" s="331"/>
      <c r="N11" s="332"/>
      <c r="O11" s="334"/>
      <c r="P11" s="331"/>
      <c r="Q11" s="331"/>
      <c r="R11" s="332"/>
      <c r="S11" s="687"/>
      <c r="T11" s="688"/>
      <c r="U11" s="331"/>
      <c r="V11" s="332"/>
      <c r="W11" s="334"/>
      <c r="X11" s="331"/>
      <c r="Y11" s="331"/>
      <c r="Z11" s="332"/>
      <c r="AA11" s="333"/>
      <c r="AB11" s="338"/>
      <c r="AC11" s="338"/>
      <c r="AD11" s="338"/>
      <c r="AE11" s="339"/>
      <c r="AF11" s="499"/>
      <c r="AG11" s="499"/>
    </row>
    <row r="12" spans="1:33" ht="15" x14ac:dyDescent="0.2">
      <c r="A12" s="9" t="s">
        <v>112</v>
      </c>
      <c r="B12" s="22" t="s">
        <v>137</v>
      </c>
      <c r="C12" s="11" t="s">
        <v>113</v>
      </c>
      <c r="D12" s="13">
        <v>18</v>
      </c>
      <c r="E12" s="13"/>
      <c r="F12" s="16">
        <v>2</v>
      </c>
      <c r="G12" s="18" t="s">
        <v>223</v>
      </c>
      <c r="H12" s="12"/>
      <c r="I12" s="13"/>
      <c r="J12" s="16"/>
      <c r="K12" s="18"/>
      <c r="L12" s="13"/>
      <c r="M12" s="13"/>
      <c r="N12" s="16"/>
      <c r="O12" s="18"/>
      <c r="P12" s="12"/>
      <c r="Q12" s="13"/>
      <c r="R12" s="16"/>
      <c r="S12" s="17"/>
      <c r="T12" s="13"/>
      <c r="U12" s="13"/>
      <c r="V12" s="23"/>
      <c r="W12" s="24"/>
      <c r="X12" s="12"/>
      <c r="Y12" s="13"/>
      <c r="Z12" s="16"/>
      <c r="AA12" s="18"/>
      <c r="AB12" s="12">
        <f>SUM(D12,H12,L12,P12,T12,X12)</f>
        <v>18</v>
      </c>
      <c r="AC12" s="13">
        <f>SUM(E12,I12,M12,Q12,U12,Y12)</f>
        <v>0</v>
      </c>
      <c r="AD12" s="12">
        <f>SUM(F12,J12,N12,R12,V12,Z12)</f>
        <v>2</v>
      </c>
      <c r="AE12" s="19">
        <f>SUM(AB12,AC12)</f>
        <v>18</v>
      </c>
      <c r="AF12" s="20" t="s">
        <v>820</v>
      </c>
      <c r="AG12" s="21" t="s">
        <v>821</v>
      </c>
    </row>
    <row r="13" spans="1:33" ht="15" x14ac:dyDescent="0.2">
      <c r="A13" s="9" t="s">
        <v>114</v>
      </c>
      <c r="B13" s="22" t="s">
        <v>137</v>
      </c>
      <c r="C13" s="11" t="s">
        <v>115</v>
      </c>
      <c r="D13" s="13">
        <v>10</v>
      </c>
      <c r="E13" s="13"/>
      <c r="F13" s="16">
        <v>2</v>
      </c>
      <c r="G13" s="18" t="s">
        <v>223</v>
      </c>
      <c r="H13" s="12"/>
      <c r="I13" s="13"/>
      <c r="J13" s="16"/>
      <c r="K13" s="17"/>
      <c r="L13" s="13"/>
      <c r="M13" s="13"/>
      <c r="N13" s="16"/>
      <c r="O13" s="18"/>
      <c r="P13" s="12"/>
      <c r="Q13" s="13"/>
      <c r="R13" s="16"/>
      <c r="S13" s="17"/>
      <c r="T13" s="13"/>
      <c r="U13" s="13"/>
      <c r="V13" s="23"/>
      <c r="W13" s="24"/>
      <c r="X13" s="12"/>
      <c r="Y13" s="13"/>
      <c r="Z13" s="16"/>
      <c r="AA13" s="18"/>
      <c r="AB13" s="12">
        <f t="shared" ref="AB13:AB60" si="0">SUM(D13,H13,L13,P13,T13,X13)</f>
        <v>10</v>
      </c>
      <c r="AC13" s="13">
        <f t="shared" ref="AC13:AC60" si="1">SUM(E13,I13,M13,Q13,U13,Y13)</f>
        <v>0</v>
      </c>
      <c r="AD13" s="12">
        <f t="shared" ref="AD13:AD60" si="2">IF(J13+F13+N13+R13+V13+Z13=0,"",J13+F13+N13+R13+V13+Z13)</f>
        <v>2</v>
      </c>
      <c r="AE13" s="19">
        <f t="shared" ref="AE13:AE60" si="3">SUM(AB13,AC13)</f>
        <v>10</v>
      </c>
      <c r="AF13" s="21" t="s">
        <v>765</v>
      </c>
      <c r="AG13" s="21" t="s">
        <v>822</v>
      </c>
    </row>
    <row r="14" spans="1:33" ht="15" x14ac:dyDescent="0.2">
      <c r="A14" s="9" t="s">
        <v>102</v>
      </c>
      <c r="B14" s="22" t="s">
        <v>137</v>
      </c>
      <c r="C14" s="11" t="s">
        <v>103</v>
      </c>
      <c r="D14" s="13"/>
      <c r="E14" s="13">
        <v>16</v>
      </c>
      <c r="F14" s="16">
        <v>2</v>
      </c>
      <c r="G14" s="18" t="s">
        <v>225</v>
      </c>
      <c r="H14" s="12"/>
      <c r="I14" s="13"/>
      <c r="J14" s="16"/>
      <c r="K14" s="17"/>
      <c r="L14" s="13"/>
      <c r="M14" s="13"/>
      <c r="N14" s="16"/>
      <c r="O14" s="18"/>
      <c r="P14" s="12"/>
      <c r="Q14" s="13"/>
      <c r="R14" s="16"/>
      <c r="S14" s="17"/>
      <c r="T14" s="13"/>
      <c r="U14" s="13"/>
      <c r="V14" s="23"/>
      <c r="W14" s="24"/>
      <c r="X14" s="12"/>
      <c r="Y14" s="13"/>
      <c r="Z14" s="16"/>
      <c r="AA14" s="18"/>
      <c r="AB14" s="12">
        <f t="shared" si="0"/>
        <v>0</v>
      </c>
      <c r="AC14" s="13">
        <f t="shared" si="1"/>
        <v>16</v>
      </c>
      <c r="AD14" s="12">
        <f t="shared" si="2"/>
        <v>2</v>
      </c>
      <c r="AE14" s="19">
        <f t="shared" si="3"/>
        <v>16</v>
      </c>
      <c r="AF14" s="20" t="s">
        <v>820</v>
      </c>
      <c r="AG14" s="21" t="s">
        <v>823</v>
      </c>
    </row>
    <row r="15" spans="1:33" ht="15" x14ac:dyDescent="0.2">
      <c r="A15" s="9" t="s">
        <v>80</v>
      </c>
      <c r="B15" s="22" t="s">
        <v>137</v>
      </c>
      <c r="C15" s="11" t="s">
        <v>81</v>
      </c>
      <c r="D15" s="13"/>
      <c r="E15" s="13">
        <v>16</v>
      </c>
      <c r="F15" s="16">
        <v>2</v>
      </c>
      <c r="G15" s="18" t="s">
        <v>225</v>
      </c>
      <c r="H15" s="12"/>
      <c r="I15" s="13"/>
      <c r="J15" s="16"/>
      <c r="K15" s="17"/>
      <c r="L15" s="13"/>
      <c r="M15" s="13"/>
      <c r="N15" s="16"/>
      <c r="O15" s="18"/>
      <c r="P15" s="12"/>
      <c r="Q15" s="13"/>
      <c r="R15" s="16"/>
      <c r="S15" s="17"/>
      <c r="T15" s="13"/>
      <c r="U15" s="13"/>
      <c r="V15" s="23"/>
      <c r="W15" s="24"/>
      <c r="X15" s="12"/>
      <c r="Y15" s="13"/>
      <c r="Z15" s="16"/>
      <c r="AA15" s="18"/>
      <c r="AB15" s="12">
        <f t="shared" si="0"/>
        <v>0</v>
      </c>
      <c r="AC15" s="13">
        <f t="shared" si="1"/>
        <v>16</v>
      </c>
      <c r="AD15" s="12">
        <f t="shared" si="2"/>
        <v>2</v>
      </c>
      <c r="AE15" s="19">
        <f t="shared" si="3"/>
        <v>16</v>
      </c>
      <c r="AF15" s="20" t="s">
        <v>731</v>
      </c>
      <c r="AG15" s="21" t="s">
        <v>824</v>
      </c>
    </row>
    <row r="16" spans="1:33" ht="15" x14ac:dyDescent="0.2">
      <c r="A16" s="9" t="s">
        <v>344</v>
      </c>
      <c r="B16" s="10" t="s">
        <v>1</v>
      </c>
      <c r="C16" s="11" t="s">
        <v>345</v>
      </c>
      <c r="D16" s="13">
        <v>8</v>
      </c>
      <c r="E16" s="13">
        <v>4</v>
      </c>
      <c r="F16" s="16">
        <v>2</v>
      </c>
      <c r="G16" s="18" t="s">
        <v>223</v>
      </c>
      <c r="H16" s="12"/>
      <c r="I16" s="13"/>
      <c r="J16" s="16"/>
      <c r="K16" s="17"/>
      <c r="L16" s="13"/>
      <c r="M16" s="13"/>
      <c r="N16" s="16"/>
      <c r="O16" s="18"/>
      <c r="P16" s="12"/>
      <c r="Q16" s="13"/>
      <c r="R16" s="16"/>
      <c r="S16" s="17"/>
      <c r="T16" s="13"/>
      <c r="U16" s="13"/>
      <c r="V16" s="23"/>
      <c r="W16" s="24"/>
      <c r="X16" s="12"/>
      <c r="Y16" s="13"/>
      <c r="Z16" s="16"/>
      <c r="AA16" s="18"/>
      <c r="AB16" s="12">
        <f t="shared" si="0"/>
        <v>8</v>
      </c>
      <c r="AC16" s="13">
        <f t="shared" si="1"/>
        <v>4</v>
      </c>
      <c r="AD16" s="12">
        <f t="shared" si="2"/>
        <v>2</v>
      </c>
      <c r="AE16" s="19">
        <f t="shared" si="3"/>
        <v>12</v>
      </c>
      <c r="AF16" s="20" t="s">
        <v>1170</v>
      </c>
      <c r="AG16" s="21" t="s">
        <v>821</v>
      </c>
    </row>
    <row r="17" spans="1:33" ht="15" x14ac:dyDescent="0.2">
      <c r="A17" s="62" t="s">
        <v>72</v>
      </c>
      <c r="B17" s="503" t="s">
        <v>1</v>
      </c>
      <c r="C17" s="341" t="s">
        <v>73</v>
      </c>
      <c r="D17" s="13" t="s">
        <v>222</v>
      </c>
      <c r="E17" s="13">
        <v>12</v>
      </c>
      <c r="F17" s="16">
        <v>3</v>
      </c>
      <c r="G17" s="18" t="s">
        <v>225</v>
      </c>
      <c r="H17" s="12"/>
      <c r="I17" s="13"/>
      <c r="J17" s="16"/>
      <c r="K17" s="17"/>
      <c r="L17" s="13"/>
      <c r="M17" s="13"/>
      <c r="N17" s="16"/>
      <c r="O17" s="18"/>
      <c r="P17" s="12"/>
      <c r="Q17" s="13"/>
      <c r="R17" s="16"/>
      <c r="S17" s="17"/>
      <c r="T17" s="13"/>
      <c r="U17" s="13"/>
      <c r="V17" s="23"/>
      <c r="W17" s="24"/>
      <c r="X17" s="12"/>
      <c r="Y17" s="13"/>
      <c r="Z17" s="16"/>
      <c r="AA17" s="18"/>
      <c r="AB17" s="12">
        <f t="shared" si="0"/>
        <v>0</v>
      </c>
      <c r="AC17" s="13">
        <f t="shared" si="1"/>
        <v>12</v>
      </c>
      <c r="AD17" s="12">
        <f t="shared" si="2"/>
        <v>3</v>
      </c>
      <c r="AE17" s="19">
        <f t="shared" si="3"/>
        <v>12</v>
      </c>
      <c r="AF17" s="20" t="s">
        <v>915</v>
      </c>
      <c r="AG17" s="21" t="s">
        <v>916</v>
      </c>
    </row>
    <row r="18" spans="1:33" ht="15" x14ac:dyDescent="0.2">
      <c r="A18" s="9" t="s">
        <v>146</v>
      </c>
      <c r="B18" s="22" t="s">
        <v>137</v>
      </c>
      <c r="C18" s="11" t="s">
        <v>147</v>
      </c>
      <c r="D18" s="13">
        <v>22</v>
      </c>
      <c r="E18" s="13"/>
      <c r="F18" s="16">
        <v>4</v>
      </c>
      <c r="G18" s="18" t="s">
        <v>223</v>
      </c>
      <c r="H18" s="12"/>
      <c r="I18" s="13"/>
      <c r="J18" s="16"/>
      <c r="K18" s="17"/>
      <c r="L18" s="13"/>
      <c r="M18" s="13"/>
      <c r="N18" s="16"/>
      <c r="O18" s="18"/>
      <c r="P18" s="12"/>
      <c r="Q18" s="13"/>
      <c r="R18" s="16"/>
      <c r="S18" s="17"/>
      <c r="T18" s="13"/>
      <c r="U18" s="13"/>
      <c r="V18" s="23"/>
      <c r="W18" s="24"/>
      <c r="X18" s="12"/>
      <c r="Y18" s="13"/>
      <c r="Z18" s="16"/>
      <c r="AA18" s="18"/>
      <c r="AB18" s="12">
        <f t="shared" si="0"/>
        <v>22</v>
      </c>
      <c r="AC18" s="13">
        <f t="shared" si="1"/>
        <v>0</v>
      </c>
      <c r="AD18" s="12">
        <f t="shared" si="2"/>
        <v>4</v>
      </c>
      <c r="AE18" s="19">
        <f t="shared" si="3"/>
        <v>22</v>
      </c>
      <c r="AF18" s="21" t="s">
        <v>765</v>
      </c>
      <c r="AG18" s="21" t="s">
        <v>822</v>
      </c>
    </row>
    <row r="19" spans="1:33" ht="15" x14ac:dyDescent="0.2">
      <c r="A19" s="9" t="s">
        <v>30</v>
      </c>
      <c r="B19" s="22" t="s">
        <v>1</v>
      </c>
      <c r="C19" s="11" t="s">
        <v>31</v>
      </c>
      <c r="D19" s="13"/>
      <c r="E19" s="13"/>
      <c r="F19" s="16"/>
      <c r="G19" s="18"/>
      <c r="H19" s="12">
        <v>12</v>
      </c>
      <c r="I19" s="13"/>
      <c r="J19" s="16">
        <v>3</v>
      </c>
      <c r="K19" s="17" t="s">
        <v>346</v>
      </c>
      <c r="L19" s="13"/>
      <c r="M19" s="13"/>
      <c r="N19" s="16"/>
      <c r="O19" s="18"/>
      <c r="P19" s="12"/>
      <c r="Q19" s="13"/>
      <c r="R19" s="16"/>
      <c r="S19" s="17"/>
      <c r="T19" s="13"/>
      <c r="U19" s="13"/>
      <c r="V19" s="23"/>
      <c r="W19" s="24"/>
      <c r="X19" s="12"/>
      <c r="Y19" s="13"/>
      <c r="Z19" s="16"/>
      <c r="AA19" s="18"/>
      <c r="AB19" s="12">
        <f t="shared" si="0"/>
        <v>12</v>
      </c>
      <c r="AC19" s="13">
        <f t="shared" si="1"/>
        <v>0</v>
      </c>
      <c r="AD19" s="12">
        <f t="shared" si="2"/>
        <v>3</v>
      </c>
      <c r="AE19" s="19">
        <f t="shared" si="3"/>
        <v>12</v>
      </c>
      <c r="AF19" s="20" t="s">
        <v>786</v>
      </c>
      <c r="AG19" s="21" t="s">
        <v>825</v>
      </c>
    </row>
    <row r="20" spans="1:33" ht="15" x14ac:dyDescent="0.2">
      <c r="A20" s="9" t="s">
        <v>28</v>
      </c>
      <c r="B20" s="22" t="s">
        <v>1</v>
      </c>
      <c r="C20" s="11" t="s">
        <v>29</v>
      </c>
      <c r="D20" s="13"/>
      <c r="E20" s="13"/>
      <c r="F20" s="16"/>
      <c r="G20" s="18"/>
      <c r="H20" s="12"/>
      <c r="I20" s="13"/>
      <c r="J20" s="16"/>
      <c r="K20" s="17"/>
      <c r="L20" s="13">
        <v>12</v>
      </c>
      <c r="M20" s="13"/>
      <c r="N20" s="16">
        <v>3</v>
      </c>
      <c r="O20" s="18" t="s">
        <v>346</v>
      </c>
      <c r="P20" s="12"/>
      <c r="Q20" s="13"/>
      <c r="R20" s="16"/>
      <c r="S20" s="17"/>
      <c r="T20" s="13"/>
      <c r="U20" s="13"/>
      <c r="V20" s="23"/>
      <c r="W20" s="24"/>
      <c r="X20" s="12"/>
      <c r="Y20" s="13"/>
      <c r="Z20" s="16"/>
      <c r="AA20" s="18"/>
      <c r="AB20" s="12">
        <f t="shared" si="0"/>
        <v>12</v>
      </c>
      <c r="AC20" s="13">
        <f t="shared" si="1"/>
        <v>0</v>
      </c>
      <c r="AD20" s="12">
        <f t="shared" si="2"/>
        <v>3</v>
      </c>
      <c r="AE20" s="19">
        <f t="shared" si="3"/>
        <v>12</v>
      </c>
      <c r="AF20" s="20" t="s">
        <v>786</v>
      </c>
      <c r="AG20" s="21" t="s">
        <v>825</v>
      </c>
    </row>
    <row r="21" spans="1:33" ht="15" x14ac:dyDescent="0.2">
      <c r="A21" s="9" t="s">
        <v>32</v>
      </c>
      <c r="B21" s="22" t="s">
        <v>1</v>
      </c>
      <c r="C21" s="11" t="s">
        <v>33</v>
      </c>
      <c r="D21" s="13"/>
      <c r="E21" s="13"/>
      <c r="F21" s="16"/>
      <c r="G21" s="18"/>
      <c r="H21" s="12"/>
      <c r="I21" s="13"/>
      <c r="J21" s="16"/>
      <c r="K21" s="17"/>
      <c r="L21" s="13"/>
      <c r="M21" s="13"/>
      <c r="N21" s="16"/>
      <c r="O21" s="18"/>
      <c r="P21" s="12">
        <v>12</v>
      </c>
      <c r="Q21" s="13"/>
      <c r="R21" s="16">
        <v>3</v>
      </c>
      <c r="S21" s="17" t="s">
        <v>346</v>
      </c>
      <c r="T21" s="13"/>
      <c r="U21" s="13"/>
      <c r="V21" s="23"/>
      <c r="W21" s="24"/>
      <c r="X21" s="12"/>
      <c r="Y21" s="13"/>
      <c r="Z21" s="16"/>
      <c r="AA21" s="18"/>
      <c r="AB21" s="12">
        <f t="shared" si="0"/>
        <v>12</v>
      </c>
      <c r="AC21" s="13">
        <f t="shared" si="1"/>
        <v>0</v>
      </c>
      <c r="AD21" s="12">
        <f t="shared" si="2"/>
        <v>3</v>
      </c>
      <c r="AE21" s="19">
        <f t="shared" si="3"/>
        <v>12</v>
      </c>
      <c r="AF21" s="20" t="s">
        <v>786</v>
      </c>
      <c r="AG21" s="21" t="s">
        <v>825</v>
      </c>
    </row>
    <row r="22" spans="1:33" ht="15" x14ac:dyDescent="0.2">
      <c r="A22" s="9" t="s">
        <v>34</v>
      </c>
      <c r="B22" s="22" t="s">
        <v>1</v>
      </c>
      <c r="C22" s="11" t="s">
        <v>35</v>
      </c>
      <c r="D22" s="13"/>
      <c r="E22" s="13"/>
      <c r="F22" s="16"/>
      <c r="G22" s="18"/>
      <c r="H22" s="12"/>
      <c r="I22" s="13"/>
      <c r="J22" s="16"/>
      <c r="K22" s="17"/>
      <c r="L22" s="13"/>
      <c r="M22" s="13"/>
      <c r="N22" s="16"/>
      <c r="O22" s="18"/>
      <c r="P22" s="12"/>
      <c r="Q22" s="13"/>
      <c r="R22" s="16"/>
      <c r="S22" s="17"/>
      <c r="T22" s="13">
        <v>12</v>
      </c>
      <c r="U22" s="13"/>
      <c r="V22" s="23">
        <v>3</v>
      </c>
      <c r="W22" s="24" t="s">
        <v>346</v>
      </c>
      <c r="X22" s="12"/>
      <c r="Y22" s="13"/>
      <c r="Z22" s="16"/>
      <c r="AA22" s="18"/>
      <c r="AB22" s="12">
        <f t="shared" si="0"/>
        <v>12</v>
      </c>
      <c r="AC22" s="13">
        <f t="shared" si="1"/>
        <v>0</v>
      </c>
      <c r="AD22" s="12">
        <f t="shared" si="2"/>
        <v>3</v>
      </c>
      <c r="AE22" s="19">
        <f t="shared" si="3"/>
        <v>12</v>
      </c>
      <c r="AF22" s="20" t="s">
        <v>786</v>
      </c>
      <c r="AG22" s="21" t="s">
        <v>825</v>
      </c>
    </row>
    <row r="23" spans="1:33" ht="15" x14ac:dyDescent="0.2">
      <c r="A23" s="9" t="s">
        <v>36</v>
      </c>
      <c r="B23" s="22" t="s">
        <v>1</v>
      </c>
      <c r="C23" s="11" t="s">
        <v>37</v>
      </c>
      <c r="D23" s="13"/>
      <c r="E23" s="13"/>
      <c r="F23" s="16"/>
      <c r="G23" s="18"/>
      <c r="H23" s="12"/>
      <c r="I23" s="13"/>
      <c r="J23" s="16"/>
      <c r="K23" s="17"/>
      <c r="L23" s="13"/>
      <c r="M23" s="13"/>
      <c r="N23" s="16"/>
      <c r="O23" s="18"/>
      <c r="P23" s="12"/>
      <c r="Q23" s="13"/>
      <c r="R23" s="16"/>
      <c r="S23" s="17"/>
      <c r="T23" s="13"/>
      <c r="U23" s="13"/>
      <c r="V23" s="23"/>
      <c r="W23" s="24"/>
      <c r="X23" s="12">
        <v>8</v>
      </c>
      <c r="Y23" s="13"/>
      <c r="Z23" s="16">
        <v>1</v>
      </c>
      <c r="AA23" s="18" t="s">
        <v>347</v>
      </c>
      <c r="AB23" s="12">
        <f t="shared" si="0"/>
        <v>8</v>
      </c>
      <c r="AC23" s="13">
        <f t="shared" si="1"/>
        <v>0</v>
      </c>
      <c r="AD23" s="12">
        <f t="shared" si="2"/>
        <v>1</v>
      </c>
      <c r="AE23" s="19">
        <f t="shared" si="3"/>
        <v>8</v>
      </c>
      <c r="AF23" s="20" t="s">
        <v>786</v>
      </c>
      <c r="AG23" s="21" t="s">
        <v>935</v>
      </c>
    </row>
    <row r="24" spans="1:33" ht="15" x14ac:dyDescent="0.2">
      <c r="A24" s="9" t="s">
        <v>40</v>
      </c>
      <c r="B24" s="22" t="s">
        <v>1</v>
      </c>
      <c r="C24" s="11" t="s">
        <v>41</v>
      </c>
      <c r="D24" s="13"/>
      <c r="E24" s="13"/>
      <c r="F24" s="16"/>
      <c r="G24" s="18"/>
      <c r="H24" s="12"/>
      <c r="I24" s="13"/>
      <c r="J24" s="16"/>
      <c r="K24" s="17"/>
      <c r="L24" s="13">
        <v>12</v>
      </c>
      <c r="M24" s="13"/>
      <c r="N24" s="16">
        <v>3</v>
      </c>
      <c r="O24" s="18" t="s">
        <v>1</v>
      </c>
      <c r="P24" s="12"/>
      <c r="Q24" s="13"/>
      <c r="R24" s="16"/>
      <c r="S24" s="17"/>
      <c r="T24" s="13"/>
      <c r="U24" s="13"/>
      <c r="V24" s="23"/>
      <c r="W24" s="24"/>
      <c r="X24" s="12"/>
      <c r="Y24" s="13"/>
      <c r="Z24" s="16"/>
      <c r="AA24" s="18"/>
      <c r="AB24" s="12">
        <f t="shared" si="0"/>
        <v>12</v>
      </c>
      <c r="AC24" s="13">
        <f t="shared" si="1"/>
        <v>0</v>
      </c>
      <c r="AD24" s="12">
        <f t="shared" si="2"/>
        <v>3</v>
      </c>
      <c r="AE24" s="19">
        <f t="shared" si="3"/>
        <v>12</v>
      </c>
      <c r="AF24" s="20" t="s">
        <v>755</v>
      </c>
      <c r="AG24" s="21" t="s">
        <v>756</v>
      </c>
    </row>
    <row r="25" spans="1:33" ht="15" x14ac:dyDescent="0.2">
      <c r="A25" s="9" t="s">
        <v>38</v>
      </c>
      <c r="B25" s="22" t="s">
        <v>1</v>
      </c>
      <c r="C25" s="11" t="s">
        <v>39</v>
      </c>
      <c r="D25" s="13"/>
      <c r="E25" s="13"/>
      <c r="F25" s="16"/>
      <c r="G25" s="18"/>
      <c r="H25" s="12"/>
      <c r="I25" s="13"/>
      <c r="J25" s="16"/>
      <c r="K25" s="17"/>
      <c r="L25" s="13"/>
      <c r="M25" s="13"/>
      <c r="N25" s="16"/>
      <c r="O25" s="18"/>
      <c r="P25" s="12">
        <v>12</v>
      </c>
      <c r="Q25" s="13"/>
      <c r="R25" s="16">
        <v>3</v>
      </c>
      <c r="S25" s="17" t="s">
        <v>348</v>
      </c>
      <c r="T25" s="13"/>
      <c r="U25" s="13"/>
      <c r="V25" s="23"/>
      <c r="W25" s="24"/>
      <c r="X25" s="12"/>
      <c r="Y25" s="13"/>
      <c r="Z25" s="16"/>
      <c r="AA25" s="18"/>
      <c r="AB25" s="12">
        <f t="shared" si="0"/>
        <v>12</v>
      </c>
      <c r="AC25" s="13">
        <f t="shared" si="1"/>
        <v>0</v>
      </c>
      <c r="AD25" s="12">
        <f t="shared" si="2"/>
        <v>3</v>
      </c>
      <c r="AE25" s="19">
        <f t="shared" si="3"/>
        <v>12</v>
      </c>
      <c r="AF25" s="20" t="s">
        <v>755</v>
      </c>
      <c r="AG25" s="21" t="s">
        <v>756</v>
      </c>
    </row>
    <row r="26" spans="1:33" ht="15" x14ac:dyDescent="0.2">
      <c r="A26" s="553" t="s">
        <v>349</v>
      </c>
      <c r="B26" s="22" t="s">
        <v>1</v>
      </c>
      <c r="C26" s="554" t="s">
        <v>47</v>
      </c>
      <c r="D26" s="13"/>
      <c r="E26" s="13"/>
      <c r="F26" s="16"/>
      <c r="G26" s="18"/>
      <c r="H26" s="12">
        <v>16</v>
      </c>
      <c r="I26" s="13"/>
      <c r="J26" s="16">
        <v>4</v>
      </c>
      <c r="K26" s="17" t="s">
        <v>346</v>
      </c>
      <c r="L26" s="13"/>
      <c r="M26" s="13"/>
      <c r="N26" s="16"/>
      <c r="O26" s="18"/>
      <c r="P26" s="12"/>
      <c r="Q26" s="13"/>
      <c r="R26" s="16"/>
      <c r="S26" s="17"/>
      <c r="T26" s="13"/>
      <c r="U26" s="13"/>
      <c r="V26" s="23"/>
      <c r="W26" s="24"/>
      <c r="X26" s="12"/>
      <c r="Y26" s="13"/>
      <c r="Z26" s="16"/>
      <c r="AA26" s="18"/>
      <c r="AB26" s="12">
        <f t="shared" si="0"/>
        <v>16</v>
      </c>
      <c r="AC26" s="13">
        <f t="shared" si="1"/>
        <v>0</v>
      </c>
      <c r="AD26" s="12">
        <f t="shared" si="2"/>
        <v>4</v>
      </c>
      <c r="AE26" s="19">
        <f t="shared" si="3"/>
        <v>16</v>
      </c>
      <c r="AF26" s="20" t="s">
        <v>791</v>
      </c>
      <c r="AG26" s="21" t="s">
        <v>1178</v>
      </c>
    </row>
    <row r="27" spans="1:33" ht="15" x14ac:dyDescent="0.2">
      <c r="A27" s="553" t="s">
        <v>350</v>
      </c>
      <c r="B27" s="22" t="s">
        <v>1</v>
      </c>
      <c r="C27" s="554" t="s">
        <v>46</v>
      </c>
      <c r="D27" s="13"/>
      <c r="E27" s="13"/>
      <c r="F27" s="16"/>
      <c r="G27" s="18"/>
      <c r="H27" s="12"/>
      <c r="I27" s="13"/>
      <c r="J27" s="16"/>
      <c r="K27" s="17"/>
      <c r="L27" s="13">
        <v>8</v>
      </c>
      <c r="M27" s="13"/>
      <c r="N27" s="16">
        <v>4</v>
      </c>
      <c r="O27" s="18" t="s">
        <v>346</v>
      </c>
      <c r="P27" s="12"/>
      <c r="Q27" s="13"/>
      <c r="R27" s="16"/>
      <c r="S27" s="17"/>
      <c r="T27" s="13"/>
      <c r="U27" s="13"/>
      <c r="V27" s="23"/>
      <c r="W27" s="24"/>
      <c r="X27" s="12"/>
      <c r="Y27" s="13"/>
      <c r="Z27" s="16"/>
      <c r="AA27" s="18"/>
      <c r="AB27" s="12">
        <f t="shared" si="0"/>
        <v>8</v>
      </c>
      <c r="AC27" s="13">
        <f t="shared" si="1"/>
        <v>0</v>
      </c>
      <c r="AD27" s="12">
        <f t="shared" si="2"/>
        <v>4</v>
      </c>
      <c r="AE27" s="19">
        <f t="shared" si="3"/>
        <v>8</v>
      </c>
      <c r="AF27" s="20" t="s">
        <v>791</v>
      </c>
      <c r="AG27" s="21" t="s">
        <v>1177</v>
      </c>
    </row>
    <row r="28" spans="1:33" ht="15" x14ac:dyDescent="0.2">
      <c r="A28" s="62" t="s">
        <v>48</v>
      </c>
      <c r="B28" s="22" t="s">
        <v>1</v>
      </c>
      <c r="C28" s="554" t="s">
        <v>49</v>
      </c>
      <c r="D28" s="13"/>
      <c r="E28" s="13"/>
      <c r="F28" s="16"/>
      <c r="G28" s="18"/>
      <c r="H28" s="12"/>
      <c r="I28" s="13"/>
      <c r="J28" s="16"/>
      <c r="K28" s="17"/>
      <c r="L28" s="13">
        <v>16</v>
      </c>
      <c r="M28" s="13"/>
      <c r="N28" s="16">
        <v>3</v>
      </c>
      <c r="O28" s="18" t="s">
        <v>346</v>
      </c>
      <c r="P28" s="12"/>
      <c r="Q28" s="13"/>
      <c r="R28" s="16"/>
      <c r="S28" s="17"/>
      <c r="T28" s="13"/>
      <c r="U28" s="13"/>
      <c r="V28" s="23"/>
      <c r="W28" s="24"/>
      <c r="X28" s="12"/>
      <c r="Y28" s="13"/>
      <c r="Z28" s="16"/>
      <c r="AA28" s="18"/>
      <c r="AB28" s="12">
        <f t="shared" si="0"/>
        <v>16</v>
      </c>
      <c r="AC28" s="13">
        <f t="shared" si="1"/>
        <v>0</v>
      </c>
      <c r="AD28" s="12">
        <f t="shared" si="2"/>
        <v>3</v>
      </c>
      <c r="AE28" s="19">
        <f t="shared" si="3"/>
        <v>16</v>
      </c>
      <c r="AF28" s="20" t="s">
        <v>780</v>
      </c>
      <c r="AG28" s="21" t="s">
        <v>930</v>
      </c>
    </row>
    <row r="29" spans="1:33" ht="15" x14ac:dyDescent="0.2">
      <c r="A29" s="62" t="s">
        <v>50</v>
      </c>
      <c r="B29" s="22" t="s">
        <v>1</v>
      </c>
      <c r="C29" s="554" t="s">
        <v>51</v>
      </c>
      <c r="D29" s="13"/>
      <c r="E29" s="13"/>
      <c r="F29" s="16"/>
      <c r="G29" s="18"/>
      <c r="H29" s="12"/>
      <c r="I29" s="13"/>
      <c r="J29" s="16"/>
      <c r="K29" s="17"/>
      <c r="L29" s="13"/>
      <c r="M29" s="13"/>
      <c r="N29" s="16"/>
      <c r="O29" s="18"/>
      <c r="P29" s="12">
        <v>8</v>
      </c>
      <c r="Q29" s="13"/>
      <c r="R29" s="16">
        <v>3</v>
      </c>
      <c r="S29" s="17" t="s">
        <v>346</v>
      </c>
      <c r="T29" s="13"/>
      <c r="U29" s="13"/>
      <c r="V29" s="23"/>
      <c r="W29" s="24"/>
      <c r="X29" s="12"/>
      <c r="Y29" s="13"/>
      <c r="Z29" s="16"/>
      <c r="AA29" s="18"/>
      <c r="AB29" s="12">
        <f t="shared" si="0"/>
        <v>8</v>
      </c>
      <c r="AC29" s="13">
        <f t="shared" si="1"/>
        <v>0</v>
      </c>
      <c r="AD29" s="12">
        <f t="shared" si="2"/>
        <v>3</v>
      </c>
      <c r="AE29" s="19">
        <f t="shared" si="3"/>
        <v>8</v>
      </c>
      <c r="AF29" s="20" t="s">
        <v>780</v>
      </c>
      <c r="AG29" s="21" t="s">
        <v>942</v>
      </c>
    </row>
    <row r="30" spans="1:33" ht="15" x14ac:dyDescent="0.2">
      <c r="A30" s="62" t="s">
        <v>53</v>
      </c>
      <c r="B30" s="22" t="s">
        <v>1</v>
      </c>
      <c r="C30" s="554" t="s">
        <v>54</v>
      </c>
      <c r="D30" s="13"/>
      <c r="E30" s="13"/>
      <c r="F30" s="16"/>
      <c r="G30" s="18"/>
      <c r="H30" s="12"/>
      <c r="I30" s="13"/>
      <c r="J30" s="16"/>
      <c r="K30" s="17"/>
      <c r="L30" s="13"/>
      <c r="M30" s="13"/>
      <c r="N30" s="16"/>
      <c r="O30" s="18"/>
      <c r="P30" s="12"/>
      <c r="Q30" s="13"/>
      <c r="R30" s="16"/>
      <c r="S30" s="17"/>
      <c r="T30" s="13">
        <v>16</v>
      </c>
      <c r="U30" s="13"/>
      <c r="V30" s="23">
        <v>4</v>
      </c>
      <c r="W30" s="24" t="s">
        <v>346</v>
      </c>
      <c r="X30" s="12"/>
      <c r="Y30" s="13"/>
      <c r="Z30" s="16"/>
      <c r="AA30" s="18"/>
      <c r="AB30" s="12">
        <f t="shared" si="0"/>
        <v>16</v>
      </c>
      <c r="AC30" s="13">
        <f t="shared" si="1"/>
        <v>0</v>
      </c>
      <c r="AD30" s="12">
        <f t="shared" si="2"/>
        <v>4</v>
      </c>
      <c r="AE30" s="19">
        <f t="shared" si="3"/>
        <v>16</v>
      </c>
      <c r="AF30" s="20" t="s">
        <v>780</v>
      </c>
      <c r="AG30" s="21" t="s">
        <v>828</v>
      </c>
    </row>
    <row r="31" spans="1:33" ht="15" x14ac:dyDescent="0.2">
      <c r="A31" s="62" t="s">
        <v>55</v>
      </c>
      <c r="B31" s="22" t="s">
        <v>1</v>
      </c>
      <c r="C31" s="554" t="s">
        <v>56</v>
      </c>
      <c r="D31" s="13"/>
      <c r="E31" s="13"/>
      <c r="F31" s="16"/>
      <c r="G31" s="18"/>
      <c r="H31" s="12"/>
      <c r="I31" s="13"/>
      <c r="J31" s="16"/>
      <c r="K31" s="17"/>
      <c r="L31" s="13"/>
      <c r="M31" s="13"/>
      <c r="N31" s="16"/>
      <c r="O31" s="18"/>
      <c r="P31" s="12"/>
      <c r="Q31" s="13"/>
      <c r="R31" s="16"/>
      <c r="S31" s="17"/>
      <c r="T31" s="13"/>
      <c r="U31" s="13"/>
      <c r="V31" s="23"/>
      <c r="W31" s="24"/>
      <c r="X31" s="12">
        <v>16</v>
      </c>
      <c r="Y31" s="13"/>
      <c r="Z31" s="16">
        <v>3</v>
      </c>
      <c r="AA31" s="18" t="s">
        <v>346</v>
      </c>
      <c r="AB31" s="12">
        <f t="shared" si="0"/>
        <v>16</v>
      </c>
      <c r="AC31" s="13">
        <f t="shared" si="1"/>
        <v>0</v>
      </c>
      <c r="AD31" s="12">
        <f t="shared" si="2"/>
        <v>3</v>
      </c>
      <c r="AE31" s="19">
        <f t="shared" si="3"/>
        <v>16</v>
      </c>
      <c r="AF31" s="20" t="s">
        <v>780</v>
      </c>
      <c r="AG31" s="21" t="s">
        <v>828</v>
      </c>
    </row>
    <row r="32" spans="1:33" ht="15" x14ac:dyDescent="0.2">
      <c r="A32" s="62" t="s">
        <v>57</v>
      </c>
      <c r="B32" s="22" t="s">
        <v>1</v>
      </c>
      <c r="C32" s="11" t="s">
        <v>118</v>
      </c>
      <c r="D32" s="13"/>
      <c r="E32" s="13"/>
      <c r="F32" s="16"/>
      <c r="G32" s="18"/>
      <c r="H32" s="12"/>
      <c r="I32" s="13"/>
      <c r="J32" s="16"/>
      <c r="K32" s="17"/>
      <c r="L32" s="13"/>
      <c r="M32" s="13"/>
      <c r="N32" s="16"/>
      <c r="O32" s="18"/>
      <c r="P32" s="12">
        <v>8</v>
      </c>
      <c r="Q32" s="13"/>
      <c r="R32" s="16">
        <v>2</v>
      </c>
      <c r="S32" s="17" t="s">
        <v>1</v>
      </c>
      <c r="T32" s="13"/>
      <c r="U32" s="13"/>
      <c r="V32" s="23"/>
      <c r="W32" s="24"/>
      <c r="X32" s="12"/>
      <c r="Y32" s="13"/>
      <c r="Z32" s="16"/>
      <c r="AA32" s="18"/>
      <c r="AB32" s="12">
        <f t="shared" si="0"/>
        <v>8</v>
      </c>
      <c r="AC32" s="13">
        <f t="shared" si="1"/>
        <v>0</v>
      </c>
      <c r="AD32" s="12">
        <f t="shared" si="2"/>
        <v>2</v>
      </c>
      <c r="AE32" s="19">
        <f t="shared" si="3"/>
        <v>8</v>
      </c>
      <c r="AF32" s="20" t="s">
        <v>1170</v>
      </c>
      <c r="AG32" s="21" t="s">
        <v>1171</v>
      </c>
    </row>
    <row r="33" spans="1:33" ht="15" x14ac:dyDescent="0.2">
      <c r="A33" s="62" t="s">
        <v>58</v>
      </c>
      <c r="B33" s="22" t="s">
        <v>1</v>
      </c>
      <c r="C33" s="11" t="s">
        <v>59</v>
      </c>
      <c r="D33" s="13"/>
      <c r="E33" s="13"/>
      <c r="F33" s="16"/>
      <c r="G33" s="18"/>
      <c r="H33" s="12"/>
      <c r="I33" s="13"/>
      <c r="J33" s="16"/>
      <c r="K33" s="17"/>
      <c r="L33" s="13"/>
      <c r="M33" s="13"/>
      <c r="N33" s="16"/>
      <c r="O33" s="18"/>
      <c r="P33" s="12"/>
      <c r="Q33" s="13"/>
      <c r="R33" s="16"/>
      <c r="S33" s="17"/>
      <c r="T33" s="13">
        <v>8</v>
      </c>
      <c r="U33" s="13"/>
      <c r="V33" s="23">
        <v>2</v>
      </c>
      <c r="W33" s="24" t="s">
        <v>1</v>
      </c>
      <c r="X33" s="12"/>
      <c r="Y33" s="13"/>
      <c r="Z33" s="16"/>
      <c r="AA33" s="18"/>
      <c r="AB33" s="12">
        <f t="shared" si="0"/>
        <v>8</v>
      </c>
      <c r="AC33" s="13">
        <f t="shared" si="1"/>
        <v>0</v>
      </c>
      <c r="AD33" s="12">
        <f t="shared" si="2"/>
        <v>2</v>
      </c>
      <c r="AE33" s="19">
        <f t="shared" si="3"/>
        <v>8</v>
      </c>
      <c r="AF33" s="20" t="s">
        <v>1170</v>
      </c>
      <c r="AG33" s="21" t="s">
        <v>1171</v>
      </c>
    </row>
    <row r="34" spans="1:33" ht="15" x14ac:dyDescent="0.2">
      <c r="A34" s="62" t="s">
        <v>100</v>
      </c>
      <c r="B34" s="22" t="s">
        <v>137</v>
      </c>
      <c r="C34" s="341" t="s">
        <v>148</v>
      </c>
      <c r="D34" s="13"/>
      <c r="E34" s="13"/>
      <c r="F34" s="16"/>
      <c r="G34" s="18"/>
      <c r="H34" s="12"/>
      <c r="I34" s="13">
        <v>8</v>
      </c>
      <c r="J34" s="16">
        <v>1</v>
      </c>
      <c r="K34" s="17" t="s">
        <v>225</v>
      </c>
      <c r="L34" s="13"/>
      <c r="M34" s="13"/>
      <c r="N34" s="16"/>
      <c r="O34" s="18"/>
      <c r="P34" s="12"/>
      <c r="Q34" s="13"/>
      <c r="R34" s="16"/>
      <c r="S34" s="17"/>
      <c r="T34" s="13"/>
      <c r="U34" s="13"/>
      <c r="V34" s="23"/>
      <c r="W34" s="24"/>
      <c r="X34" s="12"/>
      <c r="Y34" s="13"/>
      <c r="Z34" s="16"/>
      <c r="AA34" s="18"/>
      <c r="AB34" s="12">
        <f t="shared" si="0"/>
        <v>0</v>
      </c>
      <c r="AC34" s="13">
        <f t="shared" si="1"/>
        <v>8</v>
      </c>
      <c r="AD34" s="12">
        <f t="shared" si="2"/>
        <v>1</v>
      </c>
      <c r="AE34" s="19">
        <f t="shared" si="3"/>
        <v>8</v>
      </c>
      <c r="AF34" s="20" t="s">
        <v>727</v>
      </c>
      <c r="AG34" s="21" t="s">
        <v>818</v>
      </c>
    </row>
    <row r="35" spans="1:33" ht="15" x14ac:dyDescent="0.2">
      <c r="A35" s="62" t="s">
        <v>104</v>
      </c>
      <c r="B35" s="22" t="s">
        <v>137</v>
      </c>
      <c r="C35" s="341" t="s">
        <v>149</v>
      </c>
      <c r="D35" s="13"/>
      <c r="E35" s="13"/>
      <c r="F35" s="16"/>
      <c r="G35" s="18"/>
      <c r="H35" s="12"/>
      <c r="I35" s="13"/>
      <c r="J35" s="16"/>
      <c r="K35" s="17"/>
      <c r="L35" s="13"/>
      <c r="M35" s="13">
        <v>8</v>
      </c>
      <c r="N35" s="16">
        <v>1</v>
      </c>
      <c r="O35" s="18" t="s">
        <v>225</v>
      </c>
      <c r="P35" s="12"/>
      <c r="Q35" s="13"/>
      <c r="R35" s="16"/>
      <c r="S35" s="17"/>
      <c r="T35" s="13"/>
      <c r="U35" s="13"/>
      <c r="V35" s="23"/>
      <c r="W35" s="24"/>
      <c r="X35" s="12"/>
      <c r="Y35" s="13"/>
      <c r="Z35" s="16"/>
      <c r="AA35" s="18"/>
      <c r="AB35" s="12">
        <f t="shared" si="0"/>
        <v>0</v>
      </c>
      <c r="AC35" s="13">
        <f t="shared" si="1"/>
        <v>8</v>
      </c>
      <c r="AD35" s="12">
        <f t="shared" si="2"/>
        <v>1</v>
      </c>
      <c r="AE35" s="19">
        <f t="shared" si="3"/>
        <v>8</v>
      </c>
      <c r="AF35" s="20" t="s">
        <v>727</v>
      </c>
      <c r="AG35" s="21" t="s">
        <v>818</v>
      </c>
    </row>
    <row r="36" spans="1:33" ht="15" x14ac:dyDescent="0.2">
      <c r="A36" s="62" t="s">
        <v>106</v>
      </c>
      <c r="B36" s="22" t="s">
        <v>137</v>
      </c>
      <c r="C36" s="341" t="s">
        <v>150</v>
      </c>
      <c r="D36" s="13"/>
      <c r="E36" s="13"/>
      <c r="F36" s="16"/>
      <c r="G36" s="18"/>
      <c r="H36" s="12"/>
      <c r="I36" s="13"/>
      <c r="J36" s="16"/>
      <c r="K36" s="17"/>
      <c r="L36" s="13"/>
      <c r="M36" s="13"/>
      <c r="N36" s="16"/>
      <c r="O36" s="18"/>
      <c r="P36" s="12"/>
      <c r="Q36" s="13">
        <v>8</v>
      </c>
      <c r="R36" s="16">
        <v>1</v>
      </c>
      <c r="S36" s="17" t="s">
        <v>225</v>
      </c>
      <c r="T36" s="13"/>
      <c r="U36" s="13"/>
      <c r="V36" s="23"/>
      <c r="W36" s="24"/>
      <c r="X36" s="12"/>
      <c r="Y36" s="13"/>
      <c r="Z36" s="16"/>
      <c r="AA36" s="18"/>
      <c r="AB36" s="12">
        <f t="shared" si="0"/>
        <v>0</v>
      </c>
      <c r="AC36" s="13">
        <f t="shared" si="1"/>
        <v>8</v>
      </c>
      <c r="AD36" s="12">
        <f t="shared" si="2"/>
        <v>1</v>
      </c>
      <c r="AE36" s="19">
        <f t="shared" si="3"/>
        <v>8</v>
      </c>
      <c r="AF36" s="20" t="s">
        <v>727</v>
      </c>
      <c r="AG36" s="21" t="s">
        <v>818</v>
      </c>
    </row>
    <row r="37" spans="1:33" ht="15" x14ac:dyDescent="0.2">
      <c r="A37" s="62" t="s">
        <v>108</v>
      </c>
      <c r="B37" s="22" t="s">
        <v>137</v>
      </c>
      <c r="C37" s="341" t="s">
        <v>109</v>
      </c>
      <c r="D37" s="13"/>
      <c r="E37" s="13"/>
      <c r="F37" s="16"/>
      <c r="G37" s="18"/>
      <c r="H37" s="12"/>
      <c r="I37" s="13"/>
      <c r="J37" s="16"/>
      <c r="K37" s="17"/>
      <c r="L37" s="13"/>
      <c r="M37" s="13"/>
      <c r="N37" s="16"/>
      <c r="O37" s="18"/>
      <c r="P37" s="12"/>
      <c r="Q37" s="13"/>
      <c r="R37" s="16"/>
      <c r="S37" s="17"/>
      <c r="T37" s="13"/>
      <c r="U37" s="13">
        <v>8</v>
      </c>
      <c r="V37" s="23">
        <v>1</v>
      </c>
      <c r="W37" s="24" t="s">
        <v>225</v>
      </c>
      <c r="X37" s="12"/>
      <c r="Y37" s="13"/>
      <c r="Z37" s="16"/>
      <c r="AA37" s="18"/>
      <c r="AB37" s="12">
        <f t="shared" si="0"/>
        <v>0</v>
      </c>
      <c r="AC37" s="13">
        <f t="shared" si="1"/>
        <v>8</v>
      </c>
      <c r="AD37" s="12">
        <f t="shared" si="2"/>
        <v>1</v>
      </c>
      <c r="AE37" s="19">
        <f t="shared" si="3"/>
        <v>8</v>
      </c>
      <c r="AF37" s="20" t="s">
        <v>727</v>
      </c>
      <c r="AG37" s="21" t="s">
        <v>818</v>
      </c>
    </row>
    <row r="38" spans="1:33" ht="15" x14ac:dyDescent="0.2">
      <c r="A38" s="62" t="s">
        <v>110</v>
      </c>
      <c r="B38" s="22" t="s">
        <v>137</v>
      </c>
      <c r="C38" s="341" t="s">
        <v>111</v>
      </c>
      <c r="D38" s="13"/>
      <c r="E38" s="13"/>
      <c r="F38" s="16"/>
      <c r="G38" s="18"/>
      <c r="H38" s="12"/>
      <c r="I38" s="13"/>
      <c r="J38" s="16"/>
      <c r="K38" s="17"/>
      <c r="L38" s="13"/>
      <c r="M38" s="13"/>
      <c r="N38" s="16"/>
      <c r="O38" s="18"/>
      <c r="P38" s="12"/>
      <c r="Q38" s="13"/>
      <c r="R38" s="16"/>
      <c r="S38" s="17"/>
      <c r="T38" s="13"/>
      <c r="U38" s="13"/>
      <c r="V38" s="23"/>
      <c r="W38" s="24"/>
      <c r="X38" s="12"/>
      <c r="Y38" s="13">
        <v>4</v>
      </c>
      <c r="Z38" s="16">
        <v>1</v>
      </c>
      <c r="AA38" s="18" t="s">
        <v>225</v>
      </c>
      <c r="AB38" s="12">
        <f t="shared" si="0"/>
        <v>0</v>
      </c>
      <c r="AC38" s="13">
        <f t="shared" si="1"/>
        <v>4</v>
      </c>
      <c r="AD38" s="12">
        <f t="shared" si="2"/>
        <v>1</v>
      </c>
      <c r="AE38" s="19">
        <f t="shared" si="3"/>
        <v>4</v>
      </c>
      <c r="AF38" s="20" t="s">
        <v>727</v>
      </c>
      <c r="AG38" s="21" t="s">
        <v>818</v>
      </c>
    </row>
    <row r="39" spans="1:33" ht="15" x14ac:dyDescent="0.2">
      <c r="A39" s="62" t="s">
        <v>161</v>
      </c>
      <c r="B39" s="22" t="s">
        <v>137</v>
      </c>
      <c r="C39" s="555" t="s">
        <v>162</v>
      </c>
      <c r="D39" s="13"/>
      <c r="E39" s="13"/>
      <c r="F39" s="16"/>
      <c r="G39" s="18"/>
      <c r="H39" s="12"/>
      <c r="I39" s="13"/>
      <c r="J39" s="16"/>
      <c r="K39" s="17"/>
      <c r="L39" s="13">
        <v>4</v>
      </c>
      <c r="M39" s="13"/>
      <c r="N39" s="16">
        <v>1</v>
      </c>
      <c r="O39" s="18" t="s">
        <v>156</v>
      </c>
      <c r="P39" s="12"/>
      <c r="Q39" s="13"/>
      <c r="R39" s="16"/>
      <c r="S39" s="17"/>
      <c r="T39" s="13"/>
      <c r="U39" s="13"/>
      <c r="V39" s="23"/>
      <c r="W39" s="24"/>
      <c r="X39" s="12"/>
      <c r="Y39" s="13"/>
      <c r="Z39" s="16"/>
      <c r="AA39" s="18"/>
      <c r="AB39" s="12">
        <f t="shared" si="0"/>
        <v>4</v>
      </c>
      <c r="AC39" s="13">
        <f t="shared" si="1"/>
        <v>0</v>
      </c>
      <c r="AD39" s="12">
        <f t="shared" si="2"/>
        <v>1</v>
      </c>
      <c r="AE39" s="19">
        <f t="shared" si="3"/>
        <v>4</v>
      </c>
      <c r="AF39" s="21" t="s">
        <v>758</v>
      </c>
      <c r="AG39" s="21" t="s">
        <v>929</v>
      </c>
    </row>
    <row r="40" spans="1:33" ht="15" x14ac:dyDescent="0.2">
      <c r="A40" s="62" t="s">
        <v>60</v>
      </c>
      <c r="B40" s="22" t="s">
        <v>1</v>
      </c>
      <c r="C40" s="341" t="s">
        <v>61</v>
      </c>
      <c r="D40" s="13"/>
      <c r="E40" s="13"/>
      <c r="F40" s="16"/>
      <c r="G40" s="18"/>
      <c r="H40" s="12"/>
      <c r="I40" s="13"/>
      <c r="J40" s="16"/>
      <c r="K40" s="17"/>
      <c r="L40" s="13"/>
      <c r="M40" s="13"/>
      <c r="N40" s="23"/>
      <c r="O40" s="18"/>
      <c r="P40" s="12"/>
      <c r="Q40" s="13"/>
      <c r="R40" s="704"/>
      <c r="S40" s="422"/>
      <c r="T40" s="343">
        <v>8</v>
      </c>
      <c r="U40" s="13"/>
      <c r="V40" s="16">
        <v>2</v>
      </c>
      <c r="W40" s="24" t="s">
        <v>1</v>
      </c>
      <c r="X40" s="12"/>
      <c r="Y40" s="13"/>
      <c r="Z40" s="16"/>
      <c r="AA40" s="24"/>
      <c r="AB40" s="12">
        <f t="shared" si="0"/>
        <v>8</v>
      </c>
      <c r="AC40" s="13">
        <f t="shared" si="1"/>
        <v>0</v>
      </c>
      <c r="AD40" s="12">
        <f t="shared" si="2"/>
        <v>2</v>
      </c>
      <c r="AE40" s="19">
        <f t="shared" si="3"/>
        <v>8</v>
      </c>
      <c r="AF40" s="20" t="s">
        <v>784</v>
      </c>
      <c r="AG40" s="21" t="s">
        <v>809</v>
      </c>
    </row>
    <row r="41" spans="1:33" ht="15" x14ac:dyDescent="0.2">
      <c r="A41" s="9" t="s">
        <v>82</v>
      </c>
      <c r="B41" s="22" t="s">
        <v>1</v>
      </c>
      <c r="C41" s="11" t="s">
        <v>83</v>
      </c>
      <c r="D41" s="13"/>
      <c r="E41" s="13"/>
      <c r="F41" s="16"/>
      <c r="G41" s="18"/>
      <c r="H41" s="12"/>
      <c r="I41" s="13">
        <v>8</v>
      </c>
      <c r="J41" s="16">
        <v>2</v>
      </c>
      <c r="K41" s="17" t="s">
        <v>225</v>
      </c>
      <c r="L41" s="13"/>
      <c r="M41" s="13"/>
      <c r="N41" s="16"/>
      <c r="O41" s="18"/>
      <c r="P41" s="12"/>
      <c r="Q41" s="13"/>
      <c r="R41" s="16"/>
      <c r="S41" s="17"/>
      <c r="T41" s="13"/>
      <c r="U41" s="13"/>
      <c r="V41" s="23"/>
      <c r="W41" s="24"/>
      <c r="X41" s="12"/>
      <c r="Y41" s="13"/>
      <c r="Z41" s="16"/>
      <c r="AA41" s="18"/>
      <c r="AB41" s="12">
        <f t="shared" si="0"/>
        <v>0</v>
      </c>
      <c r="AC41" s="13">
        <f t="shared" si="1"/>
        <v>8</v>
      </c>
      <c r="AD41" s="12">
        <f t="shared" si="2"/>
        <v>2</v>
      </c>
      <c r="AE41" s="19">
        <f t="shared" si="3"/>
        <v>8</v>
      </c>
      <c r="AF41" s="20" t="s">
        <v>731</v>
      </c>
      <c r="AG41" s="21" t="s">
        <v>824</v>
      </c>
    </row>
    <row r="42" spans="1:33" ht="15" x14ac:dyDescent="0.2">
      <c r="A42" s="9" t="s">
        <v>84</v>
      </c>
      <c r="B42" s="22" t="s">
        <v>1</v>
      </c>
      <c r="C42" s="11" t="s">
        <v>85</v>
      </c>
      <c r="D42" s="13"/>
      <c r="E42" s="13"/>
      <c r="F42" s="16"/>
      <c r="G42" s="18"/>
      <c r="H42" s="12"/>
      <c r="I42" s="13"/>
      <c r="J42" s="16"/>
      <c r="K42" s="17"/>
      <c r="L42" s="13"/>
      <c r="M42" s="13">
        <v>8</v>
      </c>
      <c r="N42" s="16">
        <v>2</v>
      </c>
      <c r="O42" s="18" t="s">
        <v>225</v>
      </c>
      <c r="P42" s="12"/>
      <c r="Q42" s="13"/>
      <c r="R42" s="16"/>
      <c r="S42" s="17"/>
      <c r="T42" s="13"/>
      <c r="U42" s="13"/>
      <c r="V42" s="23"/>
      <c r="W42" s="24"/>
      <c r="X42" s="12"/>
      <c r="Y42" s="13"/>
      <c r="Z42" s="16"/>
      <c r="AA42" s="18"/>
      <c r="AB42" s="12">
        <f t="shared" si="0"/>
        <v>0</v>
      </c>
      <c r="AC42" s="13">
        <f t="shared" si="1"/>
        <v>8</v>
      </c>
      <c r="AD42" s="12">
        <f t="shared" si="2"/>
        <v>2</v>
      </c>
      <c r="AE42" s="19">
        <f t="shared" si="3"/>
        <v>8</v>
      </c>
      <c r="AF42" s="20" t="s">
        <v>731</v>
      </c>
      <c r="AG42" s="21" t="s">
        <v>824</v>
      </c>
    </row>
    <row r="43" spans="1:33" ht="15" x14ac:dyDescent="0.2">
      <c r="A43" s="9" t="s">
        <v>86</v>
      </c>
      <c r="B43" s="22" t="s">
        <v>1</v>
      </c>
      <c r="C43" s="11" t="s">
        <v>87</v>
      </c>
      <c r="D43" s="13"/>
      <c r="E43" s="13"/>
      <c r="F43" s="16"/>
      <c r="G43" s="18"/>
      <c r="H43" s="12"/>
      <c r="I43" s="13"/>
      <c r="J43" s="16"/>
      <c r="K43" s="17"/>
      <c r="L43" s="13"/>
      <c r="M43" s="13"/>
      <c r="N43" s="16"/>
      <c r="O43" s="18"/>
      <c r="P43" s="12"/>
      <c r="Q43" s="13">
        <v>8</v>
      </c>
      <c r="R43" s="16">
        <v>2</v>
      </c>
      <c r="S43" s="17" t="s">
        <v>225</v>
      </c>
      <c r="T43" s="13"/>
      <c r="U43" s="13"/>
      <c r="V43" s="23"/>
      <c r="W43" s="24"/>
      <c r="X43" s="12"/>
      <c r="Y43" s="13"/>
      <c r="Z43" s="16"/>
      <c r="AA43" s="18"/>
      <c r="AB43" s="12">
        <f t="shared" si="0"/>
        <v>0</v>
      </c>
      <c r="AC43" s="13">
        <f t="shared" si="1"/>
        <v>8</v>
      </c>
      <c r="AD43" s="12">
        <f t="shared" si="2"/>
        <v>2</v>
      </c>
      <c r="AE43" s="19">
        <f t="shared" si="3"/>
        <v>8</v>
      </c>
      <c r="AF43" s="20" t="s">
        <v>731</v>
      </c>
      <c r="AG43" s="21" t="s">
        <v>824</v>
      </c>
    </row>
    <row r="44" spans="1:33" ht="15" x14ac:dyDescent="0.2">
      <c r="A44" s="9" t="s">
        <v>88</v>
      </c>
      <c r="B44" s="22" t="s">
        <v>1</v>
      </c>
      <c r="C44" s="11" t="s">
        <v>89</v>
      </c>
      <c r="D44" s="13"/>
      <c r="E44" s="13"/>
      <c r="F44" s="16"/>
      <c r="G44" s="18"/>
      <c r="H44" s="12"/>
      <c r="I44" s="13"/>
      <c r="J44" s="16"/>
      <c r="K44" s="17"/>
      <c r="L44" s="13"/>
      <c r="M44" s="13"/>
      <c r="N44" s="16"/>
      <c r="O44" s="18"/>
      <c r="P44" s="12"/>
      <c r="Q44" s="13"/>
      <c r="R44" s="16"/>
      <c r="S44" s="17"/>
      <c r="T44" s="13"/>
      <c r="U44" s="13">
        <v>8</v>
      </c>
      <c r="V44" s="23">
        <v>2</v>
      </c>
      <c r="W44" s="24" t="s">
        <v>225</v>
      </c>
      <c r="X44" s="12"/>
      <c r="Y44" s="13"/>
      <c r="Z44" s="16"/>
      <c r="AA44" s="18"/>
      <c r="AB44" s="12">
        <f t="shared" si="0"/>
        <v>0</v>
      </c>
      <c r="AC44" s="13">
        <f t="shared" si="1"/>
        <v>8</v>
      </c>
      <c r="AD44" s="12">
        <f t="shared" si="2"/>
        <v>2</v>
      </c>
      <c r="AE44" s="19">
        <f t="shared" si="3"/>
        <v>8</v>
      </c>
      <c r="AF44" s="20" t="s">
        <v>731</v>
      </c>
      <c r="AG44" s="21" t="s">
        <v>824</v>
      </c>
    </row>
    <row r="45" spans="1:33" ht="15" x14ac:dyDescent="0.2">
      <c r="A45" s="9" t="s">
        <v>90</v>
      </c>
      <c r="B45" s="22" t="s">
        <v>1</v>
      </c>
      <c r="C45" s="11" t="s">
        <v>91</v>
      </c>
      <c r="D45" s="13"/>
      <c r="E45" s="13"/>
      <c r="F45" s="16"/>
      <c r="G45" s="18"/>
      <c r="H45" s="12"/>
      <c r="I45" s="13"/>
      <c r="J45" s="16"/>
      <c r="K45" s="17"/>
      <c r="L45" s="13"/>
      <c r="M45" s="13"/>
      <c r="N45" s="16"/>
      <c r="O45" s="18"/>
      <c r="P45" s="12"/>
      <c r="Q45" s="13"/>
      <c r="R45" s="16"/>
      <c r="S45" s="17"/>
      <c r="T45" s="13"/>
      <c r="U45" s="13"/>
      <c r="V45" s="23"/>
      <c r="W45" s="24"/>
      <c r="X45" s="12"/>
      <c r="Y45" s="13">
        <v>8</v>
      </c>
      <c r="Z45" s="16">
        <v>2</v>
      </c>
      <c r="AA45" s="18" t="s">
        <v>225</v>
      </c>
      <c r="AB45" s="12">
        <f t="shared" si="0"/>
        <v>0</v>
      </c>
      <c r="AC45" s="13">
        <f t="shared" si="1"/>
        <v>8</v>
      </c>
      <c r="AD45" s="12">
        <f t="shared" si="2"/>
        <v>2</v>
      </c>
      <c r="AE45" s="19">
        <f t="shared" si="3"/>
        <v>8</v>
      </c>
      <c r="AF45" s="20" t="s">
        <v>731</v>
      </c>
      <c r="AG45" s="21" t="s">
        <v>824</v>
      </c>
    </row>
    <row r="46" spans="1:33" ht="15" x14ac:dyDescent="0.2">
      <c r="A46" s="62" t="s">
        <v>94</v>
      </c>
      <c r="B46" s="22" t="s">
        <v>1</v>
      </c>
      <c r="C46" s="30" t="s">
        <v>95</v>
      </c>
      <c r="D46" s="13"/>
      <c r="E46" s="13"/>
      <c r="F46" s="16"/>
      <c r="G46" s="18"/>
      <c r="H46" s="12"/>
      <c r="I46" s="13">
        <v>4</v>
      </c>
      <c r="J46" s="16">
        <v>1</v>
      </c>
      <c r="K46" s="17" t="s">
        <v>225</v>
      </c>
      <c r="L46" s="13"/>
      <c r="M46" s="13"/>
      <c r="N46" s="16"/>
      <c r="O46" s="18"/>
      <c r="P46" s="12"/>
      <c r="Q46" s="13"/>
      <c r="R46" s="16"/>
      <c r="S46" s="17"/>
      <c r="T46" s="13"/>
      <c r="U46" s="13"/>
      <c r="V46" s="23"/>
      <c r="W46" s="24"/>
      <c r="X46" s="12"/>
      <c r="Y46" s="13"/>
      <c r="Z46" s="16"/>
      <c r="AA46" s="18"/>
      <c r="AB46" s="12">
        <f t="shared" si="0"/>
        <v>0</v>
      </c>
      <c r="AC46" s="13">
        <f t="shared" si="1"/>
        <v>4</v>
      </c>
      <c r="AD46" s="12">
        <f t="shared" si="2"/>
        <v>1</v>
      </c>
      <c r="AE46" s="19">
        <f t="shared" si="3"/>
        <v>4</v>
      </c>
      <c r="AF46" s="20" t="s">
        <v>727</v>
      </c>
      <c r="AG46" s="21" t="s">
        <v>728</v>
      </c>
    </row>
    <row r="47" spans="1:33" ht="15" x14ac:dyDescent="0.2">
      <c r="A47" s="62" t="s">
        <v>96</v>
      </c>
      <c r="B47" s="22" t="s">
        <v>1</v>
      </c>
      <c r="C47" s="30" t="s">
        <v>97</v>
      </c>
      <c r="D47" s="13"/>
      <c r="E47" s="13"/>
      <c r="F47" s="16"/>
      <c r="G47" s="18"/>
      <c r="H47" s="12"/>
      <c r="I47" s="13"/>
      <c r="J47" s="16"/>
      <c r="K47" s="17"/>
      <c r="L47" s="13"/>
      <c r="M47" s="13"/>
      <c r="N47" s="16"/>
      <c r="O47" s="18"/>
      <c r="P47" s="12"/>
      <c r="Q47" s="13">
        <v>4</v>
      </c>
      <c r="R47" s="16">
        <v>1</v>
      </c>
      <c r="S47" s="17" t="s">
        <v>225</v>
      </c>
      <c r="T47" s="13"/>
      <c r="U47" s="13"/>
      <c r="V47" s="23"/>
      <c r="W47" s="24"/>
      <c r="X47" s="12"/>
      <c r="Y47" s="13"/>
      <c r="Z47" s="16"/>
      <c r="AA47" s="18"/>
      <c r="AB47" s="12">
        <f t="shared" si="0"/>
        <v>0</v>
      </c>
      <c r="AC47" s="13">
        <f t="shared" si="1"/>
        <v>4</v>
      </c>
      <c r="AD47" s="12">
        <f t="shared" si="2"/>
        <v>1</v>
      </c>
      <c r="AE47" s="19">
        <f t="shared" si="3"/>
        <v>4</v>
      </c>
      <c r="AF47" s="20" t="s">
        <v>727</v>
      </c>
      <c r="AG47" s="21" t="s">
        <v>728</v>
      </c>
    </row>
    <row r="48" spans="1:33" ht="15" x14ac:dyDescent="0.2">
      <c r="A48" s="62" t="s">
        <v>98</v>
      </c>
      <c r="B48" s="22" t="s">
        <v>1</v>
      </c>
      <c r="C48" s="29" t="s">
        <v>99</v>
      </c>
      <c r="D48" s="13"/>
      <c r="E48" s="13"/>
      <c r="F48" s="16"/>
      <c r="G48" s="18"/>
      <c r="H48" s="12"/>
      <c r="I48" s="13"/>
      <c r="J48" s="16"/>
      <c r="K48" s="17"/>
      <c r="L48" s="13"/>
      <c r="M48" s="13"/>
      <c r="N48" s="16"/>
      <c r="O48" s="18"/>
      <c r="P48" s="12"/>
      <c r="Q48" s="13"/>
      <c r="R48" s="16"/>
      <c r="S48" s="17"/>
      <c r="T48" s="13"/>
      <c r="U48" s="13"/>
      <c r="V48" s="23"/>
      <c r="W48" s="24"/>
      <c r="X48" s="12"/>
      <c r="Y48" s="13">
        <v>4</v>
      </c>
      <c r="Z48" s="16">
        <v>1</v>
      </c>
      <c r="AA48" s="18" t="s">
        <v>225</v>
      </c>
      <c r="AB48" s="12">
        <f t="shared" si="0"/>
        <v>0</v>
      </c>
      <c r="AC48" s="13">
        <f t="shared" si="1"/>
        <v>4</v>
      </c>
      <c r="AD48" s="12">
        <f t="shared" si="2"/>
        <v>1</v>
      </c>
      <c r="AE48" s="19">
        <f t="shared" si="3"/>
        <v>4</v>
      </c>
      <c r="AF48" s="20" t="s">
        <v>727</v>
      </c>
      <c r="AG48" s="21" t="s">
        <v>728</v>
      </c>
    </row>
    <row r="49" spans="1:33" ht="15" x14ac:dyDescent="0.2">
      <c r="A49" s="62" t="s">
        <v>151</v>
      </c>
      <c r="B49" s="22" t="s">
        <v>1</v>
      </c>
      <c r="C49" s="554" t="s">
        <v>152</v>
      </c>
      <c r="D49" s="13"/>
      <c r="E49" s="13"/>
      <c r="F49" s="16"/>
      <c r="G49" s="18"/>
      <c r="H49" s="12">
        <v>4</v>
      </c>
      <c r="I49" s="13">
        <v>4</v>
      </c>
      <c r="J49" s="16">
        <v>1</v>
      </c>
      <c r="K49" s="17" t="s">
        <v>347</v>
      </c>
      <c r="L49" s="13"/>
      <c r="M49" s="13"/>
      <c r="N49" s="16"/>
      <c r="O49" s="18"/>
      <c r="P49" s="12"/>
      <c r="Q49" s="13"/>
      <c r="R49" s="16"/>
      <c r="S49" s="17"/>
      <c r="T49" s="13"/>
      <c r="U49" s="13"/>
      <c r="V49" s="23"/>
      <c r="W49" s="24"/>
      <c r="X49" s="12"/>
      <c r="Y49" s="13"/>
      <c r="Z49" s="16"/>
      <c r="AA49" s="18"/>
      <c r="AB49" s="12">
        <f t="shared" si="0"/>
        <v>4</v>
      </c>
      <c r="AC49" s="13">
        <f t="shared" si="1"/>
        <v>4</v>
      </c>
      <c r="AD49" s="12">
        <f t="shared" si="2"/>
        <v>1</v>
      </c>
      <c r="AE49" s="19">
        <f t="shared" si="3"/>
        <v>8</v>
      </c>
      <c r="AF49" s="20" t="s">
        <v>765</v>
      </c>
      <c r="AG49" s="21" t="s">
        <v>829</v>
      </c>
    </row>
    <row r="50" spans="1:33" ht="15" x14ac:dyDescent="0.2">
      <c r="A50" s="62" t="s">
        <v>579</v>
      </c>
      <c r="B50" s="22" t="s">
        <v>137</v>
      </c>
      <c r="C50" s="705" t="s">
        <v>580</v>
      </c>
      <c r="D50" s="706"/>
      <c r="E50" s="706"/>
      <c r="F50" s="707"/>
      <c r="G50" s="708"/>
      <c r="H50" s="12">
        <v>8</v>
      </c>
      <c r="I50" s="13">
        <v>4</v>
      </c>
      <c r="J50" s="16">
        <v>2</v>
      </c>
      <c r="K50" s="17" t="s">
        <v>346</v>
      </c>
      <c r="L50" s="13"/>
      <c r="M50" s="13"/>
      <c r="N50" s="16"/>
      <c r="O50" s="18"/>
      <c r="P50" s="12"/>
      <c r="Q50" s="13"/>
      <c r="R50" s="16"/>
      <c r="S50" s="17"/>
      <c r="T50" s="13"/>
      <c r="U50" s="13"/>
      <c r="V50" s="23"/>
      <c r="W50" s="24"/>
      <c r="X50" s="12"/>
      <c r="Y50" s="13"/>
      <c r="Z50" s="16"/>
      <c r="AA50" s="18"/>
      <c r="AB50" s="12">
        <f t="shared" si="0"/>
        <v>8</v>
      </c>
      <c r="AC50" s="13">
        <f t="shared" si="1"/>
        <v>4</v>
      </c>
      <c r="AD50" s="12">
        <f t="shared" si="2"/>
        <v>2</v>
      </c>
      <c r="AE50" s="19">
        <f t="shared" si="3"/>
        <v>12</v>
      </c>
      <c r="AF50" s="20" t="s">
        <v>765</v>
      </c>
      <c r="AG50" s="21" t="s">
        <v>836</v>
      </c>
    </row>
    <row r="51" spans="1:33" ht="15" x14ac:dyDescent="0.2">
      <c r="A51" s="62" t="s">
        <v>581</v>
      </c>
      <c r="B51" s="22" t="s">
        <v>137</v>
      </c>
      <c r="C51" s="709" t="s">
        <v>582</v>
      </c>
      <c r="D51" s="706"/>
      <c r="E51" s="706"/>
      <c r="F51" s="707"/>
      <c r="G51" s="708"/>
      <c r="H51" s="12"/>
      <c r="I51" s="13"/>
      <c r="J51" s="16"/>
      <c r="K51" s="17"/>
      <c r="L51" s="13">
        <v>8</v>
      </c>
      <c r="M51" s="13"/>
      <c r="N51" s="16">
        <v>2</v>
      </c>
      <c r="O51" s="18" t="s">
        <v>346</v>
      </c>
      <c r="P51" s="12"/>
      <c r="Q51" s="13"/>
      <c r="R51" s="16"/>
      <c r="S51" s="17"/>
      <c r="T51" s="13"/>
      <c r="U51" s="13"/>
      <c r="V51" s="23"/>
      <c r="W51" s="24"/>
      <c r="X51" s="12"/>
      <c r="Y51" s="13"/>
      <c r="Z51" s="16"/>
      <c r="AA51" s="18"/>
      <c r="AB51" s="12">
        <f t="shared" si="0"/>
        <v>8</v>
      </c>
      <c r="AC51" s="13">
        <f t="shared" si="1"/>
        <v>0</v>
      </c>
      <c r="AD51" s="12">
        <f t="shared" si="2"/>
        <v>2</v>
      </c>
      <c r="AE51" s="19">
        <f t="shared" si="3"/>
        <v>8</v>
      </c>
      <c r="AF51" s="20" t="s">
        <v>765</v>
      </c>
      <c r="AG51" s="21" t="s">
        <v>836</v>
      </c>
    </row>
    <row r="52" spans="1:33" ht="15" x14ac:dyDescent="0.2">
      <c r="A52" s="62" t="s">
        <v>583</v>
      </c>
      <c r="B52" s="22" t="s">
        <v>137</v>
      </c>
      <c r="C52" s="709" t="s">
        <v>584</v>
      </c>
      <c r="D52" s="706"/>
      <c r="E52" s="706"/>
      <c r="F52" s="707"/>
      <c r="G52" s="708"/>
      <c r="H52" s="12"/>
      <c r="I52" s="13"/>
      <c r="J52" s="16"/>
      <c r="K52" s="17"/>
      <c r="L52" s="13"/>
      <c r="M52" s="13"/>
      <c r="N52" s="16"/>
      <c r="O52" s="18"/>
      <c r="P52" s="12">
        <v>16</v>
      </c>
      <c r="Q52" s="13"/>
      <c r="R52" s="16">
        <v>3</v>
      </c>
      <c r="S52" s="17" t="s">
        <v>346</v>
      </c>
      <c r="T52" s="13"/>
      <c r="U52" s="13"/>
      <c r="V52" s="23"/>
      <c r="W52" s="24"/>
      <c r="X52" s="12"/>
      <c r="Y52" s="13"/>
      <c r="Z52" s="16"/>
      <c r="AA52" s="18"/>
      <c r="AB52" s="12">
        <f t="shared" si="0"/>
        <v>16</v>
      </c>
      <c r="AC52" s="13">
        <f t="shared" si="1"/>
        <v>0</v>
      </c>
      <c r="AD52" s="12">
        <f t="shared" si="2"/>
        <v>3</v>
      </c>
      <c r="AE52" s="19">
        <f t="shared" si="3"/>
        <v>16</v>
      </c>
      <c r="AF52" s="20" t="s">
        <v>765</v>
      </c>
      <c r="AG52" s="21" t="s">
        <v>836</v>
      </c>
    </row>
    <row r="53" spans="1:33" ht="15" x14ac:dyDescent="0.2">
      <c r="A53" s="62" t="s">
        <v>945</v>
      </c>
      <c r="B53" s="22" t="s">
        <v>137</v>
      </c>
      <c r="C53" s="709" t="s">
        <v>585</v>
      </c>
      <c r="D53" s="706"/>
      <c r="E53" s="706"/>
      <c r="F53" s="707"/>
      <c r="G53" s="708"/>
      <c r="H53" s="12"/>
      <c r="I53" s="13"/>
      <c r="J53" s="16"/>
      <c r="K53" s="17"/>
      <c r="L53" s="13"/>
      <c r="M53" s="13"/>
      <c r="N53" s="16"/>
      <c r="O53" s="18"/>
      <c r="P53" s="12"/>
      <c r="Q53" s="13"/>
      <c r="R53" s="16"/>
      <c r="S53" s="17"/>
      <c r="T53" s="13">
        <v>8</v>
      </c>
      <c r="U53" s="13"/>
      <c r="V53" s="23">
        <v>1</v>
      </c>
      <c r="W53" s="24" t="s">
        <v>346</v>
      </c>
      <c r="X53" s="12"/>
      <c r="Y53" s="13"/>
      <c r="Z53" s="16"/>
      <c r="AA53" s="18"/>
      <c r="AB53" s="12">
        <f t="shared" si="0"/>
        <v>8</v>
      </c>
      <c r="AC53" s="13">
        <f t="shared" si="1"/>
        <v>0</v>
      </c>
      <c r="AD53" s="12">
        <f t="shared" si="2"/>
        <v>1</v>
      </c>
      <c r="AE53" s="19">
        <f t="shared" si="3"/>
        <v>8</v>
      </c>
      <c r="AF53" s="20" t="s">
        <v>765</v>
      </c>
      <c r="AG53" s="21" t="s">
        <v>836</v>
      </c>
    </row>
    <row r="54" spans="1:33" ht="15" x14ac:dyDescent="0.2">
      <c r="A54" s="62" t="s">
        <v>946</v>
      </c>
      <c r="B54" s="22" t="s">
        <v>137</v>
      </c>
      <c r="C54" s="709" t="s">
        <v>586</v>
      </c>
      <c r="D54" s="706"/>
      <c r="E54" s="706"/>
      <c r="F54" s="707"/>
      <c r="G54" s="708"/>
      <c r="H54" s="12"/>
      <c r="I54" s="13"/>
      <c r="J54" s="16"/>
      <c r="K54" s="17"/>
      <c r="L54" s="13"/>
      <c r="M54" s="13"/>
      <c r="N54" s="16"/>
      <c r="O54" s="18"/>
      <c r="P54" s="12"/>
      <c r="Q54" s="13"/>
      <c r="R54" s="16"/>
      <c r="S54" s="17"/>
      <c r="T54" s="13"/>
      <c r="U54" s="13"/>
      <c r="V54" s="23"/>
      <c r="W54" s="24"/>
      <c r="X54" s="12">
        <v>12</v>
      </c>
      <c r="Y54" s="13"/>
      <c r="Z54" s="16">
        <v>2</v>
      </c>
      <c r="AA54" s="18" t="s">
        <v>346</v>
      </c>
      <c r="AB54" s="12">
        <f t="shared" si="0"/>
        <v>12</v>
      </c>
      <c r="AC54" s="13">
        <f t="shared" si="1"/>
        <v>0</v>
      </c>
      <c r="AD54" s="12">
        <f t="shared" si="2"/>
        <v>2</v>
      </c>
      <c r="AE54" s="19">
        <f t="shared" si="3"/>
        <v>12</v>
      </c>
      <c r="AF54" s="20" t="s">
        <v>765</v>
      </c>
      <c r="AG54" s="21" t="s">
        <v>836</v>
      </c>
    </row>
    <row r="55" spans="1:33" ht="15.75" x14ac:dyDescent="0.25">
      <c r="A55" s="62" t="s">
        <v>587</v>
      </c>
      <c r="B55" s="22" t="s">
        <v>137</v>
      </c>
      <c r="C55" s="709" t="s">
        <v>588</v>
      </c>
      <c r="D55" s="706"/>
      <c r="E55" s="706"/>
      <c r="F55" s="707"/>
      <c r="G55" s="708"/>
      <c r="H55" s="12"/>
      <c r="I55" s="13"/>
      <c r="J55" s="16"/>
      <c r="K55" s="17"/>
      <c r="L55" s="13"/>
      <c r="M55" s="13"/>
      <c r="N55" s="16"/>
      <c r="O55" s="18"/>
      <c r="P55" s="12"/>
      <c r="Q55" s="13"/>
      <c r="R55" s="16"/>
      <c r="S55" s="17"/>
      <c r="T55" s="13">
        <v>4</v>
      </c>
      <c r="U55" s="13">
        <v>4</v>
      </c>
      <c r="V55" s="23">
        <v>2</v>
      </c>
      <c r="W55" s="24" t="s">
        <v>346</v>
      </c>
      <c r="X55" s="710"/>
      <c r="Y55" s="675"/>
      <c r="Z55" s="711"/>
      <c r="AA55" s="712"/>
      <c r="AB55" s="12">
        <f t="shared" si="0"/>
        <v>4</v>
      </c>
      <c r="AC55" s="13">
        <f t="shared" si="1"/>
        <v>4</v>
      </c>
      <c r="AD55" s="12">
        <f t="shared" si="2"/>
        <v>2</v>
      </c>
      <c r="AE55" s="19">
        <f t="shared" si="3"/>
        <v>8</v>
      </c>
      <c r="AF55" s="20" t="s">
        <v>765</v>
      </c>
      <c r="AG55" s="21" t="s">
        <v>943</v>
      </c>
    </row>
    <row r="56" spans="1:33" ht="15.75" x14ac:dyDescent="0.25">
      <c r="A56" s="62" t="s">
        <v>589</v>
      </c>
      <c r="B56" s="22" t="s">
        <v>137</v>
      </c>
      <c r="C56" s="709" t="s">
        <v>590</v>
      </c>
      <c r="D56" s="706"/>
      <c r="E56" s="706"/>
      <c r="F56" s="707"/>
      <c r="G56" s="708"/>
      <c r="H56" s="12"/>
      <c r="I56" s="13"/>
      <c r="J56" s="16"/>
      <c r="K56" s="17"/>
      <c r="L56" s="13"/>
      <c r="M56" s="13"/>
      <c r="N56" s="16"/>
      <c r="O56" s="18"/>
      <c r="P56" s="12"/>
      <c r="Q56" s="13"/>
      <c r="R56" s="16"/>
      <c r="S56" s="17"/>
      <c r="T56" s="675"/>
      <c r="U56" s="675"/>
      <c r="V56" s="713"/>
      <c r="W56" s="714"/>
      <c r="X56" s="12">
        <v>4</v>
      </c>
      <c r="Y56" s="13">
        <v>4</v>
      </c>
      <c r="Z56" s="16">
        <v>2</v>
      </c>
      <c r="AA56" s="18" t="s">
        <v>346</v>
      </c>
      <c r="AB56" s="12">
        <f t="shared" si="0"/>
        <v>4</v>
      </c>
      <c r="AC56" s="13">
        <f t="shared" si="1"/>
        <v>4</v>
      </c>
      <c r="AD56" s="12">
        <f t="shared" si="2"/>
        <v>2</v>
      </c>
      <c r="AE56" s="19">
        <f t="shared" si="3"/>
        <v>8</v>
      </c>
      <c r="AF56" s="20" t="s">
        <v>765</v>
      </c>
      <c r="AG56" s="21" t="s">
        <v>943</v>
      </c>
    </row>
    <row r="57" spans="1:33" ht="15" x14ac:dyDescent="0.2">
      <c r="A57" s="62" t="s">
        <v>591</v>
      </c>
      <c r="B57" s="22" t="s">
        <v>137</v>
      </c>
      <c r="C57" s="709" t="s">
        <v>592</v>
      </c>
      <c r="D57" s="706"/>
      <c r="E57" s="706"/>
      <c r="F57" s="707"/>
      <c r="G57" s="708"/>
      <c r="H57" s="12"/>
      <c r="I57" s="13"/>
      <c r="J57" s="16"/>
      <c r="K57" s="17"/>
      <c r="L57" s="13"/>
      <c r="M57" s="13"/>
      <c r="N57" s="16"/>
      <c r="O57" s="18"/>
      <c r="P57" s="13">
        <v>4</v>
      </c>
      <c r="Q57" s="13">
        <v>4</v>
      </c>
      <c r="R57" s="16">
        <v>1</v>
      </c>
      <c r="S57" s="18" t="s">
        <v>347</v>
      </c>
      <c r="T57" s="13"/>
      <c r="U57" s="13"/>
      <c r="V57" s="16"/>
      <c r="W57" s="18"/>
      <c r="X57" s="12"/>
      <c r="Y57" s="13"/>
      <c r="Z57" s="16"/>
      <c r="AA57" s="18"/>
      <c r="AB57" s="12">
        <f t="shared" si="0"/>
        <v>4</v>
      </c>
      <c r="AC57" s="13">
        <f t="shared" si="1"/>
        <v>4</v>
      </c>
      <c r="AD57" s="12">
        <f t="shared" si="2"/>
        <v>1</v>
      </c>
      <c r="AE57" s="19">
        <f t="shared" si="3"/>
        <v>8</v>
      </c>
      <c r="AF57" s="20" t="s">
        <v>765</v>
      </c>
      <c r="AG57" s="21" t="s">
        <v>829</v>
      </c>
    </row>
    <row r="58" spans="1:33" ht="15" x14ac:dyDescent="0.2">
      <c r="A58" s="62" t="s">
        <v>947</v>
      </c>
      <c r="B58" s="22" t="s">
        <v>137</v>
      </c>
      <c r="C58" s="709" t="s">
        <v>593</v>
      </c>
      <c r="D58" s="706"/>
      <c r="E58" s="706"/>
      <c r="F58" s="707"/>
      <c r="G58" s="708"/>
      <c r="H58" s="12"/>
      <c r="I58" s="13"/>
      <c r="J58" s="16"/>
      <c r="K58" s="18"/>
      <c r="L58" s="12"/>
      <c r="M58" s="13"/>
      <c r="N58" s="16"/>
      <c r="O58" s="18"/>
      <c r="P58" s="12"/>
      <c r="Q58" s="13"/>
      <c r="R58" s="23"/>
      <c r="S58" s="66"/>
      <c r="T58" s="12">
        <v>4</v>
      </c>
      <c r="U58" s="13">
        <v>4</v>
      </c>
      <c r="V58" s="23">
        <v>1</v>
      </c>
      <c r="W58" s="66" t="s">
        <v>346</v>
      </c>
      <c r="X58" s="12"/>
      <c r="Y58" s="13"/>
      <c r="Z58" s="16"/>
      <c r="AA58" s="18"/>
      <c r="AB58" s="12">
        <f t="shared" si="0"/>
        <v>4</v>
      </c>
      <c r="AC58" s="13">
        <f t="shared" si="1"/>
        <v>4</v>
      </c>
      <c r="AD58" s="12">
        <f t="shared" si="2"/>
        <v>1</v>
      </c>
      <c r="AE58" s="19">
        <f t="shared" si="3"/>
        <v>8</v>
      </c>
      <c r="AF58" s="20" t="s">
        <v>765</v>
      </c>
      <c r="AG58" s="21" t="s">
        <v>944</v>
      </c>
    </row>
    <row r="59" spans="1:33" ht="15" x14ac:dyDescent="0.2">
      <c r="A59" s="62" t="s">
        <v>939</v>
      </c>
      <c r="B59" s="22" t="s">
        <v>137</v>
      </c>
      <c r="C59" s="709" t="s">
        <v>594</v>
      </c>
      <c r="D59" s="706"/>
      <c r="E59" s="706"/>
      <c r="F59" s="707"/>
      <c r="G59" s="708"/>
      <c r="H59" s="12"/>
      <c r="I59" s="13"/>
      <c r="J59" s="16"/>
      <c r="K59" s="18"/>
      <c r="L59" s="12"/>
      <c r="M59" s="13"/>
      <c r="N59" s="16"/>
      <c r="O59" s="18"/>
      <c r="P59" s="12"/>
      <c r="Q59" s="13"/>
      <c r="R59" s="23"/>
      <c r="S59" s="66"/>
      <c r="T59" s="13"/>
      <c r="U59" s="13"/>
      <c r="V59" s="16"/>
      <c r="W59" s="18"/>
      <c r="X59" s="13">
        <v>4</v>
      </c>
      <c r="Y59" s="13">
        <v>4</v>
      </c>
      <c r="Z59" s="16">
        <v>1</v>
      </c>
      <c r="AA59" s="18" t="s">
        <v>346</v>
      </c>
      <c r="AB59" s="12">
        <f t="shared" si="0"/>
        <v>4</v>
      </c>
      <c r="AC59" s="13">
        <f t="shared" si="1"/>
        <v>4</v>
      </c>
      <c r="AD59" s="12">
        <f t="shared" si="2"/>
        <v>1</v>
      </c>
      <c r="AE59" s="19">
        <f t="shared" si="3"/>
        <v>8</v>
      </c>
      <c r="AF59" s="20" t="s">
        <v>765</v>
      </c>
      <c r="AG59" s="21" t="s">
        <v>829</v>
      </c>
    </row>
    <row r="60" spans="1:33" ht="15" x14ac:dyDescent="0.2">
      <c r="A60" s="62" t="s">
        <v>941</v>
      </c>
      <c r="B60" s="22" t="s">
        <v>137</v>
      </c>
      <c r="C60" s="554" t="s">
        <v>573</v>
      </c>
      <c r="D60" s="13"/>
      <c r="E60" s="13"/>
      <c r="F60" s="16"/>
      <c r="G60" s="518"/>
      <c r="H60" s="12">
        <v>4</v>
      </c>
      <c r="I60" s="13"/>
      <c r="J60" s="16">
        <v>1</v>
      </c>
      <c r="K60" s="18" t="s">
        <v>156</v>
      </c>
      <c r="L60" s="12"/>
      <c r="M60" s="13"/>
      <c r="N60" s="16"/>
      <c r="O60" s="18"/>
      <c r="P60" s="12"/>
      <c r="Q60" s="13"/>
      <c r="R60" s="16"/>
      <c r="S60" s="17"/>
      <c r="T60" s="13"/>
      <c r="U60" s="13"/>
      <c r="V60" s="23"/>
      <c r="W60" s="24"/>
      <c r="X60" s="12"/>
      <c r="Y60" s="13"/>
      <c r="Z60" s="16"/>
      <c r="AA60" s="18"/>
      <c r="AB60" s="12">
        <f t="shared" si="0"/>
        <v>4</v>
      </c>
      <c r="AC60" s="13">
        <f t="shared" si="1"/>
        <v>0</v>
      </c>
      <c r="AD60" s="12">
        <f t="shared" si="2"/>
        <v>1</v>
      </c>
      <c r="AE60" s="19">
        <f t="shared" si="3"/>
        <v>4</v>
      </c>
      <c r="AF60" s="20" t="s">
        <v>1170</v>
      </c>
      <c r="AG60" s="21" t="s">
        <v>936</v>
      </c>
    </row>
    <row r="61" spans="1:33" ht="17.25" thickBot="1" x14ac:dyDescent="0.3">
      <c r="A61" s="32"/>
      <c r="B61" s="404"/>
      <c r="C61" s="405" t="s">
        <v>365</v>
      </c>
      <c r="D61" s="406">
        <f>SUM(D12:D60)</f>
        <v>58</v>
      </c>
      <c r="E61" s="406">
        <f>SUM(E12:E60)</f>
        <v>48</v>
      </c>
      <c r="F61" s="406">
        <f>SUM(F12:F60)</f>
        <v>17</v>
      </c>
      <c r="G61" s="407" t="s">
        <v>19</v>
      </c>
      <c r="H61" s="406">
        <f>SUM(H12:H60)</f>
        <v>44</v>
      </c>
      <c r="I61" s="406">
        <f>SUM(I12:I60)</f>
        <v>28</v>
      </c>
      <c r="J61" s="406">
        <f>SUM(J12:J60)</f>
        <v>15</v>
      </c>
      <c r="K61" s="407" t="s">
        <v>19</v>
      </c>
      <c r="L61" s="520">
        <f>SUM(L12:L60)</f>
        <v>60</v>
      </c>
      <c r="M61" s="406">
        <f>SUM(M12:M60)</f>
        <v>16</v>
      </c>
      <c r="N61" s="406">
        <f>SUM(N12:N60)</f>
        <v>19</v>
      </c>
      <c r="O61" s="407" t="s">
        <v>19</v>
      </c>
      <c r="P61" s="520">
        <f>SUM(P12:P60)</f>
        <v>60</v>
      </c>
      <c r="Q61" s="406">
        <f>SUM(Q12:Q60)</f>
        <v>24</v>
      </c>
      <c r="R61" s="406">
        <f>SUM(R12:R60)</f>
        <v>19</v>
      </c>
      <c r="S61" s="407" t="s">
        <v>19</v>
      </c>
      <c r="T61" s="406">
        <f>SUM(T12:T60)</f>
        <v>60</v>
      </c>
      <c r="U61" s="406">
        <f>SUM(U12:U60)</f>
        <v>24</v>
      </c>
      <c r="V61" s="406">
        <f>SUM(V12:V60)</f>
        <v>18</v>
      </c>
      <c r="W61" s="407" t="s">
        <v>19</v>
      </c>
      <c r="X61" s="520">
        <f>SUM(X12:X60)</f>
        <v>44</v>
      </c>
      <c r="Y61" s="406">
        <f>SUM(Y12:Y60)</f>
        <v>24</v>
      </c>
      <c r="Z61" s="406">
        <f>SUM(Z12:Z60)</f>
        <v>13</v>
      </c>
      <c r="AA61" s="407" t="s">
        <v>19</v>
      </c>
      <c r="AB61" s="520">
        <f t="shared" ref="AB61:AE61" si="4">SUM(AB12:AB60)</f>
        <v>326</v>
      </c>
      <c r="AC61" s="406">
        <f t="shared" si="4"/>
        <v>164</v>
      </c>
      <c r="AD61" s="408">
        <f t="shared" si="4"/>
        <v>101</v>
      </c>
      <c r="AE61" s="406">
        <f t="shared" si="4"/>
        <v>490</v>
      </c>
      <c r="AF61" s="21"/>
      <c r="AG61" s="21"/>
    </row>
    <row r="62" spans="1:33" ht="17.25" thickBot="1" x14ac:dyDescent="0.3">
      <c r="A62" s="410"/>
      <c r="B62" s="411"/>
      <c r="C62" s="323" t="s">
        <v>366</v>
      </c>
      <c r="D62" s="324">
        <f>D10+D61</f>
        <v>74</v>
      </c>
      <c r="E62" s="324">
        <f>E10+E61</f>
        <v>104</v>
      </c>
      <c r="F62" s="324">
        <f>F10+F61</f>
        <v>29</v>
      </c>
      <c r="G62" s="412" t="s">
        <v>19</v>
      </c>
      <c r="H62" s="324">
        <f>H10+H61</f>
        <v>92</v>
      </c>
      <c r="I62" s="324">
        <f>I10+I61</f>
        <v>48</v>
      </c>
      <c r="J62" s="324">
        <f>J10+J61</f>
        <v>27</v>
      </c>
      <c r="K62" s="412" t="s">
        <v>19</v>
      </c>
      <c r="L62" s="324">
        <f>L10+L61</f>
        <v>88</v>
      </c>
      <c r="M62" s="324">
        <f>M10+M61</f>
        <v>20</v>
      </c>
      <c r="N62" s="324">
        <f>N10+N61</f>
        <v>27</v>
      </c>
      <c r="O62" s="412" t="s">
        <v>19</v>
      </c>
      <c r="P62" s="324">
        <f>P10+P61</f>
        <v>84</v>
      </c>
      <c r="Q62" s="324">
        <f>Q10+Q61</f>
        <v>48</v>
      </c>
      <c r="R62" s="324">
        <f>R10+R61</f>
        <v>31</v>
      </c>
      <c r="S62" s="412" t="s">
        <v>19</v>
      </c>
      <c r="T62" s="324">
        <f>T10+T61</f>
        <v>96</v>
      </c>
      <c r="U62" s="324">
        <f>U10+U61</f>
        <v>60</v>
      </c>
      <c r="V62" s="324">
        <f>V10+V61</f>
        <v>33</v>
      </c>
      <c r="W62" s="412" t="s">
        <v>19</v>
      </c>
      <c r="X62" s="415">
        <f>X10+X61</f>
        <v>72</v>
      </c>
      <c r="Y62" s="324">
        <f>Y10+Y61</f>
        <v>60</v>
      </c>
      <c r="Z62" s="324">
        <f>Z10+Z61</f>
        <v>33</v>
      </c>
      <c r="AA62" s="412" t="s">
        <v>19</v>
      </c>
      <c r="AB62" s="415">
        <f t="shared" ref="AB62:AE62" si="5">AB10+AB61</f>
        <v>506</v>
      </c>
      <c r="AC62" s="414">
        <f t="shared" si="5"/>
        <v>340</v>
      </c>
      <c r="AD62" s="325">
        <f t="shared" si="5"/>
        <v>180</v>
      </c>
      <c r="AE62" s="415">
        <f t="shared" si="5"/>
        <v>846</v>
      </c>
      <c r="AF62" s="21"/>
      <c r="AG62" s="21"/>
    </row>
    <row r="63" spans="1:33" ht="15.75" x14ac:dyDescent="0.25">
      <c r="A63" s="416"/>
      <c r="B63" s="417"/>
      <c r="C63" s="418" t="s">
        <v>5</v>
      </c>
      <c r="D63" s="936"/>
      <c r="E63" s="936"/>
      <c r="F63" s="936"/>
      <c r="G63" s="936"/>
      <c r="H63" s="936"/>
      <c r="I63" s="936"/>
      <c r="J63" s="936"/>
      <c r="K63" s="936"/>
      <c r="L63" s="936"/>
      <c r="M63" s="936"/>
      <c r="N63" s="936"/>
      <c r="O63" s="936"/>
      <c r="P63" s="936"/>
      <c r="Q63" s="936"/>
      <c r="R63" s="936"/>
      <c r="S63" s="936"/>
      <c r="T63" s="936"/>
      <c r="U63" s="936"/>
      <c r="V63" s="936"/>
      <c r="W63" s="936"/>
      <c r="X63" s="936"/>
      <c r="Y63" s="936"/>
      <c r="Z63" s="936"/>
      <c r="AA63" s="936"/>
      <c r="AB63" s="936"/>
      <c r="AC63" s="936"/>
      <c r="AD63" s="930"/>
      <c r="AE63" s="952"/>
      <c r="AF63" s="21"/>
      <c r="AG63" s="21"/>
    </row>
    <row r="64" spans="1:33" ht="15" x14ac:dyDescent="0.2">
      <c r="A64" s="575" t="s">
        <v>136</v>
      </c>
      <c r="B64" s="22" t="s">
        <v>139</v>
      </c>
      <c r="C64" s="576" t="s">
        <v>138</v>
      </c>
      <c r="D64" s="13">
        <v>4</v>
      </c>
      <c r="E64" s="13"/>
      <c r="F64" s="49" t="s">
        <v>19</v>
      </c>
      <c r="G64" s="51" t="s">
        <v>157</v>
      </c>
      <c r="H64" s="13"/>
      <c r="I64" s="13"/>
      <c r="J64" s="49" t="s">
        <v>19</v>
      </c>
      <c r="K64" s="51"/>
      <c r="L64" s="13"/>
      <c r="M64" s="13"/>
      <c r="N64" s="49" t="s">
        <v>19</v>
      </c>
      <c r="O64" s="51"/>
      <c r="P64" s="13"/>
      <c r="Q64" s="13"/>
      <c r="R64" s="49" t="s">
        <v>19</v>
      </c>
      <c r="S64" s="51"/>
      <c r="T64" s="13"/>
      <c r="U64" s="13"/>
      <c r="V64" s="49" t="s">
        <v>19</v>
      </c>
      <c r="W64" s="51"/>
      <c r="X64" s="13"/>
      <c r="Y64" s="13"/>
      <c r="Z64" s="49" t="s">
        <v>19</v>
      </c>
      <c r="AA64" s="50"/>
      <c r="AB64" s="12">
        <f>SUM(D64,H64,L64,P64,T64,X64)</f>
        <v>4</v>
      </c>
      <c r="AC64" s="13">
        <f>SUM(E64,I64,M64,Q64,U64,Y64)</f>
        <v>0</v>
      </c>
      <c r="AD64" s="49" t="s">
        <v>19</v>
      </c>
      <c r="AE64" s="19"/>
      <c r="AF64" s="21" t="s">
        <v>758</v>
      </c>
      <c r="AG64" s="21" t="s">
        <v>934</v>
      </c>
    </row>
    <row r="65" spans="1:33" ht="15" x14ac:dyDescent="0.2">
      <c r="A65" s="9" t="s">
        <v>170</v>
      </c>
      <c r="B65" s="22" t="s">
        <v>1</v>
      </c>
      <c r="C65" s="25" t="s">
        <v>141</v>
      </c>
      <c r="D65" s="13"/>
      <c r="E65" s="13"/>
      <c r="F65" s="49" t="s">
        <v>19</v>
      </c>
      <c r="G65" s="51"/>
      <c r="H65" s="13"/>
      <c r="I65" s="13"/>
      <c r="J65" s="49" t="s">
        <v>19</v>
      </c>
      <c r="K65" s="51"/>
      <c r="L65" s="13"/>
      <c r="M65" s="13"/>
      <c r="N65" s="49" t="s">
        <v>19</v>
      </c>
      <c r="O65" s="51"/>
      <c r="P65" s="13"/>
      <c r="Q65" s="13"/>
      <c r="R65" s="49" t="s">
        <v>19</v>
      </c>
      <c r="S65" s="51" t="s">
        <v>368</v>
      </c>
      <c r="T65" s="13"/>
      <c r="U65" s="13"/>
      <c r="V65" s="49" t="s">
        <v>19</v>
      </c>
      <c r="W65" s="51"/>
      <c r="X65" s="13"/>
      <c r="Y65" s="13"/>
      <c r="Z65" s="49" t="s">
        <v>19</v>
      </c>
      <c r="AA65" s="50"/>
      <c r="AB65" s="12">
        <f t="shared" ref="AB65:AB68" si="6">SUM(D65,H65,L65,P65,T65,X65)</f>
        <v>0</v>
      </c>
      <c r="AC65" s="13">
        <f t="shared" ref="AC65:AC68" si="7">SUM(E65,I65,M65,Q65,U65,Y65)</f>
        <v>0</v>
      </c>
      <c r="AD65" s="49" t="s">
        <v>19</v>
      </c>
      <c r="AE65" s="19"/>
      <c r="AF65" s="21"/>
      <c r="AG65" s="21"/>
    </row>
    <row r="66" spans="1:33" ht="15" x14ac:dyDescent="0.2">
      <c r="A66" s="9" t="s">
        <v>142</v>
      </c>
      <c r="B66" s="22" t="s">
        <v>1</v>
      </c>
      <c r="C66" s="11" t="s">
        <v>143</v>
      </c>
      <c r="D66" s="13"/>
      <c r="E66" s="13"/>
      <c r="F66" s="49" t="s">
        <v>19</v>
      </c>
      <c r="G66" s="51"/>
      <c r="H66" s="13"/>
      <c r="I66" s="13"/>
      <c r="J66" s="49" t="s">
        <v>19</v>
      </c>
      <c r="K66" s="51"/>
      <c r="L66" s="13"/>
      <c r="M66" s="13"/>
      <c r="N66" s="49" t="s">
        <v>19</v>
      </c>
      <c r="O66" s="51"/>
      <c r="P66" s="13"/>
      <c r="Q66" s="13"/>
      <c r="R66" s="49" t="s">
        <v>19</v>
      </c>
      <c r="S66" s="51"/>
      <c r="T66" s="13"/>
      <c r="U66" s="13"/>
      <c r="V66" s="49" t="s">
        <v>19</v>
      </c>
      <c r="W66" s="51"/>
      <c r="X66" s="13"/>
      <c r="Y66" s="13"/>
      <c r="Z66" s="49" t="s">
        <v>19</v>
      </c>
      <c r="AA66" s="50" t="s">
        <v>369</v>
      </c>
      <c r="AB66" s="12">
        <f t="shared" si="6"/>
        <v>0</v>
      </c>
      <c r="AC66" s="13">
        <f t="shared" si="7"/>
        <v>0</v>
      </c>
      <c r="AD66" s="49"/>
      <c r="AE66" s="19"/>
    </row>
    <row r="67" spans="1:33" ht="15" x14ac:dyDescent="0.2">
      <c r="A67" s="62" t="s">
        <v>144</v>
      </c>
      <c r="B67" s="22" t="s">
        <v>1</v>
      </c>
      <c r="C67" s="554" t="s">
        <v>145</v>
      </c>
      <c r="D67" s="13"/>
      <c r="E67" s="13"/>
      <c r="F67" s="49" t="s">
        <v>19</v>
      </c>
      <c r="G67" s="51"/>
      <c r="H67" s="13"/>
      <c r="I67" s="13"/>
      <c r="J67" s="49" t="s">
        <v>19</v>
      </c>
      <c r="K67" s="51"/>
      <c r="L67" s="13"/>
      <c r="M67" s="13"/>
      <c r="N67" s="49" t="s">
        <v>19</v>
      </c>
      <c r="O67" s="51"/>
      <c r="P67" s="13"/>
      <c r="Q67" s="13"/>
      <c r="R67" s="49" t="s">
        <v>19</v>
      </c>
      <c r="S67" s="51"/>
      <c r="T67" s="13"/>
      <c r="U67" s="13"/>
      <c r="V67" s="49" t="s">
        <v>19</v>
      </c>
      <c r="W67" s="51"/>
      <c r="X67" s="13"/>
      <c r="Y67" s="13"/>
      <c r="Z67" s="49" t="s">
        <v>19</v>
      </c>
      <c r="AA67" s="50" t="s">
        <v>369</v>
      </c>
      <c r="AB67" s="12">
        <f t="shared" si="6"/>
        <v>0</v>
      </c>
      <c r="AC67" s="13">
        <f t="shared" si="7"/>
        <v>0</v>
      </c>
      <c r="AD67" s="49"/>
      <c r="AE67" s="19"/>
    </row>
    <row r="68" spans="1:33" ht="15.75" thickBot="1" x14ac:dyDescent="0.25">
      <c r="A68" s="423" t="s">
        <v>575</v>
      </c>
      <c r="B68" s="22" t="s">
        <v>1</v>
      </c>
      <c r="C68" s="424" t="s">
        <v>576</v>
      </c>
      <c r="D68" s="588"/>
      <c r="E68" s="588"/>
      <c r="F68" s="680" t="s">
        <v>19</v>
      </c>
      <c r="G68" s="681"/>
      <c r="H68" s="588"/>
      <c r="I68" s="588"/>
      <c r="J68" s="680" t="s">
        <v>19</v>
      </c>
      <c r="K68" s="681"/>
      <c r="L68" s="588"/>
      <c r="M68" s="588"/>
      <c r="N68" s="680" t="s">
        <v>19</v>
      </c>
      <c r="O68" s="681"/>
      <c r="P68" s="588"/>
      <c r="Q68" s="588"/>
      <c r="R68" s="680" t="s">
        <v>19</v>
      </c>
      <c r="S68" s="681"/>
      <c r="T68" s="588"/>
      <c r="U68" s="588"/>
      <c r="V68" s="680" t="s">
        <v>19</v>
      </c>
      <c r="W68" s="681"/>
      <c r="X68" s="588"/>
      <c r="Y68" s="588"/>
      <c r="Z68" s="680" t="s">
        <v>19</v>
      </c>
      <c r="AA68" s="697" t="s">
        <v>369</v>
      </c>
      <c r="AB68" s="12">
        <f t="shared" si="6"/>
        <v>0</v>
      </c>
      <c r="AC68" s="13">
        <f t="shared" si="7"/>
        <v>0</v>
      </c>
      <c r="AD68" s="49"/>
      <c r="AE68" s="19"/>
    </row>
    <row r="69" spans="1:33" ht="16.5" thickBot="1" x14ac:dyDescent="0.3">
      <c r="A69" s="426"/>
      <c r="B69" s="427"/>
      <c r="C69" s="428" t="s">
        <v>15</v>
      </c>
      <c r="D69" s="533">
        <f t="shared" ref="D69:AC69" si="8">SUM(D64:D68)</f>
        <v>4</v>
      </c>
      <c r="E69" s="533">
        <f t="shared" si="8"/>
        <v>0</v>
      </c>
      <c r="F69" s="534">
        <f t="shared" si="8"/>
        <v>0</v>
      </c>
      <c r="G69" s="535">
        <f t="shared" si="8"/>
        <v>0</v>
      </c>
      <c r="H69" s="533">
        <f t="shared" si="8"/>
        <v>0</v>
      </c>
      <c r="I69" s="533">
        <f t="shared" si="8"/>
        <v>0</v>
      </c>
      <c r="J69" s="534">
        <f t="shared" si="8"/>
        <v>0</v>
      </c>
      <c r="K69" s="535">
        <f t="shared" si="8"/>
        <v>0</v>
      </c>
      <c r="L69" s="533">
        <f t="shared" si="8"/>
        <v>0</v>
      </c>
      <c r="M69" s="533">
        <f t="shared" si="8"/>
        <v>0</v>
      </c>
      <c r="N69" s="536">
        <f t="shared" si="8"/>
        <v>0</v>
      </c>
      <c r="O69" s="535">
        <f t="shared" si="8"/>
        <v>0</v>
      </c>
      <c r="P69" s="533">
        <f t="shared" si="8"/>
        <v>0</v>
      </c>
      <c r="Q69" s="533">
        <f t="shared" si="8"/>
        <v>0</v>
      </c>
      <c r="R69" s="534">
        <f t="shared" si="8"/>
        <v>0</v>
      </c>
      <c r="S69" s="535">
        <f t="shared" si="8"/>
        <v>0</v>
      </c>
      <c r="T69" s="533">
        <f t="shared" si="8"/>
        <v>0</v>
      </c>
      <c r="U69" s="533">
        <f t="shared" si="8"/>
        <v>0</v>
      </c>
      <c r="V69" s="534">
        <f t="shared" si="8"/>
        <v>0</v>
      </c>
      <c r="W69" s="535">
        <f t="shared" si="8"/>
        <v>0</v>
      </c>
      <c r="X69" s="533">
        <f t="shared" si="8"/>
        <v>0</v>
      </c>
      <c r="Y69" s="533">
        <f t="shared" si="8"/>
        <v>0</v>
      </c>
      <c r="Z69" s="534">
        <f t="shared" si="8"/>
        <v>0</v>
      </c>
      <c r="AA69" s="535">
        <f t="shared" si="8"/>
        <v>0</v>
      </c>
      <c r="AB69" s="698">
        <f t="shared" si="8"/>
        <v>4</v>
      </c>
      <c r="AC69" s="537">
        <f t="shared" si="8"/>
        <v>0</v>
      </c>
      <c r="AD69" s="534" t="s">
        <v>19</v>
      </c>
      <c r="AE69" s="538" t="s">
        <v>535</v>
      </c>
    </row>
    <row r="70" spans="1:33" ht="16.5" thickBot="1" x14ac:dyDescent="0.3">
      <c r="A70" s="430"/>
      <c r="B70" s="431"/>
      <c r="C70" s="432" t="s">
        <v>424</v>
      </c>
      <c r="D70" s="539">
        <f>D62+D69</f>
        <v>78</v>
      </c>
      <c r="E70" s="539">
        <f>E62+E69</f>
        <v>104</v>
      </c>
      <c r="F70" s="540" t="s">
        <v>19</v>
      </c>
      <c r="G70" s="541" t="s">
        <v>19</v>
      </c>
      <c r="H70" s="539">
        <f>H62+H69</f>
        <v>92</v>
      </c>
      <c r="I70" s="539">
        <f>I62+I69</f>
        <v>48</v>
      </c>
      <c r="J70" s="540" t="s">
        <v>19</v>
      </c>
      <c r="K70" s="541" t="s">
        <v>19</v>
      </c>
      <c r="L70" s="539">
        <f>L62+L69</f>
        <v>88</v>
      </c>
      <c r="M70" s="539">
        <f>M62+M69</f>
        <v>20</v>
      </c>
      <c r="N70" s="542" t="s">
        <v>19</v>
      </c>
      <c r="O70" s="541" t="s">
        <v>19</v>
      </c>
      <c r="P70" s="539">
        <f>P62+P69</f>
        <v>84</v>
      </c>
      <c r="Q70" s="539">
        <f>Q62+Q69</f>
        <v>48</v>
      </c>
      <c r="R70" s="540" t="s">
        <v>19</v>
      </c>
      <c r="S70" s="541" t="s">
        <v>19</v>
      </c>
      <c r="T70" s="539">
        <f>T62+T69</f>
        <v>96</v>
      </c>
      <c r="U70" s="539">
        <f>U62+U69</f>
        <v>60</v>
      </c>
      <c r="V70" s="540" t="s">
        <v>19</v>
      </c>
      <c r="W70" s="541" t="s">
        <v>19</v>
      </c>
      <c r="X70" s="539">
        <f>X62+X69</f>
        <v>72</v>
      </c>
      <c r="Y70" s="539">
        <f>Y62+Y69</f>
        <v>60</v>
      </c>
      <c r="Z70" s="540" t="s">
        <v>19</v>
      </c>
      <c r="AA70" s="541" t="s">
        <v>19</v>
      </c>
      <c r="AB70" s="715">
        <f>SUM(AB62+AB69)</f>
        <v>510</v>
      </c>
      <c r="AC70" s="543">
        <f>SUM(AC62+AC69)</f>
        <v>340</v>
      </c>
      <c r="AD70" s="534" t="s">
        <v>19</v>
      </c>
      <c r="AE70" s="538" t="s">
        <v>535</v>
      </c>
    </row>
    <row r="71" spans="1:33" ht="16.5" thickTop="1" x14ac:dyDescent="0.25">
      <c r="A71" s="434"/>
      <c r="B71" s="435"/>
      <c r="C71" s="436"/>
      <c r="D71" s="894"/>
      <c r="E71" s="894"/>
      <c r="F71" s="894"/>
      <c r="G71" s="894"/>
      <c r="H71" s="894"/>
      <c r="I71" s="894"/>
      <c r="J71" s="894"/>
      <c r="K71" s="894"/>
      <c r="L71" s="894"/>
      <c r="M71" s="894"/>
      <c r="N71" s="894"/>
      <c r="O71" s="894"/>
      <c r="P71" s="894"/>
      <c r="Q71" s="894"/>
      <c r="R71" s="894"/>
      <c r="S71" s="894"/>
      <c r="T71" s="894"/>
      <c r="U71" s="894"/>
      <c r="V71" s="894"/>
      <c r="W71" s="894"/>
      <c r="X71" s="894"/>
      <c r="Y71" s="894"/>
      <c r="Z71" s="894"/>
      <c r="AA71" s="894"/>
      <c r="AB71" s="930"/>
      <c r="AC71" s="930"/>
      <c r="AD71" s="930"/>
      <c r="AE71" s="953"/>
    </row>
    <row r="72" spans="1:33" ht="15.75" x14ac:dyDescent="0.25">
      <c r="A72" s="439" t="s">
        <v>163</v>
      </c>
      <c r="B72" s="440" t="s">
        <v>1</v>
      </c>
      <c r="C72" s="441" t="s">
        <v>22</v>
      </c>
      <c r="D72" s="111"/>
      <c r="E72" s="111"/>
      <c r="F72" s="443"/>
      <c r="G72" s="444"/>
      <c r="H72" s="111"/>
      <c r="I72" s="111">
        <v>160</v>
      </c>
      <c r="J72" s="443" t="s">
        <v>19</v>
      </c>
      <c r="K72" s="444" t="s">
        <v>157</v>
      </c>
      <c r="L72" s="111"/>
      <c r="M72" s="111"/>
      <c r="N72" s="443"/>
      <c r="O72" s="443"/>
      <c r="P72" s="111"/>
      <c r="Q72" s="111"/>
      <c r="R72" s="443"/>
      <c r="S72" s="444"/>
      <c r="T72" s="111"/>
      <c r="U72" s="111"/>
      <c r="V72" s="443"/>
      <c r="W72" s="443"/>
      <c r="X72" s="111"/>
      <c r="Y72" s="143"/>
      <c r="Z72" s="144"/>
      <c r="AA72" s="544"/>
      <c r="AB72" s="545"/>
      <c r="AC72" s="545"/>
      <c r="AD72" s="545"/>
      <c r="AE72" s="545"/>
    </row>
    <row r="73" spans="1:33" ht="15.75" x14ac:dyDescent="0.25">
      <c r="A73" s="447" t="s">
        <v>1162</v>
      </c>
      <c r="B73" s="448" t="s">
        <v>1</v>
      </c>
      <c r="C73" s="449" t="s">
        <v>23</v>
      </c>
      <c r="D73" s="111"/>
      <c r="E73" s="111"/>
      <c r="F73" s="443"/>
      <c r="G73" s="451"/>
      <c r="H73" s="111"/>
      <c r="I73" s="111"/>
      <c r="J73" s="443"/>
      <c r="K73" s="451"/>
      <c r="L73" s="111"/>
      <c r="M73" s="111"/>
      <c r="N73" s="443"/>
      <c r="O73" s="443"/>
      <c r="P73" s="111"/>
      <c r="Q73" s="111">
        <v>160</v>
      </c>
      <c r="R73" s="443" t="s">
        <v>19</v>
      </c>
      <c r="S73" s="451" t="s">
        <v>157</v>
      </c>
      <c r="T73" s="111"/>
      <c r="U73" s="111"/>
      <c r="V73" s="443"/>
      <c r="W73" s="443"/>
      <c r="X73" s="111"/>
      <c r="Y73" s="143"/>
      <c r="Z73" s="144"/>
      <c r="AA73" s="547"/>
      <c r="AB73" s="545"/>
      <c r="AC73" s="545"/>
      <c r="AD73" s="545"/>
      <c r="AE73" s="545"/>
    </row>
    <row r="74" spans="1:33" ht="15.75" x14ac:dyDescent="0.25">
      <c r="A74" s="447" t="s">
        <v>1161</v>
      </c>
      <c r="B74" s="448" t="s">
        <v>1</v>
      </c>
      <c r="C74" s="449" t="s">
        <v>119</v>
      </c>
      <c r="D74" s="111"/>
      <c r="E74" s="111"/>
      <c r="F74" s="443"/>
      <c r="G74" s="451"/>
      <c r="H74" s="111"/>
      <c r="I74" s="111"/>
      <c r="J74" s="443"/>
      <c r="K74" s="451"/>
      <c r="L74" s="111"/>
      <c r="M74" s="111"/>
      <c r="N74" s="443"/>
      <c r="O74" s="443"/>
      <c r="P74" s="111"/>
      <c r="Q74" s="111"/>
      <c r="R74" s="443"/>
      <c r="S74" s="451"/>
      <c r="T74" s="111"/>
      <c r="U74" s="111"/>
      <c r="V74" s="443"/>
      <c r="W74" s="443"/>
      <c r="X74" s="111"/>
      <c r="Y74" s="143">
        <v>80</v>
      </c>
      <c r="Z74" s="144" t="s">
        <v>535</v>
      </c>
      <c r="AA74" s="547" t="s">
        <v>157</v>
      </c>
      <c r="AB74" s="545"/>
      <c r="AC74" s="545"/>
      <c r="AD74" s="545"/>
      <c r="AE74" s="545"/>
    </row>
    <row r="75" spans="1:33" ht="15" x14ac:dyDescent="0.2">
      <c r="A75" s="932"/>
      <c r="B75" s="933"/>
      <c r="C75" s="933"/>
      <c r="D75" s="933"/>
      <c r="E75" s="933"/>
      <c r="F75" s="933"/>
      <c r="G75" s="933"/>
      <c r="H75" s="933"/>
      <c r="I75" s="933"/>
      <c r="J75" s="933"/>
      <c r="K75" s="933"/>
      <c r="L75" s="933"/>
      <c r="M75" s="933"/>
      <c r="N75" s="933"/>
      <c r="O75" s="933"/>
      <c r="P75" s="933"/>
      <c r="Q75" s="933"/>
      <c r="R75" s="933"/>
      <c r="S75" s="933"/>
      <c r="T75" s="548"/>
      <c r="U75" s="548"/>
      <c r="V75" s="548"/>
      <c r="W75" s="548"/>
      <c r="X75" s="548"/>
      <c r="Y75" s="548"/>
      <c r="Z75" s="548"/>
      <c r="AA75" s="548"/>
      <c r="AB75" s="549"/>
      <c r="AC75" s="549"/>
      <c r="AD75" s="549"/>
      <c r="AE75" s="550"/>
    </row>
    <row r="76" spans="1:33" ht="15.75" x14ac:dyDescent="0.2">
      <c r="A76" s="934" t="s">
        <v>21</v>
      </c>
      <c r="B76" s="935"/>
      <c r="C76" s="935"/>
      <c r="D76" s="935"/>
      <c r="E76" s="935"/>
      <c r="F76" s="935"/>
      <c r="G76" s="935"/>
      <c r="H76" s="935"/>
      <c r="I76" s="935"/>
      <c r="J76" s="935"/>
      <c r="K76" s="935"/>
      <c r="L76" s="935"/>
      <c r="M76" s="935"/>
      <c r="N76" s="935"/>
      <c r="O76" s="935"/>
      <c r="P76" s="935"/>
      <c r="Q76" s="935"/>
      <c r="R76" s="935"/>
      <c r="S76" s="935"/>
      <c r="T76" s="551"/>
      <c r="U76" s="551"/>
      <c r="V76" s="551"/>
      <c r="W76" s="551"/>
      <c r="X76" s="551"/>
      <c r="Y76" s="551"/>
      <c r="Z76" s="551"/>
      <c r="AA76" s="551"/>
      <c r="AB76" s="549"/>
      <c r="AC76" s="549"/>
      <c r="AD76" s="549"/>
      <c r="AE76" s="550"/>
    </row>
    <row r="77" spans="1:33" ht="15.75" x14ac:dyDescent="0.25">
      <c r="A77" s="467"/>
      <c r="B77" s="100"/>
      <c r="C77" s="552" t="s">
        <v>16</v>
      </c>
      <c r="D77" s="154"/>
      <c r="E77" s="154"/>
      <c r="F77" s="12"/>
      <c r="G77" s="155">
        <f>IF(COUNTIF(G12:G74,"A")=0,"",COUNTIF(G12:G74,"A"))</f>
        <v>1</v>
      </c>
      <c r="H77" s="154"/>
      <c r="I77" s="154"/>
      <c r="J77" s="12"/>
      <c r="K77" s="155">
        <f>IF(COUNTIF(K12:K74,"A")=0,"",COUNTIF(K12:K74,"A"))</f>
        <v>1</v>
      </c>
      <c r="L77" s="154"/>
      <c r="M77" s="154"/>
      <c r="N77" s="12"/>
      <c r="O77" s="155" t="str">
        <f>IF(COUNTIF(O12:O74,"A")=0,"",COUNTIF(O12:O74,"A"))</f>
        <v/>
      </c>
      <c r="P77" s="154"/>
      <c r="Q77" s="154"/>
      <c r="R77" s="12"/>
      <c r="S77" s="155">
        <f>IF(COUNTIF(S12:S74,"A")=0,"",COUNTIF(S12:S74,"A"))</f>
        <v>1</v>
      </c>
      <c r="T77" s="154"/>
      <c r="U77" s="154"/>
      <c r="V77" s="12"/>
      <c r="W77" s="155" t="str">
        <f>IF(COUNTIF(W12:W74,"A")=0,"",COUNTIF(W12:W74,"A"))</f>
        <v/>
      </c>
      <c r="X77" s="154"/>
      <c r="Y77" s="154"/>
      <c r="Z77" s="12"/>
      <c r="AA77" s="155">
        <f>IF(COUNTIF(AA12:AA74,"A")=0,"",COUNTIF(AA12:AA74,"A"))</f>
        <v>1</v>
      </c>
      <c r="AB77" s="154"/>
      <c r="AC77" s="154"/>
      <c r="AD77" s="12"/>
      <c r="AE77" s="791">
        <f t="shared" ref="AE77:AE89" si="9">IF(SUM(G77:AA77)=0,"",SUM(G77:AA77))</f>
        <v>4</v>
      </c>
    </row>
    <row r="78" spans="1:33" ht="15.75" x14ac:dyDescent="0.25">
      <c r="A78" s="467"/>
      <c r="B78" s="100"/>
      <c r="C78" s="552" t="s">
        <v>17</v>
      </c>
      <c r="D78" s="154"/>
      <c r="E78" s="154"/>
      <c r="F78" s="12"/>
      <c r="G78" s="155" t="str">
        <f>IF(COUNTIF(G12:G74,"B")=0,"",COUNTIF(G12:G74,"B"))</f>
        <v/>
      </c>
      <c r="H78" s="154"/>
      <c r="I78" s="154"/>
      <c r="J78" s="12"/>
      <c r="K78" s="155">
        <f>IF(COUNTIF(K12:K74,"B")=0,"",COUNTIF(K12:K74,"B"))</f>
        <v>1</v>
      </c>
      <c r="L78" s="154"/>
      <c r="M78" s="154"/>
      <c r="N78" s="12"/>
      <c r="O78" s="155">
        <f>IF(COUNTIF(O12:O74,"B")=0,"",COUNTIF(O12:O74,"B"))</f>
        <v>1</v>
      </c>
      <c r="P78" s="154"/>
      <c r="Q78" s="154"/>
      <c r="R78" s="12"/>
      <c r="S78" s="155" t="str">
        <f>IF(COUNTIF(S12:S74,"B")=0,"",COUNTIF(S12:S74,"B"))</f>
        <v/>
      </c>
      <c r="T78" s="154"/>
      <c r="U78" s="154"/>
      <c r="V78" s="12"/>
      <c r="W78" s="155" t="str">
        <f>IF(COUNTIF(W12:W74,"B")=0,"",COUNTIF(W12:W74,"B"))</f>
        <v/>
      </c>
      <c r="X78" s="154"/>
      <c r="Y78" s="154"/>
      <c r="Z78" s="12"/>
      <c r="AA78" s="155" t="str">
        <f>IF(COUNTIF(AA12:AA74,"B")=0,"",COUNTIF(AA12:AA74,"B"))</f>
        <v/>
      </c>
      <c r="AB78" s="154"/>
      <c r="AC78" s="154"/>
      <c r="AD78" s="12"/>
      <c r="AE78" s="791">
        <f t="shared" si="9"/>
        <v>2</v>
      </c>
    </row>
    <row r="79" spans="1:33" ht="15.75" x14ac:dyDescent="0.25">
      <c r="A79" s="467"/>
      <c r="B79" s="100"/>
      <c r="C79" s="552" t="s">
        <v>332</v>
      </c>
      <c r="D79" s="154"/>
      <c r="E79" s="154"/>
      <c r="F79" s="12"/>
      <c r="G79" s="155">
        <f>IF(COUNTIF(G12:G74,"ÉÉ")=0,"",COUNTIF(G12:G74,"ÉÉ"))</f>
        <v>4</v>
      </c>
      <c r="H79" s="154"/>
      <c r="I79" s="154"/>
      <c r="J79" s="12"/>
      <c r="K79" s="155" t="str">
        <f>IF(COUNTIF(K12:K74,"ÉÉ")=0,"",COUNTIF(K12:K74,"ÉÉ"))</f>
        <v/>
      </c>
      <c r="L79" s="154"/>
      <c r="M79" s="154"/>
      <c r="N79" s="12"/>
      <c r="O79" s="155" t="str">
        <f>IF(COUNTIF(O12:O74,"ÉÉ")=0,"",COUNTIF(O12:O74,"ÉÉ"))</f>
        <v/>
      </c>
      <c r="P79" s="154"/>
      <c r="Q79" s="154"/>
      <c r="R79" s="12"/>
      <c r="S79" s="155" t="str">
        <f>IF(COUNTIF(S12:S74,"ÉÉ")=0,"",COUNTIF(S12:S74,"ÉÉ"))</f>
        <v/>
      </c>
      <c r="T79" s="154"/>
      <c r="U79" s="154"/>
      <c r="V79" s="12"/>
      <c r="W79" s="155" t="str">
        <f>IF(COUNTIF(W12:W74,"ÉÉ")=0,"",COUNTIF(W12:W74,"ÉÉ"))</f>
        <v/>
      </c>
      <c r="X79" s="154"/>
      <c r="Y79" s="154"/>
      <c r="Z79" s="12"/>
      <c r="AA79" s="155" t="str">
        <f>IF(COUNTIF(AA12:AA74,"ÉÉ")=0,"",COUNTIF(AA12:AA74,"ÉÉ"))</f>
        <v/>
      </c>
      <c r="AB79" s="154"/>
      <c r="AC79" s="154"/>
      <c r="AD79" s="12"/>
      <c r="AE79" s="791">
        <f t="shared" si="9"/>
        <v>4</v>
      </c>
    </row>
    <row r="80" spans="1:33" ht="15.75" x14ac:dyDescent="0.25">
      <c r="A80" s="467"/>
      <c r="B80" s="100"/>
      <c r="C80" s="552" t="s">
        <v>333</v>
      </c>
      <c r="D80" s="158"/>
      <c r="E80" s="158"/>
      <c r="F80" s="159"/>
      <c r="G80" s="155" t="str">
        <f>IF(COUNTIF(G12:G74,"ÉÉ(Z)")=0,"",COUNTIF(G12:G74,"ÉÉ(Z)"))</f>
        <v/>
      </c>
      <c r="H80" s="158"/>
      <c r="I80" s="158"/>
      <c r="J80" s="159"/>
      <c r="K80" s="155">
        <f>IF(COUNTIF(K12:K74,"ÉÉ(Z)")=0,"",COUNTIF(K12:K74,"ÉÉ(Z)"))</f>
        <v>1</v>
      </c>
      <c r="L80" s="158"/>
      <c r="M80" s="158"/>
      <c r="N80" s="159"/>
      <c r="O80" s="155" t="str">
        <f>IF(COUNTIF(O12:O74,"ÉÉ(Z)")=0,"",COUNTIF(O12:O74,"ÉÉ(Z)"))</f>
        <v/>
      </c>
      <c r="P80" s="158"/>
      <c r="Q80" s="158"/>
      <c r="R80" s="159"/>
      <c r="S80" s="155">
        <f>IF(COUNTIF(S12:S74,"ÉÉ(Z)")=0,"",COUNTIF(S12:S74,"ÉÉ(Z)"))</f>
        <v>1</v>
      </c>
      <c r="T80" s="158"/>
      <c r="U80" s="158"/>
      <c r="V80" s="159"/>
      <c r="W80" s="155" t="str">
        <f>IF(COUNTIF(W12:W74,"ÉÉ(Z)")=0,"",COUNTIF(W12:W74,"ÉÉ(Z)"))</f>
        <v/>
      </c>
      <c r="X80" s="158"/>
      <c r="Y80" s="158"/>
      <c r="Z80" s="159"/>
      <c r="AA80" s="155">
        <f>IF(COUNTIF(AA12:AA74,"ÉÉ(Z)")=0,"",COUNTIF(AA12:AA74,"ÉÉ(Z)"))</f>
        <v>1</v>
      </c>
      <c r="AB80" s="158"/>
      <c r="AC80" s="158"/>
      <c r="AD80" s="159"/>
      <c r="AE80" s="791">
        <f t="shared" si="9"/>
        <v>3</v>
      </c>
    </row>
    <row r="81" spans="1:31" ht="15.75" x14ac:dyDescent="0.25">
      <c r="A81" s="467"/>
      <c r="B81" s="100"/>
      <c r="C81" s="552" t="s">
        <v>334</v>
      </c>
      <c r="D81" s="154"/>
      <c r="E81" s="154"/>
      <c r="F81" s="12"/>
      <c r="G81" s="155">
        <f>IF(COUNTIF(G12:G74,"GYJ")=0,"",COUNTIF(G12:G74,"GYJ"))</f>
        <v>3</v>
      </c>
      <c r="H81" s="154"/>
      <c r="I81" s="154"/>
      <c r="J81" s="12"/>
      <c r="K81" s="155">
        <f>IF(COUNTIF(K12:K74,"GYJ")=0,"",COUNTIF(K12:K74,"GYJ"))</f>
        <v>3</v>
      </c>
      <c r="L81" s="154"/>
      <c r="M81" s="154"/>
      <c r="N81" s="12"/>
      <c r="O81" s="155">
        <f>IF(COUNTIF(O12:O74,"GYJ")=0,"",COUNTIF(O12:O74,"GYJ"))</f>
        <v>2</v>
      </c>
      <c r="P81" s="154"/>
      <c r="Q81" s="154"/>
      <c r="R81" s="12"/>
      <c r="S81" s="155">
        <f>IF(COUNTIF(S12:S74,"GYJ")=0,"",COUNTIF(S12:S74,"GYJ"))</f>
        <v>3</v>
      </c>
      <c r="T81" s="154"/>
      <c r="U81" s="154"/>
      <c r="V81" s="12"/>
      <c r="W81" s="155">
        <f>IF(COUNTIF(W12:W74,"GYJ")=0,"",COUNTIF(W12:W74,"GYJ"))</f>
        <v>2</v>
      </c>
      <c r="X81" s="154"/>
      <c r="Y81" s="154"/>
      <c r="Z81" s="12"/>
      <c r="AA81" s="155">
        <f>IF(COUNTIF(AA12:AA74,"GYJ")=0,"",COUNTIF(AA12:AA74,"GYJ"))</f>
        <v>3</v>
      </c>
      <c r="AB81" s="154"/>
      <c r="AC81" s="154"/>
      <c r="AD81" s="12"/>
      <c r="AE81" s="791">
        <f t="shared" si="9"/>
        <v>16</v>
      </c>
    </row>
    <row r="82" spans="1:31" ht="15.75" x14ac:dyDescent="0.25">
      <c r="A82" s="467"/>
      <c r="B82" s="475"/>
      <c r="C82" s="552" t="s">
        <v>335</v>
      </c>
      <c r="D82" s="154"/>
      <c r="E82" s="154"/>
      <c r="F82" s="12"/>
      <c r="G82" s="155" t="str">
        <f>IF(COUNTIF(G12:G74,"GYJ(Z)")=0,"",COUNTIF(G12:G74,"GYJ(Z)"))</f>
        <v/>
      </c>
      <c r="H82" s="154"/>
      <c r="I82" s="154"/>
      <c r="J82" s="12"/>
      <c r="K82" s="155" t="str">
        <f>IF(COUNTIF(K12:K74,"GYJ(Z)")=0,"",COUNTIF(K12:K74,"GYJ(Z)"))</f>
        <v/>
      </c>
      <c r="L82" s="154"/>
      <c r="M82" s="154"/>
      <c r="N82" s="12"/>
      <c r="O82" s="155" t="str">
        <f>IF(COUNTIF(O12:O74,"GYJ(Z)")=0,"",COUNTIF(O12:O74,"GYJ(Z)"))</f>
        <v/>
      </c>
      <c r="P82" s="154"/>
      <c r="Q82" s="154"/>
      <c r="R82" s="12"/>
      <c r="S82" s="155" t="str">
        <f>IF(COUNTIF(S12:S74,"GYJ(Z)")=0,"",COUNTIF(S12:S74,"GYJ(Z)"))</f>
        <v/>
      </c>
      <c r="T82" s="154"/>
      <c r="U82" s="154"/>
      <c r="V82" s="12"/>
      <c r="W82" s="155" t="str">
        <f>IF(COUNTIF(W12:W74,"GYJ(Z)")=0,"",COUNTIF(W12:W74,"GYJ(Z)"))</f>
        <v/>
      </c>
      <c r="X82" s="154"/>
      <c r="Y82" s="154"/>
      <c r="Z82" s="12"/>
      <c r="AA82" s="155" t="str">
        <f>IF(COUNTIF(AA12:AA74,"GYJ(Z)")=0,"",COUNTIF(AA12:AA74,"GYJ(Z)"))</f>
        <v/>
      </c>
      <c r="AB82" s="154"/>
      <c r="AC82" s="154"/>
      <c r="AD82" s="12"/>
      <c r="AE82" s="791" t="str">
        <f t="shared" si="9"/>
        <v/>
      </c>
    </row>
    <row r="83" spans="1:31" ht="15.75" x14ac:dyDescent="0.25">
      <c r="A83" s="467"/>
      <c r="B83" s="100"/>
      <c r="C83" s="153" t="s">
        <v>158</v>
      </c>
      <c r="D83" s="154"/>
      <c r="E83" s="154"/>
      <c r="F83" s="12"/>
      <c r="G83" s="155" t="str">
        <f>IF(COUNTIF(G12:G74,"K")=0,"",COUNTIF(G12:G74,"K"))</f>
        <v/>
      </c>
      <c r="H83" s="154"/>
      <c r="I83" s="154"/>
      <c r="J83" s="12"/>
      <c r="K83" s="155" t="str">
        <f>IF(COUNTIF(K12:K74,"K")=0,"",COUNTIF(K12:K74,"K"))</f>
        <v/>
      </c>
      <c r="L83" s="154"/>
      <c r="M83" s="154"/>
      <c r="N83" s="12"/>
      <c r="O83" s="155">
        <f>IF(COUNTIF(O12:O74,"K")=0,"",COUNTIF(O12:O74,"K"))</f>
        <v>1</v>
      </c>
      <c r="P83" s="154"/>
      <c r="Q83" s="154"/>
      <c r="R83" s="12"/>
      <c r="S83" s="155">
        <f>IF(COUNTIF(S12:S74,"K")=0,"",COUNTIF(S12:S74,"K"))</f>
        <v>1</v>
      </c>
      <c r="T83" s="154"/>
      <c r="U83" s="154"/>
      <c r="V83" s="12"/>
      <c r="W83" s="155">
        <f>IF(COUNTIF(W12:W74,"K")=0,"",COUNTIF(W12:W74,"K"))</f>
        <v>2</v>
      </c>
      <c r="X83" s="154"/>
      <c r="Y83" s="154"/>
      <c r="Z83" s="12"/>
      <c r="AA83" s="155" t="str">
        <f>IF(COUNTIF(AA12:AA74,"K")=0,"",COUNTIF(AA12:AA74,"K"))</f>
        <v/>
      </c>
      <c r="AB83" s="154"/>
      <c r="AC83" s="154"/>
      <c r="AD83" s="12"/>
      <c r="AE83" s="791">
        <f t="shared" si="9"/>
        <v>4</v>
      </c>
    </row>
    <row r="84" spans="1:31" ht="15.75" x14ac:dyDescent="0.25">
      <c r="A84" s="467"/>
      <c r="B84" s="100"/>
      <c r="C84" s="153" t="s">
        <v>159</v>
      </c>
      <c r="D84" s="154"/>
      <c r="E84" s="154"/>
      <c r="F84" s="12"/>
      <c r="G84" s="155" t="str">
        <f>IF(COUNTIF(G12:G74,"K(Z)")=0,"",COUNTIF(G12:G74,"K(Z)"))</f>
        <v/>
      </c>
      <c r="H84" s="154"/>
      <c r="I84" s="154"/>
      <c r="J84" s="12"/>
      <c r="K84" s="155">
        <f>IF(COUNTIF(K12:K74,"K(Z)")=0,"",COUNTIF(K12:K74,"K(Z)"))</f>
        <v>3</v>
      </c>
      <c r="L84" s="154"/>
      <c r="M84" s="154"/>
      <c r="N84" s="12"/>
      <c r="O84" s="155">
        <f>IF(COUNTIF(O12:O74,"K(Z)")=0,"",COUNTIF(O12:O74,"K(Z)"))</f>
        <v>4</v>
      </c>
      <c r="P84" s="154"/>
      <c r="Q84" s="154"/>
      <c r="R84" s="12"/>
      <c r="S84" s="155">
        <f>IF(COUNTIF(S12:S74,"K(Z)")=0,"",COUNTIF(S12:S74,"K(Z)"))</f>
        <v>3</v>
      </c>
      <c r="T84" s="154"/>
      <c r="U84" s="154"/>
      <c r="V84" s="12"/>
      <c r="W84" s="155">
        <f>IF(COUNTIF(W12:W74,"K(Z)")=0,"",COUNTIF(W12:W74,"K(Z)"))</f>
        <v>5</v>
      </c>
      <c r="X84" s="154"/>
      <c r="Y84" s="154"/>
      <c r="Z84" s="12"/>
      <c r="AA84" s="155">
        <f>IF(COUNTIF(AA12:AA74,"K(Z)")=0,"",COUNTIF(AA12:AA74,"K(Z)"))</f>
        <v>4</v>
      </c>
      <c r="AB84" s="154"/>
      <c r="AC84" s="154"/>
      <c r="AD84" s="12"/>
      <c r="AE84" s="791">
        <f t="shared" si="9"/>
        <v>19</v>
      </c>
    </row>
    <row r="85" spans="1:31" ht="15.75" x14ac:dyDescent="0.25">
      <c r="A85" s="467"/>
      <c r="B85" s="100"/>
      <c r="C85" s="552" t="s">
        <v>18</v>
      </c>
      <c r="D85" s="154"/>
      <c r="E85" s="154"/>
      <c r="F85" s="12"/>
      <c r="G85" s="155" t="str">
        <f>IF(COUNTIF(G12:G74,"AV")=0,"",COUNTIF(G12:G74,"AV"))</f>
        <v/>
      </c>
      <c r="H85" s="154"/>
      <c r="I85" s="154"/>
      <c r="J85" s="12"/>
      <c r="K85" s="155" t="str">
        <f>IF(COUNTIF(K12:K74,"AV")=0,"",COUNTIF(K12:K74,"AV"))</f>
        <v/>
      </c>
      <c r="L85" s="154"/>
      <c r="M85" s="154"/>
      <c r="N85" s="12"/>
      <c r="O85" s="155" t="str">
        <f>IF(COUNTIF(O12:O74,"AV")=0,"",COUNTIF(O12:O74,"AV"))</f>
        <v/>
      </c>
      <c r="P85" s="154"/>
      <c r="Q85" s="154"/>
      <c r="R85" s="12"/>
      <c r="S85" s="155" t="str">
        <f>IF(COUNTIF(S12:S74,"AV")=0,"",COUNTIF(S12:S74,"AV"))</f>
        <v/>
      </c>
      <c r="T85" s="154"/>
      <c r="U85" s="154"/>
      <c r="V85" s="12"/>
      <c r="W85" s="155" t="str">
        <f>IF(COUNTIF(W12:W74,"AV")=0,"",COUNTIF(W12:W74,"AV"))</f>
        <v/>
      </c>
      <c r="X85" s="154"/>
      <c r="Y85" s="154"/>
      <c r="Z85" s="12"/>
      <c r="AA85" s="155" t="str">
        <f>IF(COUNTIF(AA12:AA74,"AV")=0,"",COUNTIF(AA12:AA74,"AV"))</f>
        <v/>
      </c>
      <c r="AB85" s="154"/>
      <c r="AC85" s="154"/>
      <c r="AD85" s="12"/>
      <c r="AE85" s="791" t="str">
        <f t="shared" si="9"/>
        <v/>
      </c>
    </row>
    <row r="86" spans="1:31" ht="15.75" x14ac:dyDescent="0.25">
      <c r="A86" s="467"/>
      <c r="B86" s="100"/>
      <c r="C86" s="552" t="s">
        <v>336</v>
      </c>
      <c r="D86" s="154"/>
      <c r="E86" s="154"/>
      <c r="F86" s="12"/>
      <c r="G86" s="155" t="str">
        <f>IF(COUNTIF(G12:G74,"KV")=0,"",COUNTIF(G12:G74,"KV"))</f>
        <v/>
      </c>
      <c r="H86" s="154"/>
      <c r="I86" s="154"/>
      <c r="J86" s="12"/>
      <c r="K86" s="155" t="str">
        <f>IF(COUNTIF(K12:K74,"KV")=0,"",COUNTIF(K12:K74,"KV"))</f>
        <v/>
      </c>
      <c r="L86" s="154"/>
      <c r="M86" s="154"/>
      <c r="N86" s="12"/>
      <c r="O86" s="155" t="str">
        <f>IF(COUNTIF(O12:O74,"KV")=0,"",COUNTIF(O12:O74,"KV"))</f>
        <v/>
      </c>
      <c r="P86" s="154"/>
      <c r="Q86" s="154"/>
      <c r="R86" s="12"/>
      <c r="S86" s="155" t="str">
        <f>IF(COUNTIF(S12:S74,"KV")=0,"",COUNTIF(S12:S74,"KV"))</f>
        <v/>
      </c>
      <c r="T86" s="154"/>
      <c r="U86" s="154"/>
      <c r="V86" s="12"/>
      <c r="W86" s="155" t="str">
        <f>IF(COUNTIF(W12:W74,"KV")=0,"",COUNTIF(W12:W74,"KV"))</f>
        <v/>
      </c>
      <c r="X86" s="154"/>
      <c r="Y86" s="154"/>
      <c r="Z86" s="12"/>
      <c r="AA86" s="155" t="str">
        <f>IF(COUNTIF(AA12:AA74,"KV")=0,"",COUNTIF(AA12:AA74,"KV"))</f>
        <v/>
      </c>
      <c r="AB86" s="154"/>
      <c r="AC86" s="154"/>
      <c r="AD86" s="12"/>
      <c r="AE86" s="791" t="str">
        <f t="shared" si="9"/>
        <v/>
      </c>
    </row>
    <row r="87" spans="1:31" ht="15.75" x14ac:dyDescent="0.25">
      <c r="A87" s="467"/>
      <c r="B87" s="100"/>
      <c r="C87" s="552" t="s">
        <v>337</v>
      </c>
      <c r="D87" s="162"/>
      <c r="E87" s="162"/>
      <c r="F87" s="163"/>
      <c r="G87" s="155" t="str">
        <f>IF(COUNTIF(G12:G74,"SZG")=0,"",COUNTIF(G12:G74,"SZG"))</f>
        <v/>
      </c>
      <c r="H87" s="162"/>
      <c r="I87" s="162"/>
      <c r="J87" s="163"/>
      <c r="K87" s="155" t="str">
        <f>IF(COUNTIF(K12:K74,"SZG")=0,"",COUNTIF(K12:K74,"SZG"))</f>
        <v/>
      </c>
      <c r="L87" s="162"/>
      <c r="M87" s="162"/>
      <c r="N87" s="163"/>
      <c r="O87" s="155" t="str">
        <f>IF(COUNTIF(O12:O74,"SZG")=0,"",COUNTIF(O12:O74,"SZG"))</f>
        <v/>
      </c>
      <c r="P87" s="162"/>
      <c r="Q87" s="162"/>
      <c r="R87" s="163"/>
      <c r="S87" s="155">
        <f>IF(COUNTIF(S12:S74,"SZG")=0,"",COUNTIF(S12:S74,"SZG"))</f>
        <v>1</v>
      </c>
      <c r="T87" s="162"/>
      <c r="U87" s="162"/>
      <c r="V87" s="163"/>
      <c r="W87" s="155" t="str">
        <f>IF(COUNTIF(W12:W74,"SZG")=0,"",COUNTIF(W12:W74,"SZG"))</f>
        <v/>
      </c>
      <c r="X87" s="162"/>
      <c r="Y87" s="162"/>
      <c r="Z87" s="163"/>
      <c r="AA87" s="155" t="str">
        <f>IF(COUNTIF(AA12:AA74,"SZG")=0,"",COUNTIF(AA12:AA74,"SZG"))</f>
        <v/>
      </c>
      <c r="AB87" s="154"/>
      <c r="AC87" s="154"/>
      <c r="AD87" s="12"/>
      <c r="AE87" s="791">
        <f t="shared" si="9"/>
        <v>1</v>
      </c>
    </row>
    <row r="88" spans="1:31" ht="15.75" x14ac:dyDescent="0.25">
      <c r="A88" s="467"/>
      <c r="B88" s="100"/>
      <c r="C88" s="552" t="s">
        <v>338</v>
      </c>
      <c r="D88" s="162"/>
      <c r="E88" s="162"/>
      <c r="F88" s="163"/>
      <c r="G88" s="155" t="str">
        <f>IF(COUNTIF(G12:G74,"ZV")=0,"",COUNTIF(G12:G74,"ZV"))</f>
        <v/>
      </c>
      <c r="H88" s="162"/>
      <c r="I88" s="162"/>
      <c r="J88" s="163"/>
      <c r="K88" s="155" t="str">
        <f>IF(COUNTIF(K12:K74,"ZV")=0,"",COUNTIF(K12:K74,"ZV"))</f>
        <v/>
      </c>
      <c r="L88" s="162"/>
      <c r="M88" s="162"/>
      <c r="N88" s="163"/>
      <c r="O88" s="155" t="str">
        <f>IF(COUNTIF(O12:O74,"ZV")=0,"",COUNTIF(O12:O74,"ZV"))</f>
        <v/>
      </c>
      <c r="P88" s="162"/>
      <c r="Q88" s="162"/>
      <c r="R88" s="163"/>
      <c r="S88" s="155" t="str">
        <f>IF(COUNTIF(S12:S74,"ZV")=0,"",COUNTIF(S12:S74,"ZV"))</f>
        <v/>
      </c>
      <c r="T88" s="162"/>
      <c r="U88" s="162"/>
      <c r="V88" s="163"/>
      <c r="W88" s="155" t="str">
        <f>IF(COUNTIF(W12:W74,"ZV")=0,"",COUNTIF(W12:W74,"ZV"))</f>
        <v/>
      </c>
      <c r="X88" s="162"/>
      <c r="Y88" s="162"/>
      <c r="Z88" s="163"/>
      <c r="AA88" s="155">
        <f>IF(COUNTIF(AA12:AA74,"ZV")=0,"",COUNTIF(AA12:AA74,"ZV"))</f>
        <v>3</v>
      </c>
      <c r="AB88" s="154"/>
      <c r="AC88" s="154"/>
      <c r="AD88" s="12"/>
      <c r="AE88" s="791">
        <f t="shared" si="9"/>
        <v>3</v>
      </c>
    </row>
    <row r="89" spans="1:31" ht="16.5" thickBot="1" x14ac:dyDescent="0.3">
      <c r="A89" s="164"/>
      <c r="B89" s="165"/>
      <c r="C89" s="166" t="s">
        <v>24</v>
      </c>
      <c r="D89" s="167"/>
      <c r="E89" s="167"/>
      <c r="F89" s="168"/>
      <c r="G89" s="169">
        <f>IF(SUM(G77:G88)=0,"",SUM(G77:G88))</f>
        <v>8</v>
      </c>
      <c r="H89" s="167"/>
      <c r="I89" s="167"/>
      <c r="J89" s="168"/>
      <c r="K89" s="169">
        <f>IF(SUM(K77:K88)=0,"",SUM(K77:K88))</f>
        <v>9</v>
      </c>
      <c r="L89" s="167"/>
      <c r="M89" s="167"/>
      <c r="N89" s="168"/>
      <c r="O89" s="169">
        <f>IF(SUM(O77:O88)=0,"",SUM(O77:O88))</f>
        <v>8</v>
      </c>
      <c r="P89" s="167"/>
      <c r="Q89" s="167"/>
      <c r="R89" s="168"/>
      <c r="S89" s="169">
        <f>IF(SUM(S77:S88)=0,"",SUM(S77:S88))</f>
        <v>10</v>
      </c>
      <c r="T89" s="167"/>
      <c r="U89" s="167"/>
      <c r="V89" s="168"/>
      <c r="W89" s="169">
        <f>IF(SUM(W77:W88)=0,"",SUM(W77:W88))</f>
        <v>9</v>
      </c>
      <c r="X89" s="167"/>
      <c r="Y89" s="167"/>
      <c r="Z89" s="168"/>
      <c r="AA89" s="169">
        <f>IF(SUM(AA77:AA88)=0,"",SUM(AA77:AA88))</f>
        <v>12</v>
      </c>
      <c r="AB89" s="167"/>
      <c r="AC89" s="167"/>
      <c r="AD89" s="168"/>
      <c r="AE89" s="791">
        <f t="shared" si="9"/>
        <v>56</v>
      </c>
    </row>
    <row r="90" spans="1:31" ht="13.5" thickTop="1" x14ac:dyDescent="0.2"/>
  </sheetData>
  <sheetProtection algorithmName="SHA-512" hashValue="r7C+toaEWJSwRARpnl9rBwhXwrlUJ3Ev/GafEulnonyy+/q7aSTQE/ceIaTO3CGfxdchgSZTb9riEdmfslH2nQ==" saltValue="+cn8tv81of/75uO2RPFmow==" spinCount="100000" sheet="1" objects="1" scenarios="1" selectLockedCells="1" selectUnlockedCells="1"/>
  <protectedRanges>
    <protectedRange sqref="C76" name="Tartomány4"/>
    <protectedRange sqref="C88:C89" name="Tartomány4_1"/>
    <protectedRange sqref="C50:C60" name="Tartomány1_2_1_1"/>
    <protectedRange sqref="C39" name="Tartomány1_2_1_3_1"/>
    <protectedRange sqref="C26:C31" name="Tartomány1_2_1_2_2"/>
    <protectedRange sqref="C49" name="Tartomány1_2_1_1_3"/>
    <protectedRange sqref="C67" name="Tartomány1_2_1_2_1_1"/>
    <protectedRange sqref="C40" name="Tartomány1_2_1"/>
    <protectedRange sqref="C17" name="Tartomány1_2_1_1_1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75:S75"/>
    <mergeCell ref="A76:S76"/>
    <mergeCell ref="AD8:AD9"/>
    <mergeCell ref="AE8:AE9"/>
    <mergeCell ref="D63:S63"/>
    <mergeCell ref="T63:AA63"/>
    <mergeCell ref="AB63:AE63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71:S71"/>
    <mergeCell ref="T71:AA71"/>
    <mergeCell ref="AB71:AE71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zoomScale="70" zoomScaleNormal="70" workbookViewId="0">
      <selection sqref="A1:AE1"/>
    </sheetView>
  </sheetViews>
  <sheetFormatPr defaultRowHeight="12.75" x14ac:dyDescent="0.2"/>
  <cols>
    <col min="1" max="1" width="15" style="1" customWidth="1"/>
    <col min="2" max="2" width="9.33203125" style="1"/>
    <col min="3" max="3" width="50.1640625" style="1" customWidth="1"/>
    <col min="4" max="31" width="9.33203125" style="1"/>
    <col min="32" max="32" width="62.5" style="1" customWidth="1"/>
    <col min="33" max="33" width="30.83203125" style="1" bestFit="1" customWidth="1"/>
    <col min="34" max="16384" width="9.33203125" style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595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3.25" x14ac:dyDescent="0.2">
      <c r="A4" s="811" t="s">
        <v>1184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</row>
    <row r="5" spans="1:33" ht="24" thickBot="1" x14ac:dyDescent="0.25">
      <c r="A5" s="812" t="s">
        <v>339</v>
      </c>
      <c r="B5" s="812"/>
      <c r="C5" s="812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2"/>
      <c r="AC5" s="812"/>
      <c r="AD5" s="812"/>
      <c r="AE5" s="812"/>
    </row>
    <row r="6" spans="1:33" ht="14.25" customHeight="1" thickTop="1" thickBot="1" x14ac:dyDescent="0.25">
      <c r="A6" s="918" t="s">
        <v>10</v>
      </c>
      <c r="B6" s="921" t="s">
        <v>11</v>
      </c>
      <c r="C6" s="924" t="s">
        <v>12</v>
      </c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907"/>
      <c r="AC6" s="907"/>
      <c r="AD6" s="907"/>
      <c r="AE6" s="908"/>
      <c r="AF6" s="808" t="s">
        <v>723</v>
      </c>
      <c r="AG6" s="808" t="s">
        <v>724</v>
      </c>
    </row>
    <row r="7" spans="1:33" x14ac:dyDescent="0.2">
      <c r="A7" s="919"/>
      <c r="B7" s="922"/>
      <c r="C7" s="925"/>
      <c r="D7" s="911" t="s">
        <v>433</v>
      </c>
      <c r="E7" s="911"/>
      <c r="F7" s="911"/>
      <c r="G7" s="912"/>
      <c r="H7" s="911" t="s">
        <v>2</v>
      </c>
      <c r="I7" s="911"/>
      <c r="J7" s="911"/>
      <c r="K7" s="913"/>
      <c r="L7" s="911" t="s">
        <v>542</v>
      </c>
      <c r="M7" s="911"/>
      <c r="N7" s="911"/>
      <c r="O7" s="912"/>
      <c r="P7" s="911" t="s">
        <v>3</v>
      </c>
      <c r="Q7" s="911"/>
      <c r="R7" s="911"/>
      <c r="S7" s="912"/>
      <c r="T7" s="911" t="s">
        <v>434</v>
      </c>
      <c r="U7" s="911"/>
      <c r="V7" s="911"/>
      <c r="W7" s="912"/>
      <c r="X7" s="911" t="s">
        <v>435</v>
      </c>
      <c r="Y7" s="911"/>
      <c r="Z7" s="911"/>
      <c r="AA7" s="912"/>
      <c r="AB7" s="909"/>
      <c r="AC7" s="909"/>
      <c r="AD7" s="909"/>
      <c r="AE7" s="910"/>
      <c r="AF7" s="870"/>
      <c r="AG7" s="809"/>
    </row>
    <row r="8" spans="1:33" x14ac:dyDescent="0.2">
      <c r="A8" s="919"/>
      <c r="B8" s="922"/>
      <c r="C8" s="925"/>
      <c r="D8" s="319"/>
      <c r="E8" s="319"/>
      <c r="F8" s="899" t="s">
        <v>9</v>
      </c>
      <c r="G8" s="905" t="s">
        <v>340</v>
      </c>
      <c r="H8" s="319"/>
      <c r="I8" s="319"/>
      <c r="J8" s="899" t="s">
        <v>9</v>
      </c>
      <c r="K8" s="928" t="s">
        <v>340</v>
      </c>
      <c r="L8" s="319"/>
      <c r="M8" s="319"/>
      <c r="N8" s="899" t="s">
        <v>9</v>
      </c>
      <c r="O8" s="905" t="s">
        <v>340</v>
      </c>
      <c r="P8" s="319"/>
      <c r="Q8" s="319"/>
      <c r="R8" s="899" t="s">
        <v>9</v>
      </c>
      <c r="S8" s="905" t="s">
        <v>340</v>
      </c>
      <c r="T8" s="702"/>
      <c r="U8" s="319"/>
      <c r="V8" s="899" t="s">
        <v>9</v>
      </c>
      <c r="W8" s="905" t="s">
        <v>340</v>
      </c>
      <c r="X8" s="702"/>
      <c r="Y8" s="319"/>
      <c r="Z8" s="899" t="s">
        <v>9</v>
      </c>
      <c r="AA8" s="905" t="s">
        <v>340</v>
      </c>
      <c r="AB8" s="702"/>
      <c r="AC8" s="319"/>
      <c r="AD8" s="899" t="s">
        <v>9</v>
      </c>
      <c r="AE8" s="901" t="s">
        <v>220</v>
      </c>
      <c r="AF8" s="870"/>
      <c r="AG8" s="809"/>
    </row>
    <row r="9" spans="1:33" ht="68.25" thickBot="1" x14ac:dyDescent="0.25">
      <c r="A9" s="920"/>
      <c r="B9" s="923"/>
      <c r="C9" s="926"/>
      <c r="D9" s="320" t="s">
        <v>341</v>
      </c>
      <c r="E9" s="320" t="s">
        <v>341</v>
      </c>
      <c r="F9" s="900"/>
      <c r="G9" s="906"/>
      <c r="H9" s="320" t="s">
        <v>341</v>
      </c>
      <c r="I9" s="320" t="s">
        <v>341</v>
      </c>
      <c r="J9" s="900"/>
      <c r="K9" s="929"/>
      <c r="L9" s="320" t="s">
        <v>341</v>
      </c>
      <c r="M9" s="320" t="s">
        <v>341</v>
      </c>
      <c r="N9" s="900"/>
      <c r="O9" s="906"/>
      <c r="P9" s="320" t="s">
        <v>341</v>
      </c>
      <c r="Q9" s="320" t="s">
        <v>341</v>
      </c>
      <c r="R9" s="900"/>
      <c r="S9" s="906"/>
      <c r="T9" s="703" t="s">
        <v>341</v>
      </c>
      <c r="U9" s="320" t="s">
        <v>341</v>
      </c>
      <c r="V9" s="900"/>
      <c r="W9" s="906"/>
      <c r="X9" s="703" t="s">
        <v>341</v>
      </c>
      <c r="Y9" s="320" t="s">
        <v>341</v>
      </c>
      <c r="Z9" s="900"/>
      <c r="AA9" s="906"/>
      <c r="AB9" s="703" t="s">
        <v>367</v>
      </c>
      <c r="AC9" s="320" t="s">
        <v>367</v>
      </c>
      <c r="AD9" s="900"/>
      <c r="AE9" s="902"/>
      <c r="AF9" s="870"/>
      <c r="AG9" s="809"/>
    </row>
    <row r="10" spans="1:33" s="8" customFormat="1" ht="15.75" customHeight="1" thickBot="1" x14ac:dyDescent="0.3">
      <c r="A10" s="321"/>
      <c r="B10" s="322"/>
      <c r="C10" s="323" t="s">
        <v>342</v>
      </c>
      <c r="D10" s="324">
        <v>16</v>
      </c>
      <c r="E10" s="324">
        <v>56</v>
      </c>
      <c r="F10" s="324">
        <f>SUM([1]SZAK!H57)</f>
        <v>12</v>
      </c>
      <c r="G10" s="325" t="s">
        <v>19</v>
      </c>
      <c r="H10" s="324">
        <v>48</v>
      </c>
      <c r="I10" s="324">
        <v>20</v>
      </c>
      <c r="J10" s="324">
        <f>SUM([1]SZAK!N57)</f>
        <v>12</v>
      </c>
      <c r="K10" s="325" t="s">
        <v>19</v>
      </c>
      <c r="L10" s="324">
        <v>28</v>
      </c>
      <c r="M10" s="324">
        <v>4</v>
      </c>
      <c r="N10" s="324">
        <v>8</v>
      </c>
      <c r="O10" s="325" t="s">
        <v>19</v>
      </c>
      <c r="P10" s="324">
        <v>24</v>
      </c>
      <c r="Q10" s="324">
        <v>24</v>
      </c>
      <c r="R10" s="324">
        <f>SUM([1]SZAK!Z57)</f>
        <v>12</v>
      </c>
      <c r="S10" s="324" t="s">
        <v>19</v>
      </c>
      <c r="T10" s="324">
        <v>36</v>
      </c>
      <c r="U10" s="324">
        <v>36</v>
      </c>
      <c r="V10" s="324">
        <v>15</v>
      </c>
      <c r="W10" s="325" t="s">
        <v>19</v>
      </c>
      <c r="X10" s="415">
        <v>28</v>
      </c>
      <c r="Y10" s="324">
        <v>36</v>
      </c>
      <c r="Z10" s="324">
        <v>20</v>
      </c>
      <c r="AA10" s="325" t="s">
        <v>19</v>
      </c>
      <c r="AB10" s="74">
        <f>SUM(D10,H10,L10,P10,T10,X10)</f>
        <v>180</v>
      </c>
      <c r="AC10" s="72">
        <f>SUM(E10,I10,M10,Q10,U10,Y10)</f>
        <v>176</v>
      </c>
      <c r="AD10" s="72">
        <f>SUM(F10,J10,N10,R10,V10,Z10)</f>
        <v>79</v>
      </c>
      <c r="AE10" s="76">
        <f>SUM(AB10,AC10)</f>
        <v>356</v>
      </c>
      <c r="AF10" s="327"/>
      <c r="AG10" s="327"/>
    </row>
    <row r="11" spans="1:33" ht="16.5" x14ac:dyDescent="0.25">
      <c r="A11" s="328" t="s">
        <v>2</v>
      </c>
      <c r="B11" s="329"/>
      <c r="C11" s="330" t="s">
        <v>343</v>
      </c>
      <c r="D11" s="331"/>
      <c r="E11" s="331"/>
      <c r="F11" s="332"/>
      <c r="G11" s="333"/>
      <c r="H11" s="331"/>
      <c r="I11" s="331"/>
      <c r="J11" s="332"/>
      <c r="K11" s="334"/>
      <c r="L11" s="331"/>
      <c r="M11" s="331"/>
      <c r="N11" s="332"/>
      <c r="O11" s="334"/>
      <c r="P11" s="331"/>
      <c r="Q11" s="331"/>
      <c r="R11" s="332"/>
      <c r="S11" s="716"/>
      <c r="T11" s="331"/>
      <c r="U11" s="331"/>
      <c r="V11" s="332"/>
      <c r="W11" s="334"/>
      <c r="X11" s="331"/>
      <c r="Y11" s="331"/>
      <c r="Z11" s="332"/>
      <c r="AA11" s="333"/>
      <c r="AB11" s="338"/>
      <c r="AC11" s="338"/>
      <c r="AD11" s="338"/>
      <c r="AE11" s="339"/>
      <c r="AF11" s="499"/>
      <c r="AG11" s="499"/>
    </row>
    <row r="12" spans="1:33" ht="15" x14ac:dyDescent="0.2">
      <c r="A12" s="9" t="s">
        <v>146</v>
      </c>
      <c r="B12" s="22" t="s">
        <v>137</v>
      </c>
      <c r="C12" s="11" t="s">
        <v>147</v>
      </c>
      <c r="D12" s="13">
        <v>22</v>
      </c>
      <c r="E12" s="13"/>
      <c r="F12" s="16">
        <v>4</v>
      </c>
      <c r="G12" s="18" t="s">
        <v>223</v>
      </c>
      <c r="H12" s="12" t="s">
        <v>222</v>
      </c>
      <c r="I12" s="13" t="s">
        <v>222</v>
      </c>
      <c r="J12" s="16"/>
      <c r="K12" s="18"/>
      <c r="L12" s="12" t="s">
        <v>222</v>
      </c>
      <c r="M12" s="13" t="s">
        <v>222</v>
      </c>
      <c r="N12" s="16"/>
      <c r="O12" s="18"/>
      <c r="P12" s="12" t="s">
        <v>222</v>
      </c>
      <c r="Q12" s="13" t="s">
        <v>222</v>
      </c>
      <c r="R12" s="16"/>
      <c r="S12" s="18"/>
      <c r="T12" s="12" t="s">
        <v>222</v>
      </c>
      <c r="U12" s="13" t="s">
        <v>222</v>
      </c>
      <c r="V12" s="23"/>
      <c r="W12" s="24"/>
      <c r="X12" s="12" t="s">
        <v>222</v>
      </c>
      <c r="Y12" s="13" t="s">
        <v>222</v>
      </c>
      <c r="Z12" s="16"/>
      <c r="AA12" s="18"/>
      <c r="AB12" s="12">
        <f>SUM(D12,H12,L12,P12,T12,X12)</f>
        <v>22</v>
      </c>
      <c r="AC12" s="13">
        <f>SUM(E12,I12,M12,Q12,U12,Y12)</f>
        <v>0</v>
      </c>
      <c r="AD12" s="12">
        <f>SUM(F12,J12,N12,R12,V12,Z12)</f>
        <v>4</v>
      </c>
      <c r="AE12" s="19">
        <f>SUM(AB12,AC12)</f>
        <v>22</v>
      </c>
      <c r="AF12" s="21" t="s">
        <v>765</v>
      </c>
      <c r="AG12" s="21" t="s">
        <v>822</v>
      </c>
    </row>
    <row r="13" spans="1:33" ht="15" x14ac:dyDescent="0.2">
      <c r="A13" s="9" t="s">
        <v>30</v>
      </c>
      <c r="B13" s="22" t="s">
        <v>1</v>
      </c>
      <c r="C13" s="11" t="s">
        <v>31</v>
      </c>
      <c r="D13" s="13" t="s">
        <v>222</v>
      </c>
      <c r="E13" s="13" t="s">
        <v>222</v>
      </c>
      <c r="F13" s="16"/>
      <c r="G13" s="18"/>
      <c r="H13" s="12">
        <v>12</v>
      </c>
      <c r="I13" s="13"/>
      <c r="J13" s="16">
        <v>3</v>
      </c>
      <c r="K13" s="18" t="s">
        <v>346</v>
      </c>
      <c r="L13" s="12" t="s">
        <v>222</v>
      </c>
      <c r="M13" s="13" t="s">
        <v>222</v>
      </c>
      <c r="N13" s="16"/>
      <c r="O13" s="18"/>
      <c r="P13" s="12" t="s">
        <v>222</v>
      </c>
      <c r="Q13" s="13" t="s">
        <v>222</v>
      </c>
      <c r="R13" s="16"/>
      <c r="S13" s="18"/>
      <c r="T13" s="12" t="s">
        <v>222</v>
      </c>
      <c r="U13" s="13" t="s">
        <v>222</v>
      </c>
      <c r="V13" s="23"/>
      <c r="W13" s="24"/>
      <c r="X13" s="12" t="s">
        <v>222</v>
      </c>
      <c r="Y13" s="13" t="s">
        <v>222</v>
      </c>
      <c r="Z13" s="16"/>
      <c r="AA13" s="18"/>
      <c r="AB13" s="12">
        <f t="shared" ref="AB13:AB49" si="0">SUM(D13,H13,L13,P13,T13,X13)</f>
        <v>12</v>
      </c>
      <c r="AC13" s="13">
        <f t="shared" ref="AC13:AC49" si="1">SUM(E13,I13,M13,Q13,U13,Y13)</f>
        <v>0</v>
      </c>
      <c r="AD13" s="12">
        <f t="shared" ref="AD13:AD49" si="2">SUM(F13,J13,N13,R13,V13,Z13)</f>
        <v>3</v>
      </c>
      <c r="AE13" s="19">
        <f t="shared" ref="AE13:AE49" si="3">SUM(AB13,AC13)</f>
        <v>12</v>
      </c>
      <c r="AF13" s="20" t="s">
        <v>786</v>
      </c>
      <c r="AG13" s="21" t="s">
        <v>825</v>
      </c>
    </row>
    <row r="14" spans="1:33" ht="15" x14ac:dyDescent="0.2">
      <c r="A14" s="9" t="s">
        <v>28</v>
      </c>
      <c r="B14" s="22" t="s">
        <v>1</v>
      </c>
      <c r="C14" s="11" t="s">
        <v>29</v>
      </c>
      <c r="D14" s="13" t="s">
        <v>222</v>
      </c>
      <c r="E14" s="13" t="s">
        <v>222</v>
      </c>
      <c r="F14" s="16"/>
      <c r="G14" s="18"/>
      <c r="H14" s="12" t="s">
        <v>222</v>
      </c>
      <c r="I14" s="13" t="s">
        <v>222</v>
      </c>
      <c r="J14" s="16"/>
      <c r="K14" s="18"/>
      <c r="L14" s="12">
        <v>12</v>
      </c>
      <c r="M14" s="13"/>
      <c r="N14" s="16">
        <v>3</v>
      </c>
      <c r="O14" s="18" t="s">
        <v>346</v>
      </c>
      <c r="P14" s="12" t="s">
        <v>222</v>
      </c>
      <c r="Q14" s="13" t="s">
        <v>222</v>
      </c>
      <c r="R14" s="16"/>
      <c r="S14" s="18"/>
      <c r="T14" s="12" t="s">
        <v>222</v>
      </c>
      <c r="U14" s="13" t="s">
        <v>222</v>
      </c>
      <c r="V14" s="23"/>
      <c r="W14" s="24"/>
      <c r="X14" s="12" t="s">
        <v>222</v>
      </c>
      <c r="Y14" s="13" t="s">
        <v>222</v>
      </c>
      <c r="Z14" s="16"/>
      <c r="AA14" s="18"/>
      <c r="AB14" s="12">
        <f t="shared" si="0"/>
        <v>12</v>
      </c>
      <c r="AC14" s="13">
        <f t="shared" si="1"/>
        <v>0</v>
      </c>
      <c r="AD14" s="12">
        <f t="shared" si="2"/>
        <v>3</v>
      </c>
      <c r="AE14" s="19">
        <f t="shared" si="3"/>
        <v>12</v>
      </c>
      <c r="AF14" s="20" t="s">
        <v>786</v>
      </c>
      <c r="AG14" s="21" t="s">
        <v>825</v>
      </c>
    </row>
    <row r="15" spans="1:33" ht="15" x14ac:dyDescent="0.2">
      <c r="A15" s="9" t="s">
        <v>32</v>
      </c>
      <c r="B15" s="22" t="s">
        <v>1</v>
      </c>
      <c r="C15" s="11" t="s">
        <v>33</v>
      </c>
      <c r="D15" s="13" t="s">
        <v>222</v>
      </c>
      <c r="E15" s="13" t="s">
        <v>222</v>
      </c>
      <c r="F15" s="16"/>
      <c r="G15" s="18"/>
      <c r="H15" s="12" t="s">
        <v>222</v>
      </c>
      <c r="I15" s="13" t="s">
        <v>222</v>
      </c>
      <c r="J15" s="16"/>
      <c r="K15" s="18"/>
      <c r="L15" s="12" t="s">
        <v>222</v>
      </c>
      <c r="M15" s="13" t="s">
        <v>222</v>
      </c>
      <c r="N15" s="16"/>
      <c r="O15" s="18"/>
      <c r="P15" s="12">
        <v>12</v>
      </c>
      <c r="Q15" s="13"/>
      <c r="R15" s="16">
        <v>3</v>
      </c>
      <c r="S15" s="18" t="s">
        <v>346</v>
      </c>
      <c r="T15" s="12" t="s">
        <v>222</v>
      </c>
      <c r="U15" s="13" t="s">
        <v>222</v>
      </c>
      <c r="V15" s="23"/>
      <c r="W15" s="24"/>
      <c r="X15" s="12" t="s">
        <v>222</v>
      </c>
      <c r="Y15" s="13" t="s">
        <v>222</v>
      </c>
      <c r="Z15" s="16"/>
      <c r="AA15" s="18"/>
      <c r="AB15" s="12">
        <f t="shared" si="0"/>
        <v>12</v>
      </c>
      <c r="AC15" s="13">
        <f t="shared" si="1"/>
        <v>0</v>
      </c>
      <c r="AD15" s="12">
        <f t="shared" si="2"/>
        <v>3</v>
      </c>
      <c r="AE15" s="19">
        <f t="shared" si="3"/>
        <v>12</v>
      </c>
      <c r="AF15" s="20" t="s">
        <v>786</v>
      </c>
      <c r="AG15" s="21" t="s">
        <v>825</v>
      </c>
    </row>
    <row r="16" spans="1:33" ht="15" x14ac:dyDescent="0.2">
      <c r="A16" s="9" t="s">
        <v>34</v>
      </c>
      <c r="B16" s="22" t="s">
        <v>1</v>
      </c>
      <c r="C16" s="11" t="s">
        <v>35</v>
      </c>
      <c r="D16" s="13" t="s">
        <v>222</v>
      </c>
      <c r="E16" s="13" t="s">
        <v>222</v>
      </c>
      <c r="F16" s="16"/>
      <c r="G16" s="18"/>
      <c r="H16" s="12" t="s">
        <v>222</v>
      </c>
      <c r="I16" s="13" t="s">
        <v>222</v>
      </c>
      <c r="J16" s="16"/>
      <c r="K16" s="18"/>
      <c r="L16" s="12" t="s">
        <v>222</v>
      </c>
      <c r="M16" s="13" t="s">
        <v>222</v>
      </c>
      <c r="N16" s="16"/>
      <c r="O16" s="18"/>
      <c r="P16" s="12" t="s">
        <v>222</v>
      </c>
      <c r="Q16" s="13" t="s">
        <v>222</v>
      </c>
      <c r="R16" s="16"/>
      <c r="S16" s="18"/>
      <c r="T16" s="12">
        <v>12</v>
      </c>
      <c r="U16" s="13"/>
      <c r="V16" s="23">
        <v>3</v>
      </c>
      <c r="W16" s="24" t="s">
        <v>346</v>
      </c>
      <c r="X16" s="12" t="s">
        <v>222</v>
      </c>
      <c r="Y16" s="13" t="s">
        <v>222</v>
      </c>
      <c r="Z16" s="16"/>
      <c r="AA16" s="18"/>
      <c r="AB16" s="12">
        <f t="shared" si="0"/>
        <v>12</v>
      </c>
      <c r="AC16" s="13">
        <f t="shared" si="1"/>
        <v>0</v>
      </c>
      <c r="AD16" s="12">
        <f t="shared" si="2"/>
        <v>3</v>
      </c>
      <c r="AE16" s="19">
        <f t="shared" si="3"/>
        <v>12</v>
      </c>
      <c r="AF16" s="20" t="s">
        <v>786</v>
      </c>
      <c r="AG16" s="21" t="s">
        <v>825</v>
      </c>
    </row>
    <row r="17" spans="1:33" ht="15" x14ac:dyDescent="0.2">
      <c r="A17" s="9" t="s">
        <v>36</v>
      </c>
      <c r="B17" s="22" t="s">
        <v>1</v>
      </c>
      <c r="C17" s="11" t="s">
        <v>37</v>
      </c>
      <c r="D17" s="13" t="s">
        <v>222</v>
      </c>
      <c r="E17" s="13" t="s">
        <v>222</v>
      </c>
      <c r="F17" s="16"/>
      <c r="G17" s="18"/>
      <c r="H17" s="12" t="s">
        <v>222</v>
      </c>
      <c r="I17" s="13" t="s">
        <v>222</v>
      </c>
      <c r="J17" s="16"/>
      <c r="K17" s="18"/>
      <c r="L17" s="12"/>
      <c r="M17" s="13" t="s">
        <v>222</v>
      </c>
      <c r="N17" s="16"/>
      <c r="O17" s="18"/>
      <c r="P17" s="12" t="s">
        <v>222</v>
      </c>
      <c r="Q17" s="13" t="s">
        <v>222</v>
      </c>
      <c r="R17" s="16"/>
      <c r="S17" s="18"/>
      <c r="T17" s="12" t="s">
        <v>222</v>
      </c>
      <c r="U17" s="13" t="s">
        <v>222</v>
      </c>
      <c r="V17" s="23"/>
      <c r="W17" s="24"/>
      <c r="X17" s="12">
        <v>8</v>
      </c>
      <c r="Y17" s="13"/>
      <c r="Z17" s="16">
        <v>1</v>
      </c>
      <c r="AA17" s="18" t="s">
        <v>596</v>
      </c>
      <c r="AB17" s="12">
        <f t="shared" si="0"/>
        <v>8</v>
      </c>
      <c r="AC17" s="13">
        <f t="shared" si="1"/>
        <v>0</v>
      </c>
      <c r="AD17" s="12">
        <f t="shared" si="2"/>
        <v>1</v>
      </c>
      <c r="AE17" s="19">
        <f t="shared" si="3"/>
        <v>8</v>
      </c>
      <c r="AF17" s="20" t="s">
        <v>786</v>
      </c>
      <c r="AG17" s="21" t="s">
        <v>935</v>
      </c>
    </row>
    <row r="18" spans="1:33" ht="15" x14ac:dyDescent="0.2">
      <c r="A18" s="9" t="s">
        <v>40</v>
      </c>
      <c r="B18" s="22" t="s">
        <v>1</v>
      </c>
      <c r="C18" s="11" t="s">
        <v>41</v>
      </c>
      <c r="D18" s="13" t="s">
        <v>222</v>
      </c>
      <c r="E18" s="13" t="s">
        <v>222</v>
      </c>
      <c r="F18" s="16"/>
      <c r="G18" s="18"/>
      <c r="H18" s="12" t="s">
        <v>222</v>
      </c>
      <c r="I18" s="13" t="s">
        <v>222</v>
      </c>
      <c r="J18" s="16"/>
      <c r="K18" s="18"/>
      <c r="L18" s="12">
        <v>12</v>
      </c>
      <c r="M18" s="13"/>
      <c r="N18" s="16">
        <v>3</v>
      </c>
      <c r="O18" s="18" t="s">
        <v>1</v>
      </c>
      <c r="P18" s="12" t="s">
        <v>222</v>
      </c>
      <c r="Q18" s="13" t="s">
        <v>222</v>
      </c>
      <c r="R18" s="16"/>
      <c r="S18" s="18"/>
      <c r="T18" s="12" t="s">
        <v>222</v>
      </c>
      <c r="U18" s="13" t="s">
        <v>222</v>
      </c>
      <c r="V18" s="23"/>
      <c r="W18" s="24"/>
      <c r="X18" s="12" t="s">
        <v>222</v>
      </c>
      <c r="Y18" s="13" t="s">
        <v>222</v>
      </c>
      <c r="Z18" s="16"/>
      <c r="AA18" s="18"/>
      <c r="AB18" s="12">
        <f t="shared" si="0"/>
        <v>12</v>
      </c>
      <c r="AC18" s="13">
        <f t="shared" si="1"/>
        <v>0</v>
      </c>
      <c r="AD18" s="12">
        <f t="shared" si="2"/>
        <v>3</v>
      </c>
      <c r="AE18" s="19">
        <f t="shared" si="3"/>
        <v>12</v>
      </c>
      <c r="AF18" s="20" t="s">
        <v>755</v>
      </c>
      <c r="AG18" s="21" t="s">
        <v>756</v>
      </c>
    </row>
    <row r="19" spans="1:33" ht="15" x14ac:dyDescent="0.2">
      <c r="A19" s="9" t="s">
        <v>38</v>
      </c>
      <c r="B19" s="22" t="s">
        <v>1</v>
      </c>
      <c r="C19" s="11" t="s">
        <v>39</v>
      </c>
      <c r="D19" s="13" t="s">
        <v>222</v>
      </c>
      <c r="E19" s="13" t="s">
        <v>222</v>
      </c>
      <c r="F19" s="16"/>
      <c r="G19" s="18"/>
      <c r="H19" s="12" t="s">
        <v>222</v>
      </c>
      <c r="I19" s="13" t="s">
        <v>222</v>
      </c>
      <c r="J19" s="16"/>
      <c r="K19" s="18"/>
      <c r="L19" s="12" t="s">
        <v>222</v>
      </c>
      <c r="M19" s="13" t="s">
        <v>222</v>
      </c>
      <c r="N19" s="16"/>
      <c r="O19" s="18"/>
      <c r="P19" s="12">
        <v>12</v>
      </c>
      <c r="Q19" s="13"/>
      <c r="R19" s="16">
        <v>3</v>
      </c>
      <c r="S19" s="18" t="s">
        <v>348</v>
      </c>
      <c r="T19" s="12" t="s">
        <v>222</v>
      </c>
      <c r="U19" s="13" t="s">
        <v>222</v>
      </c>
      <c r="V19" s="23"/>
      <c r="W19" s="24"/>
      <c r="X19" s="12" t="s">
        <v>222</v>
      </c>
      <c r="Y19" s="13" t="s">
        <v>222</v>
      </c>
      <c r="Z19" s="16"/>
      <c r="AA19" s="18"/>
      <c r="AB19" s="12">
        <f t="shared" si="0"/>
        <v>12</v>
      </c>
      <c r="AC19" s="13">
        <f t="shared" si="1"/>
        <v>0</v>
      </c>
      <c r="AD19" s="12">
        <f t="shared" si="2"/>
        <v>3</v>
      </c>
      <c r="AE19" s="19">
        <f t="shared" si="3"/>
        <v>12</v>
      </c>
      <c r="AF19" s="20" t="s">
        <v>755</v>
      </c>
      <c r="AG19" s="21" t="s">
        <v>756</v>
      </c>
    </row>
    <row r="20" spans="1:33" ht="15" x14ac:dyDescent="0.2">
      <c r="A20" s="62" t="s">
        <v>387</v>
      </c>
      <c r="B20" s="22" t="s">
        <v>1</v>
      </c>
      <c r="C20" s="341" t="s">
        <v>388</v>
      </c>
      <c r="D20" s="13" t="s">
        <v>222</v>
      </c>
      <c r="E20" s="13" t="s">
        <v>222</v>
      </c>
      <c r="F20" s="16"/>
      <c r="G20" s="18"/>
      <c r="H20" s="12" t="s">
        <v>222</v>
      </c>
      <c r="I20" s="13" t="s">
        <v>222</v>
      </c>
      <c r="J20" s="16"/>
      <c r="K20" s="18"/>
      <c r="L20" s="12" t="s">
        <v>222</v>
      </c>
      <c r="M20" s="13" t="s">
        <v>222</v>
      </c>
      <c r="N20" s="16"/>
      <c r="O20" s="18"/>
      <c r="P20" s="12">
        <v>8</v>
      </c>
      <c r="Q20" s="13"/>
      <c r="R20" s="16">
        <v>3</v>
      </c>
      <c r="S20" s="18" t="s">
        <v>156</v>
      </c>
      <c r="T20" s="12" t="s">
        <v>222</v>
      </c>
      <c r="U20" s="13" t="s">
        <v>222</v>
      </c>
      <c r="V20" s="23"/>
      <c r="W20" s="24"/>
      <c r="X20" s="12" t="s">
        <v>222</v>
      </c>
      <c r="Y20" s="13" t="s">
        <v>222</v>
      </c>
      <c r="Z20" s="16"/>
      <c r="AA20" s="18"/>
      <c r="AB20" s="12">
        <f t="shared" si="0"/>
        <v>8</v>
      </c>
      <c r="AC20" s="13">
        <f t="shared" si="1"/>
        <v>0</v>
      </c>
      <c r="AD20" s="12">
        <f t="shared" si="2"/>
        <v>3</v>
      </c>
      <c r="AE20" s="19">
        <f t="shared" si="3"/>
        <v>8</v>
      </c>
      <c r="AF20" s="20" t="s">
        <v>780</v>
      </c>
      <c r="AG20" s="21" t="s">
        <v>923</v>
      </c>
    </row>
    <row r="21" spans="1:33" ht="15" x14ac:dyDescent="0.2">
      <c r="A21" s="62" t="s">
        <v>57</v>
      </c>
      <c r="B21" s="22" t="s">
        <v>1</v>
      </c>
      <c r="C21" s="11" t="s">
        <v>118</v>
      </c>
      <c r="D21" s="13" t="s">
        <v>222</v>
      </c>
      <c r="E21" s="13" t="s">
        <v>222</v>
      </c>
      <c r="F21" s="16"/>
      <c r="G21" s="18"/>
      <c r="H21" s="12" t="s">
        <v>222</v>
      </c>
      <c r="I21" s="13" t="s">
        <v>222</v>
      </c>
      <c r="J21" s="16"/>
      <c r="K21" s="18"/>
      <c r="L21" s="12" t="s">
        <v>222</v>
      </c>
      <c r="M21" s="13" t="s">
        <v>222</v>
      </c>
      <c r="N21" s="16"/>
      <c r="O21" s="18"/>
      <c r="P21" s="12">
        <v>8</v>
      </c>
      <c r="Q21" s="13"/>
      <c r="R21" s="16">
        <v>2</v>
      </c>
      <c r="S21" s="18" t="s">
        <v>346</v>
      </c>
      <c r="T21" s="12" t="s">
        <v>222</v>
      </c>
      <c r="U21" s="13" t="s">
        <v>222</v>
      </c>
      <c r="V21" s="23"/>
      <c r="W21" s="24"/>
      <c r="X21" s="12" t="s">
        <v>222</v>
      </c>
      <c r="Y21" s="13" t="s">
        <v>222</v>
      </c>
      <c r="Z21" s="16"/>
      <c r="AA21" s="18"/>
      <c r="AB21" s="12">
        <f t="shared" si="0"/>
        <v>8</v>
      </c>
      <c r="AC21" s="13">
        <f t="shared" si="1"/>
        <v>0</v>
      </c>
      <c r="AD21" s="12">
        <f t="shared" si="2"/>
        <v>2</v>
      </c>
      <c r="AE21" s="19">
        <f t="shared" si="3"/>
        <v>8</v>
      </c>
      <c r="AF21" s="20" t="s">
        <v>1174</v>
      </c>
      <c r="AG21" s="21" t="s">
        <v>1171</v>
      </c>
    </row>
    <row r="22" spans="1:33" ht="15" x14ac:dyDescent="0.2">
      <c r="A22" s="62" t="s">
        <v>58</v>
      </c>
      <c r="B22" s="22" t="s">
        <v>1</v>
      </c>
      <c r="C22" s="11" t="s">
        <v>59</v>
      </c>
      <c r="D22" s="13" t="s">
        <v>222</v>
      </c>
      <c r="E22" s="13" t="s">
        <v>222</v>
      </c>
      <c r="F22" s="16"/>
      <c r="G22" s="18"/>
      <c r="H22" s="12" t="s">
        <v>222</v>
      </c>
      <c r="I22" s="13" t="s">
        <v>222</v>
      </c>
      <c r="J22" s="16"/>
      <c r="K22" s="18"/>
      <c r="L22" s="12" t="s">
        <v>222</v>
      </c>
      <c r="M22" s="13" t="s">
        <v>222</v>
      </c>
      <c r="N22" s="16"/>
      <c r="O22" s="18"/>
      <c r="P22" s="12" t="s">
        <v>222</v>
      </c>
      <c r="Q22" s="13" t="s">
        <v>222</v>
      </c>
      <c r="R22" s="16"/>
      <c r="S22" s="18"/>
      <c r="T22" s="12">
        <v>8</v>
      </c>
      <c r="U22" s="13"/>
      <c r="V22" s="23">
        <v>2</v>
      </c>
      <c r="W22" s="24" t="s">
        <v>346</v>
      </c>
      <c r="X22" s="12" t="s">
        <v>222</v>
      </c>
      <c r="Y22" s="13" t="s">
        <v>222</v>
      </c>
      <c r="Z22" s="16"/>
      <c r="AA22" s="18"/>
      <c r="AB22" s="12">
        <f t="shared" si="0"/>
        <v>8</v>
      </c>
      <c r="AC22" s="13">
        <f t="shared" si="1"/>
        <v>0</v>
      </c>
      <c r="AD22" s="12">
        <f t="shared" si="2"/>
        <v>2</v>
      </c>
      <c r="AE22" s="19">
        <f t="shared" si="3"/>
        <v>8</v>
      </c>
      <c r="AF22" s="20" t="s">
        <v>1174</v>
      </c>
      <c r="AG22" s="21" t="s">
        <v>1171</v>
      </c>
    </row>
    <row r="23" spans="1:33" ht="15" x14ac:dyDescent="0.2">
      <c r="A23" s="9" t="s">
        <v>597</v>
      </c>
      <c r="B23" s="22" t="s">
        <v>1</v>
      </c>
      <c r="C23" s="11" t="s">
        <v>598</v>
      </c>
      <c r="D23" s="13" t="s">
        <v>222</v>
      </c>
      <c r="E23" s="13" t="s">
        <v>222</v>
      </c>
      <c r="F23" s="16"/>
      <c r="G23" s="18"/>
      <c r="H23" s="12" t="s">
        <v>222</v>
      </c>
      <c r="I23" s="13">
        <v>12</v>
      </c>
      <c r="J23" s="16">
        <v>2</v>
      </c>
      <c r="K23" s="18" t="s">
        <v>225</v>
      </c>
      <c r="L23" s="12" t="s">
        <v>222</v>
      </c>
      <c r="M23" s="13" t="s">
        <v>222</v>
      </c>
      <c r="N23" s="16"/>
      <c r="O23" s="18"/>
      <c r="P23" s="12" t="s">
        <v>222</v>
      </c>
      <c r="Q23" s="13" t="s">
        <v>222</v>
      </c>
      <c r="R23" s="16"/>
      <c r="S23" s="18"/>
      <c r="T23" s="12" t="s">
        <v>222</v>
      </c>
      <c r="U23" s="13" t="s">
        <v>222</v>
      </c>
      <c r="V23" s="23"/>
      <c r="W23" s="24"/>
      <c r="X23" s="12" t="s">
        <v>222</v>
      </c>
      <c r="Y23" s="13" t="s">
        <v>222</v>
      </c>
      <c r="Z23" s="16"/>
      <c r="AA23" s="18"/>
      <c r="AB23" s="12">
        <f t="shared" si="0"/>
        <v>0</v>
      </c>
      <c r="AC23" s="13">
        <f t="shared" si="1"/>
        <v>12</v>
      </c>
      <c r="AD23" s="12">
        <f t="shared" si="2"/>
        <v>2</v>
      </c>
      <c r="AE23" s="19">
        <f t="shared" si="3"/>
        <v>12</v>
      </c>
      <c r="AF23" s="717" t="s">
        <v>731</v>
      </c>
      <c r="AG23" s="717" t="s">
        <v>921</v>
      </c>
    </row>
    <row r="24" spans="1:33" ht="15" x14ac:dyDescent="0.2">
      <c r="A24" s="9" t="s">
        <v>599</v>
      </c>
      <c r="B24" s="22" t="s">
        <v>1</v>
      </c>
      <c r="C24" s="11" t="s">
        <v>600</v>
      </c>
      <c r="D24" s="13" t="s">
        <v>222</v>
      </c>
      <c r="E24" s="13" t="s">
        <v>222</v>
      </c>
      <c r="F24" s="16"/>
      <c r="G24" s="18"/>
      <c r="H24" s="12" t="s">
        <v>222</v>
      </c>
      <c r="I24" s="13" t="s">
        <v>222</v>
      </c>
      <c r="J24" s="16"/>
      <c r="K24" s="18"/>
      <c r="L24" s="12" t="s">
        <v>222</v>
      </c>
      <c r="M24" s="13">
        <v>12</v>
      </c>
      <c r="N24" s="16">
        <v>2</v>
      </c>
      <c r="O24" s="18" t="s">
        <v>225</v>
      </c>
      <c r="P24" s="12" t="s">
        <v>222</v>
      </c>
      <c r="Q24" s="13" t="s">
        <v>222</v>
      </c>
      <c r="R24" s="16"/>
      <c r="S24" s="18"/>
      <c r="T24" s="12" t="s">
        <v>222</v>
      </c>
      <c r="U24" s="13" t="s">
        <v>222</v>
      </c>
      <c r="V24" s="23"/>
      <c r="W24" s="24"/>
      <c r="X24" s="12" t="s">
        <v>222</v>
      </c>
      <c r="Y24" s="13" t="s">
        <v>222</v>
      </c>
      <c r="Z24" s="16"/>
      <c r="AA24" s="18"/>
      <c r="AB24" s="12">
        <f t="shared" si="0"/>
        <v>0</v>
      </c>
      <c r="AC24" s="13">
        <f t="shared" si="1"/>
        <v>12</v>
      </c>
      <c r="AD24" s="12">
        <f t="shared" si="2"/>
        <v>2</v>
      </c>
      <c r="AE24" s="19">
        <f t="shared" si="3"/>
        <v>12</v>
      </c>
      <c r="AF24" s="717" t="s">
        <v>731</v>
      </c>
      <c r="AG24" s="717" t="s">
        <v>921</v>
      </c>
    </row>
    <row r="25" spans="1:33" ht="15" x14ac:dyDescent="0.2">
      <c r="A25" s="9" t="s">
        <v>601</v>
      </c>
      <c r="B25" s="22" t="s">
        <v>1</v>
      </c>
      <c r="C25" s="11" t="s">
        <v>602</v>
      </c>
      <c r="D25" s="13" t="s">
        <v>222</v>
      </c>
      <c r="E25" s="13" t="s">
        <v>222</v>
      </c>
      <c r="F25" s="16"/>
      <c r="G25" s="18"/>
      <c r="H25" s="12" t="s">
        <v>222</v>
      </c>
      <c r="I25" s="13" t="s">
        <v>222</v>
      </c>
      <c r="J25" s="16"/>
      <c r="K25" s="18"/>
      <c r="L25" s="12" t="s">
        <v>222</v>
      </c>
      <c r="M25" s="13" t="s">
        <v>222</v>
      </c>
      <c r="N25" s="16"/>
      <c r="O25" s="18"/>
      <c r="P25" s="12" t="s">
        <v>222</v>
      </c>
      <c r="Q25" s="13">
        <v>12</v>
      </c>
      <c r="R25" s="16">
        <v>2</v>
      </c>
      <c r="S25" s="18" t="s">
        <v>225</v>
      </c>
      <c r="T25" s="12" t="s">
        <v>222</v>
      </c>
      <c r="U25" s="13" t="s">
        <v>222</v>
      </c>
      <c r="V25" s="23"/>
      <c r="W25" s="24"/>
      <c r="X25" s="12" t="s">
        <v>222</v>
      </c>
      <c r="Y25" s="13" t="s">
        <v>222</v>
      </c>
      <c r="Z25" s="16"/>
      <c r="AA25" s="18"/>
      <c r="AB25" s="12">
        <f t="shared" si="0"/>
        <v>0</v>
      </c>
      <c r="AC25" s="13">
        <f t="shared" si="1"/>
        <v>12</v>
      </c>
      <c r="AD25" s="12">
        <f t="shared" si="2"/>
        <v>2</v>
      </c>
      <c r="AE25" s="19">
        <f t="shared" si="3"/>
        <v>12</v>
      </c>
      <c r="AF25" s="717" t="s">
        <v>731</v>
      </c>
      <c r="AG25" s="717" t="s">
        <v>920</v>
      </c>
    </row>
    <row r="26" spans="1:33" ht="15" x14ac:dyDescent="0.2">
      <c r="A26" s="9" t="s">
        <v>603</v>
      </c>
      <c r="B26" s="22" t="s">
        <v>1</v>
      </c>
      <c r="C26" s="11" t="s">
        <v>604</v>
      </c>
      <c r="D26" s="13" t="s">
        <v>222</v>
      </c>
      <c r="E26" s="13" t="s">
        <v>222</v>
      </c>
      <c r="F26" s="16"/>
      <c r="G26" s="18"/>
      <c r="H26" s="12" t="s">
        <v>222</v>
      </c>
      <c r="I26" s="13" t="s">
        <v>222</v>
      </c>
      <c r="J26" s="16"/>
      <c r="K26" s="18"/>
      <c r="L26" s="12" t="s">
        <v>222</v>
      </c>
      <c r="M26" s="13" t="s">
        <v>222</v>
      </c>
      <c r="N26" s="16"/>
      <c r="O26" s="18"/>
      <c r="P26" s="12" t="s">
        <v>222</v>
      </c>
      <c r="Q26" s="13" t="s">
        <v>222</v>
      </c>
      <c r="R26" s="16"/>
      <c r="S26" s="18"/>
      <c r="T26" s="12" t="s">
        <v>222</v>
      </c>
      <c r="U26" s="13">
        <v>12</v>
      </c>
      <c r="V26" s="23">
        <v>2</v>
      </c>
      <c r="W26" s="24" t="s">
        <v>225</v>
      </c>
      <c r="X26" s="12" t="s">
        <v>222</v>
      </c>
      <c r="Y26" s="13" t="s">
        <v>222</v>
      </c>
      <c r="Z26" s="16"/>
      <c r="AA26" s="18"/>
      <c r="AB26" s="12">
        <f t="shared" si="0"/>
        <v>0</v>
      </c>
      <c r="AC26" s="13">
        <f t="shared" si="1"/>
        <v>12</v>
      </c>
      <c r="AD26" s="12">
        <f t="shared" si="2"/>
        <v>2</v>
      </c>
      <c r="AE26" s="19">
        <f t="shared" si="3"/>
        <v>12</v>
      </c>
      <c r="AF26" s="717" t="s">
        <v>731</v>
      </c>
      <c r="AG26" s="717" t="s">
        <v>920</v>
      </c>
    </row>
    <row r="27" spans="1:33" ht="15" x14ac:dyDescent="0.2">
      <c r="A27" s="9" t="s">
        <v>605</v>
      </c>
      <c r="B27" s="22" t="s">
        <v>1</v>
      </c>
      <c r="C27" s="11" t="s">
        <v>606</v>
      </c>
      <c r="D27" s="13" t="s">
        <v>222</v>
      </c>
      <c r="E27" s="13" t="s">
        <v>222</v>
      </c>
      <c r="F27" s="16"/>
      <c r="G27" s="18"/>
      <c r="H27" s="12" t="s">
        <v>222</v>
      </c>
      <c r="I27" s="13" t="s">
        <v>222</v>
      </c>
      <c r="J27" s="16"/>
      <c r="K27" s="18"/>
      <c r="L27" s="12" t="s">
        <v>222</v>
      </c>
      <c r="M27" s="13" t="s">
        <v>222</v>
      </c>
      <c r="N27" s="16"/>
      <c r="O27" s="18"/>
      <c r="P27" s="12" t="s">
        <v>222</v>
      </c>
      <c r="Q27" s="13" t="s">
        <v>222</v>
      </c>
      <c r="R27" s="16"/>
      <c r="S27" s="18"/>
      <c r="T27" s="12" t="s">
        <v>222</v>
      </c>
      <c r="U27" s="13" t="s">
        <v>222</v>
      </c>
      <c r="V27" s="23"/>
      <c r="W27" s="24"/>
      <c r="X27" s="12" t="s">
        <v>222</v>
      </c>
      <c r="Y27" s="13">
        <v>16</v>
      </c>
      <c r="Z27" s="16">
        <v>2</v>
      </c>
      <c r="AA27" s="18" t="s">
        <v>225</v>
      </c>
      <c r="AB27" s="12">
        <f t="shared" si="0"/>
        <v>0</v>
      </c>
      <c r="AC27" s="13">
        <f t="shared" si="1"/>
        <v>16</v>
      </c>
      <c r="AD27" s="12">
        <f t="shared" si="2"/>
        <v>2</v>
      </c>
      <c r="AE27" s="19">
        <f t="shared" si="3"/>
        <v>16</v>
      </c>
      <c r="AF27" s="717" t="s">
        <v>731</v>
      </c>
      <c r="AG27" s="717" t="s">
        <v>920</v>
      </c>
    </row>
    <row r="28" spans="1:33" ht="15" x14ac:dyDescent="0.2">
      <c r="A28" s="62" t="s">
        <v>94</v>
      </c>
      <c r="B28" s="22" t="s">
        <v>1</v>
      </c>
      <c r="C28" s="30" t="s">
        <v>95</v>
      </c>
      <c r="D28" s="13" t="s">
        <v>222</v>
      </c>
      <c r="E28" s="13" t="s">
        <v>222</v>
      </c>
      <c r="F28" s="16"/>
      <c r="G28" s="18"/>
      <c r="H28" s="12" t="s">
        <v>222</v>
      </c>
      <c r="I28" s="13">
        <v>4</v>
      </c>
      <c r="J28" s="16">
        <v>1</v>
      </c>
      <c r="K28" s="18" t="s">
        <v>225</v>
      </c>
      <c r="L28" s="12" t="s">
        <v>222</v>
      </c>
      <c r="M28" s="13" t="s">
        <v>222</v>
      </c>
      <c r="N28" s="16"/>
      <c r="O28" s="18"/>
      <c r="P28" s="12" t="s">
        <v>222</v>
      </c>
      <c r="Q28" s="13" t="s">
        <v>222</v>
      </c>
      <c r="R28" s="16"/>
      <c r="S28" s="18"/>
      <c r="T28" s="12" t="s">
        <v>222</v>
      </c>
      <c r="U28" s="13" t="s">
        <v>222</v>
      </c>
      <c r="V28" s="23"/>
      <c r="W28" s="24"/>
      <c r="X28" s="12" t="s">
        <v>222</v>
      </c>
      <c r="Y28" s="13" t="s">
        <v>222</v>
      </c>
      <c r="Z28" s="16"/>
      <c r="AA28" s="718"/>
      <c r="AB28" s="12">
        <f t="shared" si="0"/>
        <v>0</v>
      </c>
      <c r="AC28" s="13">
        <f t="shared" si="1"/>
        <v>4</v>
      </c>
      <c r="AD28" s="12">
        <f t="shared" si="2"/>
        <v>1</v>
      </c>
      <c r="AE28" s="19">
        <f t="shared" si="3"/>
        <v>4</v>
      </c>
      <c r="AF28" s="717" t="s">
        <v>727</v>
      </c>
      <c r="AG28" s="717" t="s">
        <v>728</v>
      </c>
    </row>
    <row r="29" spans="1:33" ht="15" x14ac:dyDescent="0.2">
      <c r="A29" s="62" t="s">
        <v>848</v>
      </c>
      <c r="B29" s="22" t="s">
        <v>1</v>
      </c>
      <c r="C29" s="30" t="s">
        <v>92</v>
      </c>
      <c r="D29" s="13"/>
      <c r="E29" s="13"/>
      <c r="F29" s="16"/>
      <c r="G29" s="18"/>
      <c r="H29" s="12"/>
      <c r="I29" s="13"/>
      <c r="J29" s="16"/>
      <c r="K29" s="18"/>
      <c r="L29" s="12" t="s">
        <v>222</v>
      </c>
      <c r="M29" s="13">
        <v>4</v>
      </c>
      <c r="N29" s="16">
        <v>1</v>
      </c>
      <c r="O29" s="18" t="s">
        <v>225</v>
      </c>
      <c r="P29" s="12"/>
      <c r="Q29" s="13"/>
      <c r="R29" s="16"/>
      <c r="S29" s="18"/>
      <c r="T29" s="12"/>
      <c r="U29" s="13"/>
      <c r="V29" s="719"/>
      <c r="W29" s="720"/>
      <c r="X29" s="163"/>
      <c r="Y29" s="67"/>
      <c r="Z29" s="367"/>
      <c r="AA29" s="721"/>
      <c r="AB29" s="12">
        <f t="shared" si="0"/>
        <v>0</v>
      </c>
      <c r="AC29" s="13">
        <f t="shared" si="1"/>
        <v>4</v>
      </c>
      <c r="AD29" s="12">
        <f t="shared" si="2"/>
        <v>1</v>
      </c>
      <c r="AE29" s="19">
        <f t="shared" si="3"/>
        <v>4</v>
      </c>
      <c r="AF29" s="722" t="s">
        <v>727</v>
      </c>
      <c r="AG29" s="722" t="s">
        <v>808</v>
      </c>
    </row>
    <row r="30" spans="1:33" ht="15" x14ac:dyDescent="0.2">
      <c r="A30" s="62" t="s">
        <v>607</v>
      </c>
      <c r="B30" s="22" t="s">
        <v>1</v>
      </c>
      <c r="C30" s="30" t="s">
        <v>608</v>
      </c>
      <c r="D30" s="13" t="s">
        <v>222</v>
      </c>
      <c r="E30" s="13" t="s">
        <v>222</v>
      </c>
      <c r="F30" s="16"/>
      <c r="G30" s="18"/>
      <c r="H30" s="12" t="s">
        <v>222</v>
      </c>
      <c r="I30" s="13" t="s">
        <v>222</v>
      </c>
      <c r="J30" s="16"/>
      <c r="K30" s="18"/>
      <c r="L30" s="12" t="s">
        <v>222</v>
      </c>
      <c r="M30" s="13" t="s">
        <v>222</v>
      </c>
      <c r="N30" s="16"/>
      <c r="O30" s="18"/>
      <c r="P30" s="12" t="s">
        <v>222</v>
      </c>
      <c r="Q30" s="13">
        <v>4</v>
      </c>
      <c r="R30" s="16">
        <v>1</v>
      </c>
      <c r="S30" s="18" t="s">
        <v>225</v>
      </c>
      <c r="T30" s="12" t="s">
        <v>222</v>
      </c>
      <c r="U30" s="471" t="s">
        <v>222</v>
      </c>
      <c r="V30" s="723"/>
      <c r="W30" s="721"/>
      <c r="X30" s="530" t="s">
        <v>222</v>
      </c>
      <c r="Y30" s="113" t="s">
        <v>222</v>
      </c>
      <c r="Z30" s="378"/>
      <c r="AA30" s="721"/>
      <c r="AB30" s="12">
        <f t="shared" si="0"/>
        <v>0</v>
      </c>
      <c r="AC30" s="13">
        <f t="shared" si="1"/>
        <v>4</v>
      </c>
      <c r="AD30" s="12">
        <f t="shared" si="2"/>
        <v>1</v>
      </c>
      <c r="AE30" s="19">
        <f t="shared" si="3"/>
        <v>4</v>
      </c>
      <c r="AF30" s="722" t="s">
        <v>727</v>
      </c>
      <c r="AG30" s="722" t="s">
        <v>808</v>
      </c>
    </row>
    <row r="31" spans="1:33" ht="15" x14ac:dyDescent="0.2">
      <c r="A31" s="62" t="s">
        <v>609</v>
      </c>
      <c r="B31" s="22" t="s">
        <v>137</v>
      </c>
      <c r="C31" s="724" t="s">
        <v>610</v>
      </c>
      <c r="D31" s="13"/>
      <c r="E31" s="13"/>
      <c r="F31" s="16"/>
      <c r="G31" s="24"/>
      <c r="H31" s="513">
        <v>12</v>
      </c>
      <c r="I31" s="358"/>
      <c r="J31" s="14">
        <v>3</v>
      </c>
      <c r="K31" s="15" t="s">
        <v>156</v>
      </c>
      <c r="L31" s="12" t="s">
        <v>222</v>
      </c>
      <c r="M31" s="13" t="s">
        <v>222</v>
      </c>
      <c r="N31" s="16"/>
      <c r="O31" s="18"/>
      <c r="P31" s="12" t="s">
        <v>222</v>
      </c>
      <c r="Q31" s="13" t="s">
        <v>222</v>
      </c>
      <c r="R31" s="16"/>
      <c r="S31" s="18"/>
      <c r="T31" s="12" t="s">
        <v>222</v>
      </c>
      <c r="U31" s="471" t="s">
        <v>222</v>
      </c>
      <c r="V31" s="723"/>
      <c r="W31" s="721"/>
      <c r="X31" s="530" t="s">
        <v>222</v>
      </c>
      <c r="Y31" s="113" t="s">
        <v>222</v>
      </c>
      <c r="Z31" s="378"/>
      <c r="AA31" s="721"/>
      <c r="AB31" s="12">
        <f t="shared" si="0"/>
        <v>12</v>
      </c>
      <c r="AC31" s="13">
        <f t="shared" si="1"/>
        <v>0</v>
      </c>
      <c r="AD31" s="12">
        <f t="shared" si="2"/>
        <v>3</v>
      </c>
      <c r="AE31" s="19">
        <f t="shared" si="3"/>
        <v>12</v>
      </c>
      <c r="AF31" s="722" t="s">
        <v>784</v>
      </c>
      <c r="AG31" s="722" t="s">
        <v>785</v>
      </c>
    </row>
    <row r="32" spans="1:33" ht="15" x14ac:dyDescent="0.2">
      <c r="A32" s="62" t="s">
        <v>611</v>
      </c>
      <c r="B32" s="22" t="s">
        <v>137</v>
      </c>
      <c r="C32" s="724" t="s">
        <v>612</v>
      </c>
      <c r="D32" s="13"/>
      <c r="E32" s="13"/>
      <c r="F32" s="16"/>
      <c r="G32" s="24"/>
      <c r="H32" s="513" t="s">
        <v>222</v>
      </c>
      <c r="I32" s="358">
        <v>4</v>
      </c>
      <c r="J32" s="14">
        <v>2</v>
      </c>
      <c r="K32" s="15" t="s">
        <v>225</v>
      </c>
      <c r="L32" s="12" t="s">
        <v>222</v>
      </c>
      <c r="M32" s="13" t="s">
        <v>222</v>
      </c>
      <c r="N32" s="16"/>
      <c r="O32" s="18"/>
      <c r="P32" s="12" t="s">
        <v>222</v>
      </c>
      <c r="Q32" s="13" t="s">
        <v>222</v>
      </c>
      <c r="R32" s="16"/>
      <c r="S32" s="18"/>
      <c r="T32" s="12" t="s">
        <v>222</v>
      </c>
      <c r="U32" s="13" t="s">
        <v>222</v>
      </c>
      <c r="V32" s="386"/>
      <c r="W32" s="725"/>
      <c r="X32" s="465" t="s">
        <v>222</v>
      </c>
      <c r="Y32" s="90" t="s">
        <v>222</v>
      </c>
      <c r="Z32" s="386"/>
      <c r="AA32" s="725"/>
      <c r="AB32" s="12">
        <f t="shared" si="0"/>
        <v>0</v>
      </c>
      <c r="AC32" s="13">
        <f t="shared" si="1"/>
        <v>4</v>
      </c>
      <c r="AD32" s="12">
        <f t="shared" si="2"/>
        <v>2</v>
      </c>
      <c r="AE32" s="19">
        <f t="shared" si="3"/>
        <v>4</v>
      </c>
      <c r="AF32" s="722" t="s">
        <v>784</v>
      </c>
      <c r="AG32" s="21" t="s">
        <v>809</v>
      </c>
    </row>
    <row r="33" spans="1:33" ht="15" x14ac:dyDescent="0.2">
      <c r="A33" s="62" t="s">
        <v>613</v>
      </c>
      <c r="B33" s="726" t="s">
        <v>137</v>
      </c>
      <c r="C33" s="424" t="s">
        <v>614</v>
      </c>
      <c r="D33" s="13">
        <v>12</v>
      </c>
      <c r="E33" s="13" t="s">
        <v>222</v>
      </c>
      <c r="F33" s="16">
        <v>3</v>
      </c>
      <c r="G33" s="24" t="s">
        <v>1</v>
      </c>
      <c r="H33" s="12" t="s">
        <v>222</v>
      </c>
      <c r="I33" s="13" t="s">
        <v>222</v>
      </c>
      <c r="J33" s="16"/>
      <c r="K33" s="18"/>
      <c r="L33" s="12" t="s">
        <v>222</v>
      </c>
      <c r="M33" s="13" t="s">
        <v>222</v>
      </c>
      <c r="N33" s="16"/>
      <c r="O33" s="18"/>
      <c r="P33" s="12" t="s">
        <v>222</v>
      </c>
      <c r="Q33" s="13" t="s">
        <v>222</v>
      </c>
      <c r="R33" s="16"/>
      <c r="S33" s="18"/>
      <c r="T33" s="12" t="s">
        <v>222</v>
      </c>
      <c r="U33" s="13" t="s">
        <v>222</v>
      </c>
      <c r="V33" s="23"/>
      <c r="W33" s="24"/>
      <c r="X33" s="12" t="s">
        <v>222</v>
      </c>
      <c r="Y33" s="13" t="s">
        <v>222</v>
      </c>
      <c r="Z33" s="16"/>
      <c r="AA33" s="18"/>
      <c r="AB33" s="12">
        <f t="shared" si="0"/>
        <v>12</v>
      </c>
      <c r="AC33" s="13">
        <f t="shared" si="1"/>
        <v>0</v>
      </c>
      <c r="AD33" s="12">
        <f t="shared" si="2"/>
        <v>3</v>
      </c>
      <c r="AE33" s="19">
        <f t="shared" si="3"/>
        <v>12</v>
      </c>
      <c r="AF33" s="20" t="s">
        <v>729</v>
      </c>
      <c r="AG33" s="21" t="s">
        <v>730</v>
      </c>
    </row>
    <row r="34" spans="1:33" ht="15" x14ac:dyDescent="0.2">
      <c r="A34" s="423" t="s">
        <v>615</v>
      </c>
      <c r="B34" s="22" t="s">
        <v>137</v>
      </c>
      <c r="C34" s="424" t="s">
        <v>616</v>
      </c>
      <c r="D34" s="13" t="s">
        <v>222</v>
      </c>
      <c r="E34" s="13" t="s">
        <v>222</v>
      </c>
      <c r="F34" s="16"/>
      <c r="G34" s="18"/>
      <c r="H34" s="12">
        <v>8</v>
      </c>
      <c r="I34" s="13"/>
      <c r="J34" s="16">
        <v>2</v>
      </c>
      <c r="K34" s="18" t="s">
        <v>156</v>
      </c>
      <c r="L34" s="12" t="s">
        <v>222</v>
      </c>
      <c r="M34" s="13" t="s">
        <v>222</v>
      </c>
      <c r="N34" s="16"/>
      <c r="O34" s="18"/>
      <c r="P34" s="12" t="s">
        <v>222</v>
      </c>
      <c r="Q34" s="13" t="s">
        <v>222</v>
      </c>
      <c r="R34" s="16"/>
      <c r="S34" s="18"/>
      <c r="T34" s="12" t="s">
        <v>222</v>
      </c>
      <c r="U34" s="13" t="s">
        <v>222</v>
      </c>
      <c r="V34" s="23"/>
      <c r="W34" s="24"/>
      <c r="X34" s="12" t="s">
        <v>222</v>
      </c>
      <c r="Y34" s="13" t="s">
        <v>222</v>
      </c>
      <c r="Z34" s="16"/>
      <c r="AA34" s="18"/>
      <c r="AB34" s="12">
        <f t="shared" si="0"/>
        <v>8</v>
      </c>
      <c r="AC34" s="13">
        <f t="shared" si="1"/>
        <v>0</v>
      </c>
      <c r="AD34" s="12">
        <f t="shared" si="2"/>
        <v>2</v>
      </c>
      <c r="AE34" s="19">
        <f t="shared" si="3"/>
        <v>8</v>
      </c>
      <c r="AF34" s="20" t="s">
        <v>729</v>
      </c>
      <c r="AG34" s="21" t="s">
        <v>730</v>
      </c>
    </row>
    <row r="35" spans="1:33" ht="15" x14ac:dyDescent="0.2">
      <c r="A35" s="62" t="s">
        <v>617</v>
      </c>
      <c r="B35" s="22" t="s">
        <v>137</v>
      </c>
      <c r="C35" s="341" t="s">
        <v>618</v>
      </c>
      <c r="D35" s="13" t="s">
        <v>222</v>
      </c>
      <c r="E35" s="13" t="s">
        <v>222</v>
      </c>
      <c r="F35" s="16"/>
      <c r="G35" s="18"/>
      <c r="H35" s="12" t="s">
        <v>222</v>
      </c>
      <c r="I35" s="13" t="s">
        <v>222</v>
      </c>
      <c r="J35" s="16"/>
      <c r="K35" s="18"/>
      <c r="L35" s="12">
        <v>12</v>
      </c>
      <c r="M35" s="13"/>
      <c r="N35" s="16">
        <v>4</v>
      </c>
      <c r="O35" s="18" t="s">
        <v>346</v>
      </c>
      <c r="P35" s="12" t="s">
        <v>222</v>
      </c>
      <c r="Q35" s="13" t="s">
        <v>222</v>
      </c>
      <c r="R35" s="16"/>
      <c r="S35" s="18"/>
      <c r="T35" s="12" t="s">
        <v>222</v>
      </c>
      <c r="U35" s="13" t="s">
        <v>222</v>
      </c>
      <c r="V35" s="16"/>
      <c r="W35" s="18"/>
      <c r="X35" s="12" t="s">
        <v>222</v>
      </c>
      <c r="Y35" s="13" t="s">
        <v>222</v>
      </c>
      <c r="Z35" s="16"/>
      <c r="AA35" s="18"/>
      <c r="AB35" s="12">
        <f t="shared" si="0"/>
        <v>12</v>
      </c>
      <c r="AC35" s="13">
        <f t="shared" si="1"/>
        <v>0</v>
      </c>
      <c r="AD35" s="12">
        <f t="shared" si="2"/>
        <v>4</v>
      </c>
      <c r="AE35" s="19">
        <f t="shared" si="3"/>
        <v>12</v>
      </c>
      <c r="AF35" s="722" t="s">
        <v>784</v>
      </c>
      <c r="AG35" s="21" t="s">
        <v>950</v>
      </c>
    </row>
    <row r="36" spans="1:33" ht="15" x14ac:dyDescent="0.2">
      <c r="A36" s="62" t="s">
        <v>619</v>
      </c>
      <c r="B36" s="726" t="s">
        <v>137</v>
      </c>
      <c r="C36" s="341" t="s">
        <v>620</v>
      </c>
      <c r="D36" s="13" t="s">
        <v>222</v>
      </c>
      <c r="E36" s="13" t="s">
        <v>222</v>
      </c>
      <c r="F36" s="16"/>
      <c r="G36" s="18"/>
      <c r="H36" s="12" t="s">
        <v>222</v>
      </c>
      <c r="I36" s="13" t="s">
        <v>222</v>
      </c>
      <c r="J36" s="16"/>
      <c r="K36" s="18"/>
      <c r="L36" s="12" t="s">
        <v>222</v>
      </c>
      <c r="M36" s="13" t="s">
        <v>222</v>
      </c>
      <c r="N36" s="16"/>
      <c r="O36" s="18"/>
      <c r="P36" s="12">
        <v>12</v>
      </c>
      <c r="Q36" s="13"/>
      <c r="R36" s="16">
        <v>3</v>
      </c>
      <c r="S36" s="18" t="s">
        <v>346</v>
      </c>
      <c r="T36" s="12" t="s">
        <v>222</v>
      </c>
      <c r="U36" s="13" t="s">
        <v>222</v>
      </c>
      <c r="V36" s="16"/>
      <c r="W36" s="18"/>
      <c r="X36" s="12" t="s">
        <v>222</v>
      </c>
      <c r="Y36" s="13" t="s">
        <v>222</v>
      </c>
      <c r="Z36" s="16"/>
      <c r="AA36" s="18"/>
      <c r="AB36" s="12">
        <f t="shared" si="0"/>
        <v>12</v>
      </c>
      <c r="AC36" s="13">
        <f t="shared" si="1"/>
        <v>0</v>
      </c>
      <c r="AD36" s="12">
        <f t="shared" si="2"/>
        <v>3</v>
      </c>
      <c r="AE36" s="19">
        <f t="shared" si="3"/>
        <v>12</v>
      </c>
      <c r="AF36" s="722" t="s">
        <v>784</v>
      </c>
      <c r="AG36" s="21" t="s">
        <v>950</v>
      </c>
    </row>
    <row r="37" spans="1:33" ht="15" x14ac:dyDescent="0.2">
      <c r="A37" s="62" t="s">
        <v>621</v>
      </c>
      <c r="B37" s="22" t="s">
        <v>137</v>
      </c>
      <c r="C37" s="341" t="s">
        <v>622</v>
      </c>
      <c r="D37" s="13" t="s">
        <v>222</v>
      </c>
      <c r="E37" s="13" t="s">
        <v>222</v>
      </c>
      <c r="F37" s="16"/>
      <c r="G37" s="18"/>
      <c r="H37" s="12" t="s">
        <v>222</v>
      </c>
      <c r="I37" s="13" t="s">
        <v>222</v>
      </c>
      <c r="J37" s="16"/>
      <c r="K37" s="18"/>
      <c r="L37" s="12" t="s">
        <v>222</v>
      </c>
      <c r="M37" s="13" t="s">
        <v>222</v>
      </c>
      <c r="N37" s="16"/>
      <c r="O37" s="18"/>
      <c r="P37" s="12" t="s">
        <v>222</v>
      </c>
      <c r="Q37" s="13" t="s">
        <v>222</v>
      </c>
      <c r="R37" s="16"/>
      <c r="S37" s="18"/>
      <c r="T37" s="12">
        <v>8</v>
      </c>
      <c r="U37" s="13">
        <v>8</v>
      </c>
      <c r="V37" s="16">
        <v>5</v>
      </c>
      <c r="W37" s="18" t="s">
        <v>346</v>
      </c>
      <c r="X37" s="12" t="s">
        <v>222</v>
      </c>
      <c r="Y37" s="13" t="s">
        <v>222</v>
      </c>
      <c r="Z37" s="16"/>
      <c r="AA37" s="18"/>
      <c r="AB37" s="12">
        <f t="shared" si="0"/>
        <v>8</v>
      </c>
      <c r="AC37" s="13">
        <f t="shared" si="1"/>
        <v>8</v>
      </c>
      <c r="AD37" s="12">
        <f t="shared" si="2"/>
        <v>5</v>
      </c>
      <c r="AE37" s="19">
        <f t="shared" si="3"/>
        <v>16</v>
      </c>
      <c r="AF37" s="722" t="s">
        <v>784</v>
      </c>
      <c r="AG37" s="21" t="s">
        <v>950</v>
      </c>
    </row>
    <row r="38" spans="1:33" ht="15" x14ac:dyDescent="0.2">
      <c r="A38" s="62" t="s">
        <v>623</v>
      </c>
      <c r="B38" s="22" t="s">
        <v>137</v>
      </c>
      <c r="C38" s="341" t="s">
        <v>624</v>
      </c>
      <c r="D38" s="13" t="s">
        <v>222</v>
      </c>
      <c r="E38" s="13" t="s">
        <v>222</v>
      </c>
      <c r="F38" s="16"/>
      <c r="G38" s="18"/>
      <c r="H38" s="12" t="s">
        <v>222</v>
      </c>
      <c r="I38" s="13" t="s">
        <v>222</v>
      </c>
      <c r="J38" s="16"/>
      <c r="K38" s="18"/>
      <c r="L38" s="12" t="s">
        <v>222</v>
      </c>
      <c r="M38" s="13" t="s">
        <v>222</v>
      </c>
      <c r="N38" s="16"/>
      <c r="O38" s="18"/>
      <c r="P38" s="12" t="s">
        <v>222</v>
      </c>
      <c r="Q38" s="13" t="s">
        <v>222</v>
      </c>
      <c r="R38" s="16"/>
      <c r="S38" s="18"/>
      <c r="T38" s="12" t="s">
        <v>222</v>
      </c>
      <c r="U38" s="13" t="s">
        <v>222</v>
      </c>
      <c r="V38" s="16"/>
      <c r="W38" s="18"/>
      <c r="X38" s="12">
        <v>8</v>
      </c>
      <c r="Y38" s="13">
        <v>8</v>
      </c>
      <c r="Z38" s="16">
        <v>4</v>
      </c>
      <c r="AA38" s="18" t="s">
        <v>625</v>
      </c>
      <c r="AB38" s="12">
        <f t="shared" si="0"/>
        <v>8</v>
      </c>
      <c r="AC38" s="13">
        <f t="shared" si="1"/>
        <v>8</v>
      </c>
      <c r="AD38" s="12">
        <f t="shared" si="2"/>
        <v>4</v>
      </c>
      <c r="AE38" s="19">
        <f t="shared" si="3"/>
        <v>16</v>
      </c>
      <c r="AF38" s="722" t="s">
        <v>784</v>
      </c>
      <c r="AG38" s="21" t="s">
        <v>950</v>
      </c>
    </row>
    <row r="39" spans="1:33" ht="15" x14ac:dyDescent="0.2">
      <c r="A39" s="62" t="s">
        <v>626</v>
      </c>
      <c r="B39" s="726" t="s">
        <v>137</v>
      </c>
      <c r="C39" s="341" t="s">
        <v>627</v>
      </c>
      <c r="D39" s="13" t="s">
        <v>222</v>
      </c>
      <c r="E39" s="13" t="s">
        <v>222</v>
      </c>
      <c r="F39" s="16"/>
      <c r="G39" s="18"/>
      <c r="H39" s="12" t="s">
        <v>222</v>
      </c>
      <c r="I39" s="13" t="s">
        <v>222</v>
      </c>
      <c r="J39" s="16"/>
      <c r="K39" s="18"/>
      <c r="L39" s="12">
        <v>8</v>
      </c>
      <c r="M39" s="13" t="s">
        <v>222</v>
      </c>
      <c r="N39" s="16">
        <v>4</v>
      </c>
      <c r="O39" s="18" t="s">
        <v>346</v>
      </c>
      <c r="P39" s="12" t="s">
        <v>222</v>
      </c>
      <c r="Q39" s="13" t="s">
        <v>222</v>
      </c>
      <c r="R39" s="16"/>
      <c r="S39" s="18"/>
      <c r="T39" s="12" t="s">
        <v>222</v>
      </c>
      <c r="U39" s="13" t="s">
        <v>222</v>
      </c>
      <c r="V39" s="16"/>
      <c r="W39" s="18"/>
      <c r="X39" s="12" t="s">
        <v>222</v>
      </c>
      <c r="Y39" s="13" t="s">
        <v>222</v>
      </c>
      <c r="Z39" s="16"/>
      <c r="AA39" s="18"/>
      <c r="AB39" s="12">
        <f t="shared" si="0"/>
        <v>8</v>
      </c>
      <c r="AC39" s="13">
        <f t="shared" si="1"/>
        <v>0</v>
      </c>
      <c r="AD39" s="12">
        <f t="shared" si="2"/>
        <v>4</v>
      </c>
      <c r="AE39" s="19">
        <f t="shared" si="3"/>
        <v>8</v>
      </c>
      <c r="AF39" s="722" t="s">
        <v>784</v>
      </c>
      <c r="AG39" s="21" t="s">
        <v>837</v>
      </c>
    </row>
    <row r="40" spans="1:33" ht="15" x14ac:dyDescent="0.2">
      <c r="A40" s="62" t="s">
        <v>628</v>
      </c>
      <c r="B40" s="22" t="s">
        <v>137</v>
      </c>
      <c r="C40" s="341" t="s">
        <v>629</v>
      </c>
      <c r="D40" s="13" t="s">
        <v>222</v>
      </c>
      <c r="E40" s="13" t="s">
        <v>222</v>
      </c>
      <c r="F40" s="26"/>
      <c r="G40" s="27"/>
      <c r="H40" s="12" t="s">
        <v>222</v>
      </c>
      <c r="I40" s="13" t="s">
        <v>222</v>
      </c>
      <c r="J40" s="26"/>
      <c r="K40" s="27"/>
      <c r="L40" s="12" t="s">
        <v>222</v>
      </c>
      <c r="M40" s="13" t="s">
        <v>222</v>
      </c>
      <c r="N40" s="26"/>
      <c r="O40" s="27"/>
      <c r="P40" s="12">
        <v>8</v>
      </c>
      <c r="Q40" s="13" t="s">
        <v>222</v>
      </c>
      <c r="R40" s="26">
        <v>2</v>
      </c>
      <c r="S40" s="27" t="s">
        <v>346</v>
      </c>
      <c r="T40" s="12" t="s">
        <v>222</v>
      </c>
      <c r="U40" s="13" t="s">
        <v>222</v>
      </c>
      <c r="V40" s="26"/>
      <c r="W40" s="27"/>
      <c r="X40" s="12" t="s">
        <v>222</v>
      </c>
      <c r="Y40" s="13" t="s">
        <v>222</v>
      </c>
      <c r="Z40" s="26"/>
      <c r="AA40" s="27"/>
      <c r="AB40" s="12">
        <f t="shared" si="0"/>
        <v>8</v>
      </c>
      <c r="AC40" s="13">
        <f t="shared" si="1"/>
        <v>0</v>
      </c>
      <c r="AD40" s="12">
        <f t="shared" si="2"/>
        <v>2</v>
      </c>
      <c r="AE40" s="19">
        <f t="shared" si="3"/>
        <v>8</v>
      </c>
      <c r="AF40" s="722" t="s">
        <v>784</v>
      </c>
      <c r="AG40" s="21" t="s">
        <v>837</v>
      </c>
    </row>
    <row r="41" spans="1:33" ht="15" x14ac:dyDescent="0.2">
      <c r="A41" s="62" t="s">
        <v>630</v>
      </c>
      <c r="B41" s="22" t="s">
        <v>137</v>
      </c>
      <c r="C41" s="341" t="s">
        <v>631</v>
      </c>
      <c r="D41" s="13" t="s">
        <v>222</v>
      </c>
      <c r="E41" s="13" t="s">
        <v>222</v>
      </c>
      <c r="F41" s="16"/>
      <c r="G41" s="18"/>
      <c r="H41" s="12" t="s">
        <v>222</v>
      </c>
      <c r="I41" s="13" t="s">
        <v>222</v>
      </c>
      <c r="J41" s="16"/>
      <c r="K41" s="18"/>
      <c r="L41" s="12" t="s">
        <v>222</v>
      </c>
      <c r="M41" s="13" t="s">
        <v>222</v>
      </c>
      <c r="N41" s="16"/>
      <c r="O41" s="18"/>
      <c r="P41" s="12" t="s">
        <v>222</v>
      </c>
      <c r="Q41" s="13" t="s">
        <v>222</v>
      </c>
      <c r="R41" s="16"/>
      <c r="S41" s="18"/>
      <c r="T41" s="12">
        <v>16</v>
      </c>
      <c r="U41" s="13"/>
      <c r="V41" s="16">
        <v>4</v>
      </c>
      <c r="W41" s="18" t="s">
        <v>346</v>
      </c>
      <c r="X41" s="12" t="s">
        <v>222</v>
      </c>
      <c r="Y41" s="13" t="s">
        <v>222</v>
      </c>
      <c r="Z41" s="16"/>
      <c r="AA41" s="18"/>
      <c r="AB41" s="12">
        <f t="shared" si="0"/>
        <v>16</v>
      </c>
      <c r="AC41" s="13">
        <f t="shared" si="1"/>
        <v>0</v>
      </c>
      <c r="AD41" s="12">
        <f t="shared" si="2"/>
        <v>4</v>
      </c>
      <c r="AE41" s="19">
        <f t="shared" si="3"/>
        <v>16</v>
      </c>
      <c r="AF41" s="722" t="s">
        <v>784</v>
      </c>
      <c r="AG41" s="21" t="s">
        <v>837</v>
      </c>
    </row>
    <row r="42" spans="1:33" ht="15" x14ac:dyDescent="0.2">
      <c r="A42" s="62" t="s">
        <v>632</v>
      </c>
      <c r="B42" s="726" t="s">
        <v>137</v>
      </c>
      <c r="C42" s="341" t="s">
        <v>633</v>
      </c>
      <c r="D42" s="13" t="s">
        <v>222</v>
      </c>
      <c r="E42" s="13" t="s">
        <v>222</v>
      </c>
      <c r="F42" s="16"/>
      <c r="G42" s="18"/>
      <c r="H42" s="12" t="s">
        <v>222</v>
      </c>
      <c r="I42" s="13" t="s">
        <v>222</v>
      </c>
      <c r="J42" s="16"/>
      <c r="K42" s="18"/>
      <c r="L42" s="12" t="s">
        <v>222</v>
      </c>
      <c r="M42" s="13" t="s">
        <v>222</v>
      </c>
      <c r="N42" s="16"/>
      <c r="O42" s="18"/>
      <c r="P42" s="12" t="s">
        <v>222</v>
      </c>
      <c r="Q42" s="13" t="s">
        <v>222</v>
      </c>
      <c r="R42" s="16"/>
      <c r="S42" s="18"/>
      <c r="T42" s="12" t="s">
        <v>222</v>
      </c>
      <c r="U42" s="13" t="s">
        <v>222</v>
      </c>
      <c r="V42" s="16"/>
      <c r="W42" s="18"/>
      <c r="X42" s="12">
        <v>16</v>
      </c>
      <c r="Y42" s="13"/>
      <c r="Z42" s="16">
        <v>4</v>
      </c>
      <c r="AA42" s="18" t="s">
        <v>356</v>
      </c>
      <c r="AB42" s="12">
        <f t="shared" si="0"/>
        <v>16</v>
      </c>
      <c r="AC42" s="13">
        <f t="shared" si="1"/>
        <v>0</v>
      </c>
      <c r="AD42" s="12">
        <f t="shared" si="2"/>
        <v>4</v>
      </c>
      <c r="AE42" s="19">
        <f t="shared" si="3"/>
        <v>16</v>
      </c>
      <c r="AF42" s="722" t="s">
        <v>784</v>
      </c>
      <c r="AG42" s="21" t="s">
        <v>837</v>
      </c>
    </row>
    <row r="43" spans="1:33" ht="15" x14ac:dyDescent="0.2">
      <c r="A43" s="62" t="s">
        <v>634</v>
      </c>
      <c r="B43" s="22" t="s">
        <v>137</v>
      </c>
      <c r="C43" s="341" t="s">
        <v>635</v>
      </c>
      <c r="D43" s="13"/>
      <c r="E43" s="13"/>
      <c r="F43" s="16"/>
      <c r="G43" s="18"/>
      <c r="H43" s="12">
        <v>8</v>
      </c>
      <c r="I43" s="13"/>
      <c r="J43" s="16">
        <v>2</v>
      </c>
      <c r="K43" s="18" t="s">
        <v>156</v>
      </c>
      <c r="L43" s="12"/>
      <c r="M43" s="13"/>
      <c r="N43" s="16"/>
      <c r="O43" s="18"/>
      <c r="P43" s="12"/>
      <c r="Q43" s="13"/>
      <c r="R43" s="16"/>
      <c r="S43" s="18"/>
      <c r="T43" s="12"/>
      <c r="U43" s="13"/>
      <c r="V43" s="16"/>
      <c r="W43" s="18"/>
      <c r="X43" s="12"/>
      <c r="Y43" s="13"/>
      <c r="Z43" s="16"/>
      <c r="AA43" s="18"/>
      <c r="AB43" s="12">
        <f t="shared" si="0"/>
        <v>8</v>
      </c>
      <c r="AC43" s="13">
        <f t="shared" si="1"/>
        <v>0</v>
      </c>
      <c r="AD43" s="12">
        <f t="shared" si="2"/>
        <v>2</v>
      </c>
      <c r="AE43" s="19">
        <f t="shared" si="3"/>
        <v>8</v>
      </c>
      <c r="AF43" s="722" t="s">
        <v>784</v>
      </c>
      <c r="AG43" s="21" t="s">
        <v>809</v>
      </c>
    </row>
    <row r="44" spans="1:33" ht="15.75" x14ac:dyDescent="0.25">
      <c r="A44" s="62" t="s">
        <v>636</v>
      </c>
      <c r="B44" s="22" t="s">
        <v>137</v>
      </c>
      <c r="C44" s="341" t="s">
        <v>637</v>
      </c>
      <c r="D44" s="13"/>
      <c r="E44" s="13"/>
      <c r="F44" s="16"/>
      <c r="G44" s="18"/>
      <c r="H44" s="12"/>
      <c r="I44" s="13"/>
      <c r="J44" s="16"/>
      <c r="K44" s="18"/>
      <c r="L44" s="12">
        <v>8</v>
      </c>
      <c r="M44" s="13">
        <v>4</v>
      </c>
      <c r="N44" s="16">
        <v>4</v>
      </c>
      <c r="O44" s="18" t="s">
        <v>1</v>
      </c>
      <c r="P44" s="727"/>
      <c r="Q44" s="728"/>
      <c r="R44" s="729"/>
      <c r="S44" s="730"/>
      <c r="T44" s="727"/>
      <c r="U44" s="728"/>
      <c r="V44" s="729"/>
      <c r="W44" s="730"/>
      <c r="X44" s="12"/>
      <c r="Y44" s="13"/>
      <c r="Z44" s="16"/>
      <c r="AA44" s="18"/>
      <c r="AB44" s="12">
        <f t="shared" si="0"/>
        <v>8</v>
      </c>
      <c r="AC44" s="13">
        <f t="shared" si="1"/>
        <v>4</v>
      </c>
      <c r="AD44" s="12">
        <f t="shared" si="2"/>
        <v>4</v>
      </c>
      <c r="AE44" s="19">
        <f t="shared" si="3"/>
        <v>12</v>
      </c>
      <c r="AF44" s="722" t="s">
        <v>784</v>
      </c>
      <c r="AG44" s="21" t="s">
        <v>809</v>
      </c>
    </row>
    <row r="45" spans="1:33" ht="15" x14ac:dyDescent="0.2">
      <c r="A45" s="62" t="s">
        <v>638</v>
      </c>
      <c r="B45" s="726" t="s">
        <v>137</v>
      </c>
      <c r="C45" s="341" t="s">
        <v>639</v>
      </c>
      <c r="D45" s="358">
        <v>16</v>
      </c>
      <c r="E45" s="358"/>
      <c r="F45" s="14">
        <v>4</v>
      </c>
      <c r="G45" s="15" t="s">
        <v>1</v>
      </c>
      <c r="H45" s="12"/>
      <c r="I45" s="13"/>
      <c r="J45" s="16"/>
      <c r="K45" s="18"/>
      <c r="L45" s="12" t="s">
        <v>222</v>
      </c>
      <c r="M45" s="13" t="s">
        <v>222</v>
      </c>
      <c r="N45" s="16"/>
      <c r="O45" s="18"/>
      <c r="P45" s="12" t="s">
        <v>222</v>
      </c>
      <c r="Q45" s="13" t="s">
        <v>222</v>
      </c>
      <c r="R45" s="16"/>
      <c r="S45" s="18"/>
      <c r="T45" s="12" t="s">
        <v>222</v>
      </c>
      <c r="U45" s="13" t="s">
        <v>222</v>
      </c>
      <c r="V45" s="16"/>
      <c r="W45" s="18"/>
      <c r="X45" s="12" t="s">
        <v>222</v>
      </c>
      <c r="Y45" s="13" t="s">
        <v>222</v>
      </c>
      <c r="Z45" s="16"/>
      <c r="AA45" s="18"/>
      <c r="AB45" s="12">
        <f t="shared" si="0"/>
        <v>16</v>
      </c>
      <c r="AC45" s="13">
        <f t="shared" si="1"/>
        <v>0</v>
      </c>
      <c r="AD45" s="12">
        <f t="shared" si="2"/>
        <v>4</v>
      </c>
      <c r="AE45" s="19">
        <f t="shared" si="3"/>
        <v>16</v>
      </c>
      <c r="AF45" s="722" t="s">
        <v>784</v>
      </c>
      <c r="AG45" s="21" t="s">
        <v>785</v>
      </c>
    </row>
    <row r="46" spans="1:33" ht="15" x14ac:dyDescent="0.2">
      <c r="A46" s="62" t="s">
        <v>640</v>
      </c>
      <c r="B46" s="22" t="s">
        <v>137</v>
      </c>
      <c r="C46" s="341" t="s">
        <v>641</v>
      </c>
      <c r="D46" s="358" t="s">
        <v>222</v>
      </c>
      <c r="E46" s="358">
        <v>4</v>
      </c>
      <c r="F46" s="14">
        <v>2</v>
      </c>
      <c r="G46" s="15" t="s">
        <v>223</v>
      </c>
      <c r="H46" s="12"/>
      <c r="I46" s="13"/>
      <c r="J46" s="16"/>
      <c r="K46" s="18"/>
      <c r="L46" s="12" t="s">
        <v>222</v>
      </c>
      <c r="M46" s="13" t="s">
        <v>222</v>
      </c>
      <c r="N46" s="16"/>
      <c r="O46" s="18"/>
      <c r="P46" s="12" t="s">
        <v>222</v>
      </c>
      <c r="Q46" s="13" t="s">
        <v>222</v>
      </c>
      <c r="R46" s="16"/>
      <c r="S46" s="18"/>
      <c r="T46" s="12" t="s">
        <v>222</v>
      </c>
      <c r="U46" s="13" t="s">
        <v>222</v>
      </c>
      <c r="V46" s="16"/>
      <c r="W46" s="18"/>
      <c r="X46" s="12" t="s">
        <v>222</v>
      </c>
      <c r="Y46" s="13" t="s">
        <v>222</v>
      </c>
      <c r="Z46" s="16"/>
      <c r="AA46" s="18"/>
      <c r="AB46" s="12">
        <f t="shared" si="0"/>
        <v>0</v>
      </c>
      <c r="AC46" s="13">
        <f t="shared" si="1"/>
        <v>4</v>
      </c>
      <c r="AD46" s="12">
        <f t="shared" si="2"/>
        <v>2</v>
      </c>
      <c r="AE46" s="19">
        <f t="shared" si="3"/>
        <v>4</v>
      </c>
      <c r="AF46" s="722" t="s">
        <v>784</v>
      </c>
      <c r="AG46" s="21" t="s">
        <v>809</v>
      </c>
    </row>
    <row r="47" spans="1:33" ht="15.75" x14ac:dyDescent="0.2">
      <c r="A47" s="731" t="s">
        <v>1169</v>
      </c>
      <c r="B47" s="22" t="s">
        <v>137</v>
      </c>
      <c r="C47" s="341" t="s">
        <v>949</v>
      </c>
      <c r="D47" s="13" t="s">
        <v>222</v>
      </c>
      <c r="E47" s="361" t="s">
        <v>222</v>
      </c>
      <c r="F47" s="16"/>
      <c r="G47" s="18"/>
      <c r="H47" s="12" t="s">
        <v>222</v>
      </c>
      <c r="I47" s="13" t="s">
        <v>222</v>
      </c>
      <c r="J47" s="16"/>
      <c r="K47" s="18"/>
      <c r="L47" s="12">
        <v>8</v>
      </c>
      <c r="M47" s="13">
        <v>8</v>
      </c>
      <c r="N47" s="14">
        <v>3</v>
      </c>
      <c r="O47" s="18" t="s">
        <v>1</v>
      </c>
      <c r="P47" s="12" t="s">
        <v>222</v>
      </c>
      <c r="Q47" s="13" t="s">
        <v>222</v>
      </c>
      <c r="R47" s="16"/>
      <c r="S47" s="18"/>
      <c r="T47" s="12" t="s">
        <v>222</v>
      </c>
      <c r="U47" s="13" t="s">
        <v>222</v>
      </c>
      <c r="V47" s="16"/>
      <c r="W47" s="18"/>
      <c r="X47" s="12" t="s">
        <v>222</v>
      </c>
      <c r="Y47" s="13" t="s">
        <v>222</v>
      </c>
      <c r="Z47" s="16"/>
      <c r="AA47" s="18"/>
      <c r="AB47" s="12">
        <f t="shared" si="0"/>
        <v>8</v>
      </c>
      <c r="AC47" s="13">
        <f t="shared" si="1"/>
        <v>8</v>
      </c>
      <c r="AD47" s="12">
        <f t="shared" si="2"/>
        <v>3</v>
      </c>
      <c r="AE47" s="19">
        <f t="shared" si="3"/>
        <v>16</v>
      </c>
      <c r="AF47" s="722" t="s">
        <v>830</v>
      </c>
      <c r="AG47" s="732" t="s">
        <v>764</v>
      </c>
    </row>
    <row r="48" spans="1:33" ht="15" x14ac:dyDescent="0.2">
      <c r="A48" s="62" t="s">
        <v>642</v>
      </c>
      <c r="B48" s="726" t="s">
        <v>137</v>
      </c>
      <c r="C48" s="733" t="s">
        <v>643</v>
      </c>
      <c r="D48" s="13" t="s">
        <v>222</v>
      </c>
      <c r="E48" s="361" t="s">
        <v>222</v>
      </c>
      <c r="F48" s="16"/>
      <c r="G48" s="18"/>
      <c r="H48" s="12" t="s">
        <v>222</v>
      </c>
      <c r="I48" s="13" t="s">
        <v>222</v>
      </c>
      <c r="J48" s="16"/>
      <c r="K48" s="518"/>
      <c r="L48" s="12" t="s">
        <v>222</v>
      </c>
      <c r="M48" s="13" t="s">
        <v>222</v>
      </c>
      <c r="N48" s="16"/>
      <c r="O48" s="18"/>
      <c r="P48" s="12" t="s">
        <v>222</v>
      </c>
      <c r="Q48" s="13" t="s">
        <v>222</v>
      </c>
      <c r="R48" s="16"/>
      <c r="S48" s="18"/>
      <c r="T48" s="12" t="s">
        <v>222</v>
      </c>
      <c r="U48" s="13" t="s">
        <v>222</v>
      </c>
      <c r="V48" s="16"/>
      <c r="W48" s="18"/>
      <c r="X48" s="12">
        <v>4</v>
      </c>
      <c r="Y48" s="13" t="s">
        <v>222</v>
      </c>
      <c r="Z48" s="16">
        <v>1</v>
      </c>
      <c r="AA48" s="18" t="s">
        <v>225</v>
      </c>
      <c r="AB48" s="12">
        <f t="shared" si="0"/>
        <v>4</v>
      </c>
      <c r="AC48" s="13">
        <f t="shared" si="1"/>
        <v>0</v>
      </c>
      <c r="AD48" s="12">
        <f t="shared" si="2"/>
        <v>1</v>
      </c>
      <c r="AE48" s="19">
        <f t="shared" si="3"/>
        <v>4</v>
      </c>
      <c r="AF48" s="20" t="s">
        <v>1174</v>
      </c>
      <c r="AG48" s="732" t="s">
        <v>838</v>
      </c>
    </row>
    <row r="49" spans="1:33" ht="15.75" x14ac:dyDescent="0.25">
      <c r="A49" s="734" t="s">
        <v>948</v>
      </c>
      <c r="B49" s="726" t="s">
        <v>137</v>
      </c>
      <c r="C49" s="379" t="s">
        <v>644</v>
      </c>
      <c r="D49" s="735">
        <v>4</v>
      </c>
      <c r="E49" s="736">
        <v>4</v>
      </c>
      <c r="F49" s="737">
        <v>2</v>
      </c>
      <c r="G49" s="738" t="s">
        <v>156</v>
      </c>
      <c r="H49" s="739"/>
      <c r="I49" s="736"/>
      <c r="J49" s="740"/>
      <c r="K49" s="741"/>
      <c r="L49" s="735"/>
      <c r="M49" s="735"/>
      <c r="N49" s="742"/>
      <c r="O49" s="743"/>
      <c r="P49" s="744"/>
      <c r="Q49" s="745"/>
      <c r="R49" s="742"/>
      <c r="S49" s="743"/>
      <c r="T49" s="739"/>
      <c r="U49" s="736"/>
      <c r="V49" s="740"/>
      <c r="W49" s="741"/>
      <c r="X49" s="739"/>
      <c r="Y49" s="735"/>
      <c r="Z49" s="742"/>
      <c r="AA49" s="743"/>
      <c r="AB49" s="12">
        <f t="shared" si="0"/>
        <v>4</v>
      </c>
      <c r="AC49" s="13">
        <f t="shared" si="1"/>
        <v>4</v>
      </c>
      <c r="AD49" s="12">
        <f t="shared" si="2"/>
        <v>2</v>
      </c>
      <c r="AE49" s="19">
        <f t="shared" si="3"/>
        <v>8</v>
      </c>
      <c r="AF49" s="746" t="s">
        <v>784</v>
      </c>
      <c r="AG49" s="747" t="s">
        <v>785</v>
      </c>
    </row>
    <row r="50" spans="1:33" ht="17.25" thickBot="1" x14ac:dyDescent="0.3">
      <c r="A50" s="32"/>
      <c r="B50" s="404"/>
      <c r="C50" s="405" t="s">
        <v>365</v>
      </c>
      <c r="D50" s="406">
        <f>SUM(D12:D49)</f>
        <v>54</v>
      </c>
      <c r="E50" s="406">
        <f>SUM(E12:E49)</f>
        <v>8</v>
      </c>
      <c r="F50" s="406">
        <f>SUM(F12:F49)</f>
        <v>15</v>
      </c>
      <c r="G50" s="407" t="s">
        <v>19</v>
      </c>
      <c r="H50" s="406">
        <f>SUM(H12:H49)</f>
        <v>40</v>
      </c>
      <c r="I50" s="406">
        <f>SUM(I12:I49)</f>
        <v>20</v>
      </c>
      <c r="J50" s="406">
        <f>SUM(J12:J49)</f>
        <v>15</v>
      </c>
      <c r="K50" s="407" t="s">
        <v>19</v>
      </c>
      <c r="L50" s="406">
        <f>SUM(L12:L49)</f>
        <v>60</v>
      </c>
      <c r="M50" s="406">
        <f>SUM(M12:M49)</f>
        <v>28</v>
      </c>
      <c r="N50" s="406">
        <f>SUM(N12:N49)</f>
        <v>24</v>
      </c>
      <c r="O50" s="407" t="s">
        <v>19</v>
      </c>
      <c r="P50" s="406">
        <f>SUM(P12:P49)</f>
        <v>60</v>
      </c>
      <c r="Q50" s="406">
        <f>SUM(Q12:Q49)</f>
        <v>16</v>
      </c>
      <c r="R50" s="406">
        <f>SUM(R12:R49)</f>
        <v>19</v>
      </c>
      <c r="S50" s="407" t="s">
        <v>19</v>
      </c>
      <c r="T50" s="520">
        <f>SUM(T12:T49)</f>
        <v>44</v>
      </c>
      <c r="U50" s="406">
        <f>SUM(U12:U49)</f>
        <v>20</v>
      </c>
      <c r="V50" s="406">
        <f>SUM(V12:V49)</f>
        <v>16</v>
      </c>
      <c r="W50" s="407" t="s">
        <v>19</v>
      </c>
      <c r="X50" s="520">
        <f>SUM(X12:X49)</f>
        <v>36</v>
      </c>
      <c r="Y50" s="406">
        <f>SUM(Y12:Y49)</f>
        <v>24</v>
      </c>
      <c r="Z50" s="406">
        <f>SUM(Z12:Z49)</f>
        <v>12</v>
      </c>
      <c r="AA50" s="407" t="s">
        <v>19</v>
      </c>
      <c r="AB50" s="520">
        <f t="shared" ref="AB50:AE50" si="4">SUM(AB12:AB49)</f>
        <v>294</v>
      </c>
      <c r="AC50" s="406">
        <f t="shared" si="4"/>
        <v>116</v>
      </c>
      <c r="AD50" s="408">
        <f t="shared" si="4"/>
        <v>101</v>
      </c>
      <c r="AE50" s="748">
        <f t="shared" si="4"/>
        <v>410</v>
      </c>
      <c r="AF50" s="437"/>
      <c r="AG50" s="437"/>
    </row>
    <row r="51" spans="1:33" ht="17.25" thickBot="1" x14ac:dyDescent="0.3">
      <c r="A51" s="410"/>
      <c r="B51" s="411"/>
      <c r="C51" s="323" t="s">
        <v>366</v>
      </c>
      <c r="D51" s="324">
        <f>D10+D50</f>
        <v>70</v>
      </c>
      <c r="E51" s="324">
        <f>E10+E50</f>
        <v>64</v>
      </c>
      <c r="F51" s="324">
        <f>F10+F50</f>
        <v>27</v>
      </c>
      <c r="G51" s="412" t="s">
        <v>19</v>
      </c>
      <c r="H51" s="324">
        <f>H10+H50</f>
        <v>88</v>
      </c>
      <c r="I51" s="324">
        <f>I10+I50</f>
        <v>40</v>
      </c>
      <c r="J51" s="324">
        <f>J10+J50</f>
        <v>27</v>
      </c>
      <c r="K51" s="412" t="s">
        <v>19</v>
      </c>
      <c r="L51" s="324">
        <f>L10+L50</f>
        <v>88</v>
      </c>
      <c r="M51" s="324">
        <f>M10+M50</f>
        <v>32</v>
      </c>
      <c r="N51" s="324">
        <f>N10+N50</f>
        <v>32</v>
      </c>
      <c r="O51" s="412" t="s">
        <v>19</v>
      </c>
      <c r="P51" s="324">
        <f>P10+P50</f>
        <v>84</v>
      </c>
      <c r="Q51" s="324">
        <f>Q10+Q50</f>
        <v>40</v>
      </c>
      <c r="R51" s="324">
        <f>R10+R50</f>
        <v>31</v>
      </c>
      <c r="S51" s="412" t="s">
        <v>19</v>
      </c>
      <c r="T51" s="415">
        <f>T10+T50</f>
        <v>80</v>
      </c>
      <c r="U51" s="324">
        <f>U10+U50</f>
        <v>56</v>
      </c>
      <c r="V51" s="324">
        <f>V10+V50</f>
        <v>31</v>
      </c>
      <c r="W51" s="412" t="s">
        <v>19</v>
      </c>
      <c r="X51" s="415">
        <f>X10+X50</f>
        <v>64</v>
      </c>
      <c r="Y51" s="324">
        <f>Y10+Y50</f>
        <v>60</v>
      </c>
      <c r="Z51" s="324">
        <f>Z10+Z50</f>
        <v>32</v>
      </c>
      <c r="AA51" s="412" t="s">
        <v>19</v>
      </c>
      <c r="AB51" s="415">
        <f>AB10+AB50</f>
        <v>474</v>
      </c>
      <c r="AC51" s="414">
        <f>AC10+AC50</f>
        <v>292</v>
      </c>
      <c r="AD51" s="325">
        <f>AD10+AD50</f>
        <v>180</v>
      </c>
      <c r="AE51" s="749">
        <f>AE10+AE50</f>
        <v>766</v>
      </c>
      <c r="AF51" s="437"/>
      <c r="AG51" s="437"/>
    </row>
    <row r="52" spans="1:33" ht="15.75" x14ac:dyDescent="0.25">
      <c r="A52" s="416"/>
      <c r="B52" s="417"/>
      <c r="C52" s="418" t="s">
        <v>5</v>
      </c>
      <c r="D52" s="893"/>
      <c r="E52" s="893"/>
      <c r="F52" s="893"/>
      <c r="G52" s="893"/>
      <c r="H52" s="893"/>
      <c r="I52" s="893"/>
      <c r="J52" s="893"/>
      <c r="K52" s="893"/>
      <c r="L52" s="893"/>
      <c r="M52" s="893"/>
      <c r="N52" s="893"/>
      <c r="O52" s="893"/>
      <c r="P52" s="893"/>
      <c r="Q52" s="893"/>
      <c r="R52" s="893"/>
      <c r="S52" s="893"/>
      <c r="T52" s="893"/>
      <c r="U52" s="893"/>
      <c r="V52" s="893"/>
      <c r="W52" s="893"/>
      <c r="X52" s="893"/>
      <c r="Y52" s="893"/>
      <c r="Z52" s="893"/>
      <c r="AA52" s="893"/>
      <c r="AB52" s="956"/>
      <c r="AC52" s="956"/>
      <c r="AD52" s="957"/>
      <c r="AE52" s="958"/>
      <c r="AF52" s="750"/>
      <c r="AG52" s="750"/>
    </row>
    <row r="53" spans="1:33" ht="15" x14ac:dyDescent="0.2">
      <c r="A53" s="9" t="s">
        <v>200</v>
      </c>
      <c r="B53" s="751" t="s">
        <v>139</v>
      </c>
      <c r="C53" s="11" t="s">
        <v>140</v>
      </c>
      <c r="D53" s="13">
        <v>12</v>
      </c>
      <c r="E53" s="13" t="s">
        <v>222</v>
      </c>
      <c r="F53" s="49" t="s">
        <v>19</v>
      </c>
      <c r="G53" s="51" t="s">
        <v>157</v>
      </c>
      <c r="H53" s="13" t="s">
        <v>222</v>
      </c>
      <c r="I53" s="13" t="s">
        <v>222</v>
      </c>
      <c r="J53" s="49" t="s">
        <v>19</v>
      </c>
      <c r="K53" s="51"/>
      <c r="L53" s="13" t="s">
        <v>222</v>
      </c>
      <c r="M53" s="13" t="s">
        <v>222</v>
      </c>
      <c r="N53" s="49" t="s">
        <v>19</v>
      </c>
      <c r="O53" s="51"/>
      <c r="P53" s="13" t="s">
        <v>222</v>
      </c>
      <c r="Q53" s="13" t="s">
        <v>222</v>
      </c>
      <c r="R53" s="49" t="s">
        <v>19</v>
      </c>
      <c r="S53" s="51"/>
      <c r="T53" s="13" t="s">
        <v>222</v>
      </c>
      <c r="U53" s="13" t="s">
        <v>222</v>
      </c>
      <c r="V53" s="49" t="s">
        <v>19</v>
      </c>
      <c r="W53" s="51"/>
      <c r="X53" s="13" t="s">
        <v>222</v>
      </c>
      <c r="Y53" s="13" t="s">
        <v>222</v>
      </c>
      <c r="Z53" s="49" t="s">
        <v>19</v>
      </c>
      <c r="AA53" s="752"/>
      <c r="AB53" s="12">
        <f>SUM(D53,H53,L53,P53,T53,X53)</f>
        <v>12</v>
      </c>
      <c r="AC53" s="13">
        <f>SUM(E53,I53,M53,Q53,U53,Y53)</f>
        <v>0</v>
      </c>
      <c r="AD53" s="49" t="s">
        <v>19</v>
      </c>
      <c r="AE53" s="19">
        <v>2</v>
      </c>
      <c r="AF53" s="20" t="s">
        <v>743</v>
      </c>
      <c r="AG53" s="21" t="s">
        <v>821</v>
      </c>
    </row>
    <row r="54" spans="1:33" ht="15" x14ac:dyDescent="0.2">
      <c r="A54" s="62" t="s">
        <v>72</v>
      </c>
      <c r="B54" s="22" t="s">
        <v>139</v>
      </c>
      <c r="C54" s="341" t="s">
        <v>73</v>
      </c>
      <c r="D54" s="13"/>
      <c r="E54" s="13">
        <v>12</v>
      </c>
      <c r="F54" s="49" t="s">
        <v>19</v>
      </c>
      <c r="G54" s="51" t="s">
        <v>157</v>
      </c>
      <c r="H54" s="13"/>
      <c r="I54" s="13"/>
      <c r="J54" s="49" t="s">
        <v>19</v>
      </c>
      <c r="K54" s="51"/>
      <c r="L54" s="13"/>
      <c r="M54" s="13"/>
      <c r="N54" s="49" t="s">
        <v>19</v>
      </c>
      <c r="O54" s="51"/>
      <c r="P54" s="13"/>
      <c r="Q54" s="13"/>
      <c r="R54" s="49" t="s">
        <v>19</v>
      </c>
      <c r="S54" s="51"/>
      <c r="T54" s="13"/>
      <c r="U54" s="13"/>
      <c r="V54" s="49" t="s">
        <v>19</v>
      </c>
      <c r="W54" s="51"/>
      <c r="X54" s="13"/>
      <c r="Y54" s="13"/>
      <c r="Z54" s="49" t="s">
        <v>19</v>
      </c>
      <c r="AA54" s="421"/>
      <c r="AB54" s="13">
        <f t="shared" ref="AB54:AC54" si="5">SUM(D54,H54,L54,P54,T54,X54)</f>
        <v>0</v>
      </c>
      <c r="AC54" s="13">
        <f t="shared" si="5"/>
        <v>12</v>
      </c>
      <c r="AD54" s="49" t="s">
        <v>19</v>
      </c>
      <c r="AE54" s="19">
        <f t="shared" ref="AE54" si="6">SUM(AB54,AC54)</f>
        <v>12</v>
      </c>
      <c r="AF54" s="20" t="s">
        <v>915</v>
      </c>
      <c r="AG54" s="21" t="s">
        <v>916</v>
      </c>
    </row>
    <row r="55" spans="1:33" ht="15" x14ac:dyDescent="0.2">
      <c r="A55" s="9" t="s">
        <v>170</v>
      </c>
      <c r="B55" s="751" t="s">
        <v>1</v>
      </c>
      <c r="C55" s="25" t="s">
        <v>141</v>
      </c>
      <c r="D55" s="13" t="s">
        <v>222</v>
      </c>
      <c r="E55" s="13" t="s">
        <v>222</v>
      </c>
      <c r="F55" s="49" t="s">
        <v>19</v>
      </c>
      <c r="G55" s="51"/>
      <c r="H55" s="13" t="s">
        <v>222</v>
      </c>
      <c r="I55" s="13" t="s">
        <v>222</v>
      </c>
      <c r="J55" s="49" t="s">
        <v>19</v>
      </c>
      <c r="K55" s="51"/>
      <c r="L55" s="13" t="s">
        <v>222</v>
      </c>
      <c r="M55" s="13" t="s">
        <v>222</v>
      </c>
      <c r="N55" s="49" t="s">
        <v>19</v>
      </c>
      <c r="O55" s="51"/>
      <c r="P55" s="13" t="s">
        <v>222</v>
      </c>
      <c r="Q55" s="13" t="s">
        <v>222</v>
      </c>
      <c r="R55" s="49" t="s">
        <v>19</v>
      </c>
      <c r="S55" s="51" t="s">
        <v>645</v>
      </c>
      <c r="T55" s="13" t="s">
        <v>222</v>
      </c>
      <c r="U55" s="13" t="s">
        <v>222</v>
      </c>
      <c r="V55" s="49" t="s">
        <v>19</v>
      </c>
      <c r="W55" s="51"/>
      <c r="X55" s="13" t="s">
        <v>222</v>
      </c>
      <c r="Y55" s="13" t="s">
        <v>222</v>
      </c>
      <c r="Z55" s="49" t="s">
        <v>19</v>
      </c>
      <c r="AA55" s="50"/>
      <c r="AB55" s="12">
        <f t="shared" ref="AB55:AB59" si="7">SUM(D55,H55,L55,P55,T55,X55)</f>
        <v>0</v>
      </c>
      <c r="AC55" s="13">
        <f t="shared" ref="AC55:AC59" si="8">SUM(E55,I55,M55,Q55,U55,Y55)</f>
        <v>0</v>
      </c>
      <c r="AD55" s="49" t="s">
        <v>19</v>
      </c>
      <c r="AE55" s="19" t="s">
        <v>222</v>
      </c>
      <c r="AF55" s="717"/>
      <c r="AG55" s="717"/>
    </row>
    <row r="56" spans="1:33" ht="15" x14ac:dyDescent="0.2">
      <c r="A56" s="9" t="s">
        <v>646</v>
      </c>
      <c r="B56" s="751" t="s">
        <v>1</v>
      </c>
      <c r="C56" s="11" t="s">
        <v>647</v>
      </c>
      <c r="D56" s="13" t="s">
        <v>222</v>
      </c>
      <c r="E56" s="13" t="s">
        <v>222</v>
      </c>
      <c r="F56" s="49" t="s">
        <v>19</v>
      </c>
      <c r="G56" s="51"/>
      <c r="H56" s="13" t="s">
        <v>222</v>
      </c>
      <c r="I56" s="13" t="s">
        <v>222</v>
      </c>
      <c r="J56" s="49" t="s">
        <v>19</v>
      </c>
      <c r="K56" s="51"/>
      <c r="L56" s="13" t="s">
        <v>222</v>
      </c>
      <c r="M56" s="13" t="s">
        <v>222</v>
      </c>
      <c r="N56" s="49" t="s">
        <v>19</v>
      </c>
      <c r="O56" s="51"/>
      <c r="P56" s="13" t="s">
        <v>222</v>
      </c>
      <c r="Q56" s="13" t="s">
        <v>222</v>
      </c>
      <c r="R56" s="49" t="s">
        <v>19</v>
      </c>
      <c r="S56" s="51"/>
      <c r="T56" s="13" t="s">
        <v>222</v>
      </c>
      <c r="U56" s="13" t="s">
        <v>222</v>
      </c>
      <c r="V56" s="49" t="s">
        <v>19</v>
      </c>
      <c r="W56" s="51" t="s">
        <v>648</v>
      </c>
      <c r="X56" s="13" t="s">
        <v>222</v>
      </c>
      <c r="Y56" s="13" t="s">
        <v>222</v>
      </c>
      <c r="Z56" s="49" t="s">
        <v>19</v>
      </c>
      <c r="AA56" s="50"/>
      <c r="AB56" s="12">
        <f t="shared" si="7"/>
        <v>0</v>
      </c>
      <c r="AC56" s="13">
        <f t="shared" si="8"/>
        <v>0</v>
      </c>
      <c r="AD56" s="49" t="s">
        <v>19</v>
      </c>
      <c r="AE56" s="19" t="s">
        <v>222</v>
      </c>
      <c r="AF56" s="717"/>
      <c r="AG56" s="717"/>
    </row>
    <row r="57" spans="1:33" ht="15" x14ac:dyDescent="0.2">
      <c r="A57" s="9" t="s">
        <v>142</v>
      </c>
      <c r="B57" s="751" t="s">
        <v>1</v>
      </c>
      <c r="C57" s="11" t="s">
        <v>143</v>
      </c>
      <c r="D57" s="13" t="s">
        <v>222</v>
      </c>
      <c r="E57" s="13" t="s">
        <v>222</v>
      </c>
      <c r="F57" s="49" t="s">
        <v>19</v>
      </c>
      <c r="G57" s="51"/>
      <c r="H57" s="13" t="s">
        <v>222</v>
      </c>
      <c r="I57" s="13" t="s">
        <v>222</v>
      </c>
      <c r="J57" s="49" t="s">
        <v>19</v>
      </c>
      <c r="K57" s="51"/>
      <c r="L57" s="13" t="s">
        <v>222</v>
      </c>
      <c r="M57" s="13" t="s">
        <v>222</v>
      </c>
      <c r="N57" s="49" t="s">
        <v>19</v>
      </c>
      <c r="O57" s="51"/>
      <c r="P57" s="13" t="s">
        <v>222</v>
      </c>
      <c r="Q57" s="13" t="s">
        <v>222</v>
      </c>
      <c r="R57" s="49" t="s">
        <v>19</v>
      </c>
      <c r="S57" s="51"/>
      <c r="T57" s="13" t="s">
        <v>222</v>
      </c>
      <c r="U57" s="13" t="s">
        <v>222</v>
      </c>
      <c r="V57" s="49" t="s">
        <v>19</v>
      </c>
      <c r="W57" s="51"/>
      <c r="X57" s="13" t="s">
        <v>222</v>
      </c>
      <c r="Y57" s="13" t="s">
        <v>222</v>
      </c>
      <c r="Z57" s="49" t="s">
        <v>19</v>
      </c>
      <c r="AA57" s="50" t="s">
        <v>369</v>
      </c>
      <c r="AB57" s="12">
        <f t="shared" si="7"/>
        <v>0</v>
      </c>
      <c r="AC57" s="13">
        <f t="shared" si="8"/>
        <v>0</v>
      </c>
      <c r="AD57" s="49" t="s">
        <v>19</v>
      </c>
      <c r="AE57" s="19" t="s">
        <v>222</v>
      </c>
    </row>
    <row r="58" spans="1:33" ht="15" x14ac:dyDescent="0.2">
      <c r="A58" s="9" t="s">
        <v>649</v>
      </c>
      <c r="B58" s="751" t="s">
        <v>1</v>
      </c>
      <c r="C58" s="424" t="s">
        <v>650</v>
      </c>
      <c r="D58" s="13" t="s">
        <v>222</v>
      </c>
      <c r="E58" s="13" t="s">
        <v>222</v>
      </c>
      <c r="F58" s="49" t="s">
        <v>19</v>
      </c>
      <c r="G58" s="51"/>
      <c r="H58" s="13" t="s">
        <v>222</v>
      </c>
      <c r="I58" s="13" t="s">
        <v>222</v>
      </c>
      <c r="J58" s="49" t="s">
        <v>19</v>
      </c>
      <c r="K58" s="51"/>
      <c r="L58" s="13" t="s">
        <v>222</v>
      </c>
      <c r="M58" s="13" t="s">
        <v>222</v>
      </c>
      <c r="N58" s="49" t="s">
        <v>19</v>
      </c>
      <c r="O58" s="51"/>
      <c r="P58" s="13" t="s">
        <v>222</v>
      </c>
      <c r="Q58" s="13" t="s">
        <v>222</v>
      </c>
      <c r="R58" s="49" t="s">
        <v>19</v>
      </c>
      <c r="S58" s="51"/>
      <c r="T58" s="13" t="s">
        <v>222</v>
      </c>
      <c r="U58" s="13" t="s">
        <v>222</v>
      </c>
      <c r="V58" s="49" t="s">
        <v>19</v>
      </c>
      <c r="W58" s="51"/>
      <c r="X58" s="13" t="s">
        <v>222</v>
      </c>
      <c r="Y58" s="13" t="s">
        <v>222</v>
      </c>
      <c r="Z58" s="49" t="s">
        <v>19</v>
      </c>
      <c r="AA58" s="50" t="s">
        <v>369</v>
      </c>
      <c r="AB58" s="12">
        <f t="shared" si="7"/>
        <v>0</v>
      </c>
      <c r="AC58" s="13">
        <f t="shared" si="8"/>
        <v>0</v>
      </c>
      <c r="AD58" s="49" t="s">
        <v>19</v>
      </c>
      <c r="AE58" s="19" t="s">
        <v>222</v>
      </c>
    </row>
    <row r="59" spans="1:33" ht="15.75" thickBot="1" x14ac:dyDescent="0.25">
      <c r="A59" s="9" t="s">
        <v>651</v>
      </c>
      <c r="B59" s="751" t="s">
        <v>1</v>
      </c>
      <c r="C59" s="424" t="s">
        <v>652</v>
      </c>
      <c r="D59" s="13" t="s">
        <v>222</v>
      </c>
      <c r="E59" s="13" t="s">
        <v>222</v>
      </c>
      <c r="F59" s="49" t="s">
        <v>19</v>
      </c>
      <c r="G59" s="51"/>
      <c r="H59" s="13" t="s">
        <v>222</v>
      </c>
      <c r="I59" s="13" t="s">
        <v>222</v>
      </c>
      <c r="J59" s="49" t="s">
        <v>19</v>
      </c>
      <c r="K59" s="51"/>
      <c r="L59" s="13" t="s">
        <v>222</v>
      </c>
      <c r="M59" s="13" t="s">
        <v>222</v>
      </c>
      <c r="N59" s="49" t="s">
        <v>19</v>
      </c>
      <c r="O59" s="51"/>
      <c r="P59" s="13" t="s">
        <v>222</v>
      </c>
      <c r="Q59" s="13" t="s">
        <v>222</v>
      </c>
      <c r="R59" s="49" t="s">
        <v>19</v>
      </c>
      <c r="S59" s="51"/>
      <c r="T59" s="13" t="s">
        <v>222</v>
      </c>
      <c r="U59" s="13" t="s">
        <v>222</v>
      </c>
      <c r="V59" s="49" t="s">
        <v>19</v>
      </c>
      <c r="W59" s="51"/>
      <c r="X59" s="13" t="s">
        <v>222</v>
      </c>
      <c r="Y59" s="13" t="s">
        <v>222</v>
      </c>
      <c r="Z59" s="49" t="s">
        <v>19</v>
      </c>
      <c r="AA59" s="50" t="s">
        <v>369</v>
      </c>
      <c r="AB59" s="12">
        <f t="shared" si="7"/>
        <v>0</v>
      </c>
      <c r="AC59" s="13">
        <f t="shared" si="8"/>
        <v>0</v>
      </c>
      <c r="AD59" s="49" t="s">
        <v>19</v>
      </c>
      <c r="AE59" s="684" t="s">
        <v>222</v>
      </c>
    </row>
    <row r="60" spans="1:33" ht="16.5" thickBot="1" x14ac:dyDescent="0.3">
      <c r="A60" s="426"/>
      <c r="B60" s="427"/>
      <c r="C60" s="428" t="s">
        <v>15</v>
      </c>
      <c r="D60" s="429">
        <f t="shared" ref="D60:AA60" si="9">SUM(D53:D59)</f>
        <v>12</v>
      </c>
      <c r="E60" s="429">
        <f t="shared" si="9"/>
        <v>12</v>
      </c>
      <c r="F60" s="429">
        <f t="shared" si="9"/>
        <v>0</v>
      </c>
      <c r="G60" s="429">
        <f t="shared" si="9"/>
        <v>0</v>
      </c>
      <c r="H60" s="429">
        <f t="shared" si="9"/>
        <v>0</v>
      </c>
      <c r="I60" s="429">
        <f t="shared" si="9"/>
        <v>0</v>
      </c>
      <c r="J60" s="429">
        <f t="shared" si="9"/>
        <v>0</v>
      </c>
      <c r="K60" s="429">
        <f t="shared" si="9"/>
        <v>0</v>
      </c>
      <c r="L60" s="429">
        <f t="shared" si="9"/>
        <v>0</v>
      </c>
      <c r="M60" s="429">
        <f t="shared" si="9"/>
        <v>0</v>
      </c>
      <c r="N60" s="429">
        <f t="shared" si="9"/>
        <v>0</v>
      </c>
      <c r="O60" s="429">
        <f t="shared" si="9"/>
        <v>0</v>
      </c>
      <c r="P60" s="429">
        <f t="shared" si="9"/>
        <v>0</v>
      </c>
      <c r="Q60" s="429">
        <f t="shared" si="9"/>
        <v>0</v>
      </c>
      <c r="R60" s="429">
        <f t="shared" si="9"/>
        <v>0</v>
      </c>
      <c r="S60" s="429">
        <f t="shared" si="9"/>
        <v>0</v>
      </c>
      <c r="T60" s="429">
        <f t="shared" si="9"/>
        <v>0</v>
      </c>
      <c r="U60" s="429">
        <f t="shared" si="9"/>
        <v>0</v>
      </c>
      <c r="V60" s="429">
        <f t="shared" si="9"/>
        <v>0</v>
      </c>
      <c r="W60" s="429">
        <f t="shared" si="9"/>
        <v>0</v>
      </c>
      <c r="X60" s="429">
        <f t="shared" si="9"/>
        <v>0</v>
      </c>
      <c r="Y60" s="429">
        <f t="shared" si="9"/>
        <v>0</v>
      </c>
      <c r="Z60" s="429">
        <f t="shared" si="9"/>
        <v>0</v>
      </c>
      <c r="AA60" s="753">
        <f t="shared" si="9"/>
        <v>0</v>
      </c>
      <c r="AB60" s="698">
        <f>SUM(AB53:AB59)</f>
        <v>12</v>
      </c>
      <c r="AC60" s="537">
        <f>SUM(AC53:AC59)</f>
        <v>12</v>
      </c>
      <c r="AD60" s="534" t="s">
        <v>19</v>
      </c>
      <c r="AE60" s="538" t="s">
        <v>535</v>
      </c>
    </row>
    <row r="61" spans="1:33" ht="16.5" thickBot="1" x14ac:dyDescent="0.3">
      <c r="A61" s="430"/>
      <c r="B61" s="431"/>
      <c r="C61" s="432" t="s">
        <v>424</v>
      </c>
      <c r="D61" s="539">
        <f>D51+D60</f>
        <v>82</v>
      </c>
      <c r="E61" s="539">
        <f>E51+E60</f>
        <v>76</v>
      </c>
      <c r="F61" s="540" t="s">
        <v>19</v>
      </c>
      <c r="G61" s="541" t="s">
        <v>19</v>
      </c>
      <c r="H61" s="539">
        <f>H51+H60</f>
        <v>88</v>
      </c>
      <c r="I61" s="539">
        <f>I51+I60</f>
        <v>40</v>
      </c>
      <c r="J61" s="540" t="s">
        <v>19</v>
      </c>
      <c r="K61" s="541" t="s">
        <v>19</v>
      </c>
      <c r="L61" s="539">
        <f>L51+L60</f>
        <v>88</v>
      </c>
      <c r="M61" s="539">
        <f>M51+M60</f>
        <v>32</v>
      </c>
      <c r="N61" s="542" t="s">
        <v>19</v>
      </c>
      <c r="O61" s="541" t="s">
        <v>19</v>
      </c>
      <c r="P61" s="539">
        <f>P51+P60</f>
        <v>84</v>
      </c>
      <c r="Q61" s="539">
        <f>Q51+Q60</f>
        <v>40</v>
      </c>
      <c r="R61" s="540" t="s">
        <v>19</v>
      </c>
      <c r="S61" s="541" t="s">
        <v>19</v>
      </c>
      <c r="T61" s="539">
        <f>T51+T60</f>
        <v>80</v>
      </c>
      <c r="U61" s="539">
        <f>U51+U60</f>
        <v>56</v>
      </c>
      <c r="V61" s="540" t="s">
        <v>19</v>
      </c>
      <c r="W61" s="541" t="s">
        <v>19</v>
      </c>
      <c r="X61" s="539">
        <f>X51+X60</f>
        <v>64</v>
      </c>
      <c r="Y61" s="539">
        <f>Y51+Y60</f>
        <v>60</v>
      </c>
      <c r="Z61" s="540" t="s">
        <v>19</v>
      </c>
      <c r="AA61" s="541" t="s">
        <v>19</v>
      </c>
      <c r="AB61" s="754">
        <f>SUM(AB51+AB60)</f>
        <v>486</v>
      </c>
      <c r="AC61" s="755">
        <f>SUM(AC51+AC60)</f>
        <v>304</v>
      </c>
      <c r="AD61" s="756" t="s">
        <v>19</v>
      </c>
      <c r="AE61" s="757" t="s">
        <v>535</v>
      </c>
    </row>
    <row r="62" spans="1:33" ht="16.5" thickTop="1" x14ac:dyDescent="0.25">
      <c r="A62" s="434"/>
      <c r="B62" s="435"/>
      <c r="C62" s="436"/>
      <c r="D62" s="894"/>
      <c r="E62" s="894"/>
      <c r="F62" s="894"/>
      <c r="G62" s="894"/>
      <c r="H62" s="894"/>
      <c r="I62" s="894"/>
      <c r="J62" s="894"/>
      <c r="K62" s="894"/>
      <c r="L62" s="894"/>
      <c r="M62" s="894"/>
      <c r="N62" s="894"/>
      <c r="O62" s="894"/>
      <c r="P62" s="894"/>
      <c r="Q62" s="894"/>
      <c r="R62" s="894"/>
      <c r="S62" s="894"/>
      <c r="T62" s="894"/>
      <c r="U62" s="894"/>
      <c r="V62" s="894"/>
      <c r="W62" s="894"/>
      <c r="X62" s="894"/>
      <c r="Y62" s="894"/>
      <c r="Z62" s="894"/>
      <c r="AA62" s="894"/>
      <c r="AB62" s="954"/>
      <c r="AC62" s="954"/>
      <c r="AD62" s="954"/>
      <c r="AE62" s="955"/>
    </row>
    <row r="63" spans="1:33" ht="15.75" x14ac:dyDescent="0.25">
      <c r="A63" s="439" t="s">
        <v>1163</v>
      </c>
      <c r="B63" s="440" t="s">
        <v>1</v>
      </c>
      <c r="C63" s="441" t="s">
        <v>22</v>
      </c>
      <c r="D63" s="111"/>
      <c r="E63" s="111"/>
      <c r="F63" s="443"/>
      <c r="G63" s="444"/>
      <c r="H63" s="111"/>
      <c r="I63" s="111">
        <v>160</v>
      </c>
      <c r="J63" s="443" t="s">
        <v>19</v>
      </c>
      <c r="K63" s="444" t="s">
        <v>157</v>
      </c>
      <c r="L63" s="111"/>
      <c r="M63" s="111"/>
      <c r="N63" s="443"/>
      <c r="O63" s="443"/>
      <c r="P63" s="111"/>
      <c r="Q63" s="111"/>
      <c r="R63" s="443"/>
      <c r="S63" s="444"/>
      <c r="T63" s="111"/>
      <c r="U63" s="111"/>
      <c r="V63" s="443"/>
      <c r="W63" s="443"/>
      <c r="X63" s="111"/>
      <c r="Y63" s="143"/>
      <c r="Z63" s="144"/>
      <c r="AA63" s="758"/>
      <c r="AB63" s="759"/>
      <c r="AC63" s="759"/>
      <c r="AD63" s="759"/>
      <c r="AE63" s="760"/>
    </row>
    <row r="64" spans="1:33" ht="15.75" x14ac:dyDescent="0.25">
      <c r="A64" s="447" t="s">
        <v>1164</v>
      </c>
      <c r="B64" s="448" t="s">
        <v>1</v>
      </c>
      <c r="C64" s="449" t="s">
        <v>23</v>
      </c>
      <c r="D64" s="111"/>
      <c r="E64" s="111"/>
      <c r="F64" s="443"/>
      <c r="G64" s="451"/>
      <c r="H64" s="111"/>
      <c r="I64" s="111"/>
      <c r="J64" s="443"/>
      <c r="K64" s="451"/>
      <c r="L64" s="111"/>
      <c r="M64" s="111"/>
      <c r="N64" s="443"/>
      <c r="O64" s="443"/>
      <c r="P64" s="111"/>
      <c r="Q64" s="111">
        <v>160</v>
      </c>
      <c r="R64" s="443" t="s">
        <v>19</v>
      </c>
      <c r="S64" s="451" t="s">
        <v>157</v>
      </c>
      <c r="T64" s="111"/>
      <c r="U64" s="111"/>
      <c r="V64" s="443"/>
      <c r="W64" s="443"/>
      <c r="X64" s="111"/>
      <c r="Y64" s="143"/>
      <c r="Z64" s="144"/>
      <c r="AA64" s="761"/>
      <c r="AB64" s="759"/>
      <c r="AC64" s="759"/>
      <c r="AD64" s="759"/>
      <c r="AE64" s="760"/>
    </row>
    <row r="65" spans="1:31" ht="15.75" x14ac:dyDescent="0.25">
      <c r="A65" s="447" t="s">
        <v>1165</v>
      </c>
      <c r="B65" s="448" t="s">
        <v>1</v>
      </c>
      <c r="C65" s="449" t="s">
        <v>119</v>
      </c>
      <c r="D65" s="111"/>
      <c r="E65" s="111"/>
      <c r="F65" s="443"/>
      <c r="G65" s="451"/>
      <c r="H65" s="111"/>
      <c r="I65" s="111"/>
      <c r="J65" s="443"/>
      <c r="K65" s="451"/>
      <c r="L65" s="111"/>
      <c r="M65" s="111"/>
      <c r="N65" s="443"/>
      <c r="O65" s="443"/>
      <c r="P65" s="111"/>
      <c r="Q65" s="111"/>
      <c r="R65" s="443"/>
      <c r="S65" s="451"/>
      <c r="T65" s="111"/>
      <c r="U65" s="111"/>
      <c r="V65" s="443"/>
      <c r="W65" s="443"/>
      <c r="X65" s="111"/>
      <c r="Y65" s="143">
        <v>80</v>
      </c>
      <c r="Z65" s="144" t="s">
        <v>19</v>
      </c>
      <c r="AA65" s="761" t="s">
        <v>157</v>
      </c>
      <c r="AB65" s="759"/>
      <c r="AC65" s="759"/>
      <c r="AD65" s="759"/>
      <c r="AE65" s="760"/>
    </row>
    <row r="66" spans="1:31" ht="15" x14ac:dyDescent="0.2">
      <c r="A66" s="932"/>
      <c r="B66" s="933"/>
      <c r="C66" s="933"/>
      <c r="D66" s="933"/>
      <c r="E66" s="933"/>
      <c r="F66" s="933"/>
      <c r="G66" s="933"/>
      <c r="H66" s="933"/>
      <c r="I66" s="933"/>
      <c r="J66" s="933"/>
      <c r="K66" s="933"/>
      <c r="L66" s="933"/>
      <c r="M66" s="933"/>
      <c r="N66" s="933"/>
      <c r="O66" s="933"/>
      <c r="P66" s="933"/>
      <c r="Q66" s="933"/>
      <c r="R66" s="933"/>
      <c r="S66" s="933"/>
      <c r="T66" s="548"/>
      <c r="U66" s="548"/>
      <c r="V66" s="548"/>
      <c r="W66" s="548"/>
      <c r="X66" s="548"/>
      <c r="Y66" s="548"/>
      <c r="Z66" s="548"/>
      <c r="AA66" s="548"/>
      <c r="AB66" s="759"/>
      <c r="AC66" s="759"/>
      <c r="AD66" s="759"/>
      <c r="AE66" s="760"/>
    </row>
    <row r="67" spans="1:31" ht="15.75" x14ac:dyDescent="0.2">
      <c r="A67" s="934" t="s">
        <v>21</v>
      </c>
      <c r="B67" s="935"/>
      <c r="C67" s="935"/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551"/>
      <c r="U67" s="551"/>
      <c r="V67" s="551"/>
      <c r="W67" s="551"/>
      <c r="X67" s="551"/>
      <c r="Y67" s="551"/>
      <c r="Z67" s="551"/>
      <c r="AA67" s="551"/>
      <c r="AB67" s="759"/>
      <c r="AC67" s="759"/>
      <c r="AD67" s="759"/>
      <c r="AE67" s="760"/>
    </row>
    <row r="68" spans="1:31" ht="15.75" x14ac:dyDescent="0.25">
      <c r="A68" s="467"/>
      <c r="B68" s="100"/>
      <c r="C68" s="552" t="s">
        <v>16</v>
      </c>
      <c r="D68" s="154"/>
      <c r="E68" s="154"/>
      <c r="F68" s="12"/>
      <c r="G68" s="155">
        <f>IF(COUNTIF(G12:G65,"A")=0,"",COUNTIF(G12:G65,"A"))</f>
        <v>2</v>
      </c>
      <c r="H68" s="154"/>
      <c r="I68" s="154"/>
      <c r="J68" s="12"/>
      <c r="K68" s="155">
        <f>IF(COUNTIF(K12:K65,"A")=0,"",COUNTIF(K12:K65,"A"))</f>
        <v>1</v>
      </c>
      <c r="L68" s="154"/>
      <c r="M68" s="154"/>
      <c r="N68" s="12"/>
      <c r="O68" s="155" t="str">
        <f>IF(COUNTIF(O12:O65,"A")=0,"",COUNTIF(O12:O65,"A"))</f>
        <v/>
      </c>
      <c r="P68" s="154"/>
      <c r="Q68" s="154"/>
      <c r="R68" s="12"/>
      <c r="S68" s="155">
        <f>IF(COUNTIF(S12:S65,"A")=0,"",COUNTIF(S12:S65,"A"))</f>
        <v>1</v>
      </c>
      <c r="T68" s="154"/>
      <c r="U68" s="154"/>
      <c r="V68" s="12"/>
      <c r="W68" s="155" t="str">
        <f>IF(COUNTIF(W12:W65,"A")=0,"",COUNTIF(W12:W65,"A"))</f>
        <v/>
      </c>
      <c r="X68" s="154"/>
      <c r="Y68" s="154"/>
      <c r="Z68" s="12"/>
      <c r="AA68" s="155">
        <f>IF(COUNTIF(AA12:AA65,"A")=0,"",COUNTIF(AA12:AA65,"A"))</f>
        <v>1</v>
      </c>
      <c r="AB68" s="464"/>
      <c r="AC68" s="464"/>
      <c r="AD68" s="465"/>
      <c r="AE68" s="792">
        <f t="shared" ref="AE68:AE80" si="10">IF(SUM(G68:AA68)=0,"",SUM(G68:AA68))</f>
        <v>5</v>
      </c>
    </row>
    <row r="69" spans="1:31" ht="15.75" x14ac:dyDescent="0.25">
      <c r="A69" s="467"/>
      <c r="B69" s="100"/>
      <c r="C69" s="552" t="s">
        <v>17</v>
      </c>
      <c r="D69" s="154"/>
      <c r="E69" s="154"/>
      <c r="F69" s="12"/>
      <c r="G69" s="155">
        <f>IF(COUNTIF(G12:G65,"B")=0,"",COUNTIF(G12:G65,"B"))</f>
        <v>1</v>
      </c>
      <c r="H69" s="154"/>
      <c r="I69" s="154"/>
      <c r="J69" s="12"/>
      <c r="K69" s="155">
        <f>IF(COUNTIF(K12:K65,"B")=0,"",COUNTIF(K12:K65,"B"))</f>
        <v>3</v>
      </c>
      <c r="L69" s="154"/>
      <c r="M69" s="154"/>
      <c r="N69" s="12"/>
      <c r="O69" s="155" t="str">
        <f>IF(COUNTIF(O12:O65,"B")=0,"",COUNTIF(O12:O65,"B"))</f>
        <v/>
      </c>
      <c r="P69" s="154"/>
      <c r="Q69" s="154"/>
      <c r="R69" s="12"/>
      <c r="S69" s="155">
        <f>IF(COUNTIF(S12:S65,"B")=0,"",COUNTIF(S12:S65,"B"))</f>
        <v>1</v>
      </c>
      <c r="T69" s="154"/>
      <c r="U69" s="154"/>
      <c r="V69" s="12"/>
      <c r="W69" s="155" t="str">
        <f>IF(COUNTIF(W12:W65,"B")=0,"",COUNTIF(W12:W65,"B"))</f>
        <v/>
      </c>
      <c r="X69" s="154"/>
      <c r="Y69" s="154"/>
      <c r="Z69" s="12"/>
      <c r="AA69" s="155" t="str">
        <f>IF(COUNTIF(AA12:AA65,"B")=0,"",COUNTIF(AA12:AA65,"B"))</f>
        <v/>
      </c>
      <c r="AB69" s="154"/>
      <c r="AC69" s="154"/>
      <c r="AD69" s="12"/>
      <c r="AE69" s="791">
        <f t="shared" si="10"/>
        <v>5</v>
      </c>
    </row>
    <row r="70" spans="1:31" ht="15.75" x14ac:dyDescent="0.25">
      <c r="A70" s="467"/>
      <c r="B70" s="100"/>
      <c r="C70" s="552" t="s">
        <v>332</v>
      </c>
      <c r="D70" s="154"/>
      <c r="E70" s="154"/>
      <c r="F70" s="12"/>
      <c r="G70" s="155">
        <f>IF(COUNTIF(G12:G65,"ÉÉ")=0,"",COUNTIF(G12:G65,"ÉÉ"))</f>
        <v>2</v>
      </c>
      <c r="H70" s="154"/>
      <c r="I70" s="154"/>
      <c r="J70" s="12"/>
      <c r="K70" s="155" t="str">
        <f>IF(COUNTIF(K12:K65,"ÉÉ")=0,"",COUNTIF(K12:K65,"ÉÉ"))</f>
        <v/>
      </c>
      <c r="L70" s="154"/>
      <c r="M70" s="154"/>
      <c r="N70" s="12"/>
      <c r="O70" s="155" t="str">
        <f>IF(COUNTIF(O12:O65,"ÉÉ")=0,"",COUNTIF(O12:O65,"ÉÉ"))</f>
        <v/>
      </c>
      <c r="P70" s="154"/>
      <c r="Q70" s="154"/>
      <c r="R70" s="12"/>
      <c r="S70" s="155" t="str">
        <f>IF(COUNTIF(S12:S65,"ÉÉ")=0,"",COUNTIF(S12:S65,"ÉÉ"))</f>
        <v/>
      </c>
      <c r="T70" s="154"/>
      <c r="U70" s="154"/>
      <c r="V70" s="12"/>
      <c r="W70" s="155" t="str">
        <f>IF(COUNTIF(W12:W65,"ÉÉ")=0,"",COUNTIF(W12:W65,"ÉÉ"))</f>
        <v/>
      </c>
      <c r="X70" s="154"/>
      <c r="Y70" s="154"/>
      <c r="Z70" s="12"/>
      <c r="AA70" s="155" t="str">
        <f>IF(COUNTIF(AA12:AA65,"ÉÉ")=0,"",COUNTIF(AA12:AA65,"ÉÉ"))</f>
        <v/>
      </c>
      <c r="AB70" s="154"/>
      <c r="AC70" s="154"/>
      <c r="AD70" s="12"/>
      <c r="AE70" s="791">
        <f t="shared" si="10"/>
        <v>2</v>
      </c>
    </row>
    <row r="71" spans="1:31" ht="15.75" x14ac:dyDescent="0.25">
      <c r="A71" s="467"/>
      <c r="B71" s="100"/>
      <c r="C71" s="552" t="s">
        <v>333</v>
      </c>
      <c r="D71" s="158"/>
      <c r="E71" s="158"/>
      <c r="F71" s="159"/>
      <c r="G71" s="155" t="str">
        <f>IF(COUNTIF(G12:G65,"ÉÉ(Z)")=0,"",COUNTIF(G12:G65,"ÉÉ(Z)"))</f>
        <v/>
      </c>
      <c r="H71" s="158"/>
      <c r="I71" s="158"/>
      <c r="J71" s="159"/>
      <c r="K71" s="155" t="str">
        <f>IF(COUNTIF(K12:K65,"ÉÉ(Z)")=0,"",COUNTIF(K12:K65,"ÉÉ(Z)"))</f>
        <v/>
      </c>
      <c r="L71" s="158"/>
      <c r="M71" s="158"/>
      <c r="N71" s="159"/>
      <c r="O71" s="155" t="str">
        <f>IF(COUNTIF(O12:O65,"ÉÉ(Z)")=0,"",COUNTIF(O12:O65,"ÉÉ(Z)"))</f>
        <v/>
      </c>
      <c r="P71" s="158"/>
      <c r="Q71" s="158"/>
      <c r="R71" s="159"/>
      <c r="S71" s="155" t="str">
        <f>IF(COUNTIF(S12:S65,"ÉÉ(Z)")=0,"",COUNTIF(S12:S65,"ÉÉ(Z)"))</f>
        <v/>
      </c>
      <c r="T71" s="158"/>
      <c r="U71" s="158"/>
      <c r="V71" s="159"/>
      <c r="W71" s="155" t="str">
        <f>IF(COUNTIF(W12:W65,"ÉÉ(Z)")=0,"",COUNTIF(W12:W65,"ÉÉ(Z)"))</f>
        <v/>
      </c>
      <c r="X71" s="158"/>
      <c r="Y71" s="158"/>
      <c r="Z71" s="159"/>
      <c r="AA71" s="155" t="str">
        <f>IF(COUNTIF(AA12:AA65,"ÉÉ(Z)")=0,"",COUNTIF(AA12:AA65,"ÉÉ(Z)"))</f>
        <v/>
      </c>
      <c r="AB71" s="158"/>
      <c r="AC71" s="158"/>
      <c r="AD71" s="159"/>
      <c r="AE71" s="791" t="str">
        <f t="shared" si="10"/>
        <v/>
      </c>
    </row>
    <row r="72" spans="1:31" ht="15.75" x14ac:dyDescent="0.25">
      <c r="A72" s="467"/>
      <c r="B72" s="100"/>
      <c r="C72" s="552" t="s">
        <v>334</v>
      </c>
      <c r="D72" s="154"/>
      <c r="E72" s="154"/>
      <c r="F72" s="12"/>
      <c r="G72" s="155" t="str">
        <f>IF(COUNTIF(G12:G65,"GYJ")=0,"",COUNTIF(G12:G65,"GYJ"))</f>
        <v/>
      </c>
      <c r="H72" s="154"/>
      <c r="I72" s="154"/>
      <c r="J72" s="12"/>
      <c r="K72" s="155">
        <f>IF(COUNTIF(K12:K65,"GYJ")=0,"",COUNTIF(K12:K65,"GYJ"))</f>
        <v>3</v>
      </c>
      <c r="L72" s="154"/>
      <c r="M72" s="154"/>
      <c r="N72" s="12"/>
      <c r="O72" s="155">
        <f>IF(COUNTIF(O12:O65,"GYJ")=0,"",COUNTIF(O12:O65,"GYJ"))</f>
        <v>2</v>
      </c>
      <c r="P72" s="154"/>
      <c r="Q72" s="154"/>
      <c r="R72" s="12"/>
      <c r="S72" s="155">
        <f>IF(COUNTIF(S12:S65,"GYJ")=0,"",COUNTIF(S12:S65,"GYJ"))</f>
        <v>2</v>
      </c>
      <c r="T72" s="154"/>
      <c r="U72" s="154"/>
      <c r="V72" s="12"/>
      <c r="W72" s="155">
        <f>IF(COUNTIF(W12:W65,"GYJ")=0,"",COUNTIF(W12:W65,"GYJ"))</f>
        <v>1</v>
      </c>
      <c r="X72" s="154"/>
      <c r="Y72" s="154"/>
      <c r="Z72" s="12"/>
      <c r="AA72" s="155">
        <f>IF(COUNTIF(AA12:AA65,"GYJ")=0,"",COUNTIF(AA12:AA65,"GYJ"))</f>
        <v>2</v>
      </c>
      <c r="AB72" s="154"/>
      <c r="AC72" s="154"/>
      <c r="AD72" s="12"/>
      <c r="AE72" s="791">
        <f t="shared" si="10"/>
        <v>10</v>
      </c>
    </row>
    <row r="73" spans="1:31" ht="15.75" x14ac:dyDescent="0.25">
      <c r="A73" s="467"/>
      <c r="B73" s="475"/>
      <c r="C73" s="552" t="s">
        <v>335</v>
      </c>
      <c r="D73" s="154"/>
      <c r="E73" s="154"/>
      <c r="F73" s="12"/>
      <c r="G73" s="155" t="str">
        <f>IF(COUNTIF(G12:G65,"GYJ(Z)")=0,"",COUNTIF(G12:G65,"GYJ(Z)"))</f>
        <v/>
      </c>
      <c r="H73" s="154"/>
      <c r="I73" s="154"/>
      <c r="J73" s="12"/>
      <c r="K73" s="155" t="str">
        <f>IF(COUNTIF(K12:K65,"GYJ(Z)")=0,"",COUNTIF(K12:K65,"GYJ(Z)"))</f>
        <v/>
      </c>
      <c r="L73" s="154"/>
      <c r="M73" s="154"/>
      <c r="N73" s="12"/>
      <c r="O73" s="155" t="str">
        <f>IF(COUNTIF(O12:O65,"GYJ(Z)")=0,"",COUNTIF(O12:O65,"GYJ(Z)"))</f>
        <v/>
      </c>
      <c r="P73" s="154"/>
      <c r="Q73" s="154"/>
      <c r="R73" s="12"/>
      <c r="S73" s="155" t="str">
        <f>IF(COUNTIF(S12:S65,"GYJ(Z)")=0,"",COUNTIF(S12:S65,"GYJ(Z)"))</f>
        <v/>
      </c>
      <c r="T73" s="154"/>
      <c r="U73" s="154"/>
      <c r="V73" s="12"/>
      <c r="W73" s="155" t="str">
        <f>IF(COUNTIF(W12:W65,"GYJ(Z)")=0,"",COUNTIF(W12:W65,"GYJ(Z)"))</f>
        <v/>
      </c>
      <c r="X73" s="154"/>
      <c r="Y73" s="154"/>
      <c r="Z73" s="12"/>
      <c r="AA73" s="155" t="str">
        <f>IF(COUNTIF(AA12:AA65,"GYJ(Z)")=0,"",COUNTIF(AA12:AA65,"GYJ(Z)"))</f>
        <v/>
      </c>
      <c r="AB73" s="154"/>
      <c r="AC73" s="154"/>
      <c r="AD73" s="12"/>
      <c r="AE73" s="791" t="str">
        <f t="shared" si="10"/>
        <v/>
      </c>
    </row>
    <row r="74" spans="1:31" ht="15.75" x14ac:dyDescent="0.25">
      <c r="A74" s="467"/>
      <c r="B74" s="100"/>
      <c r="C74" s="153" t="s">
        <v>158</v>
      </c>
      <c r="D74" s="154"/>
      <c r="E74" s="154"/>
      <c r="F74" s="12"/>
      <c r="G74" s="155">
        <f>IF(COUNTIF(G12:G65,"K")=0,"",COUNTIF(G12:G65,"K"))</f>
        <v>2</v>
      </c>
      <c r="H74" s="154"/>
      <c r="I74" s="154"/>
      <c r="J74" s="12"/>
      <c r="K74" s="155" t="str">
        <f>IF(COUNTIF(K12:K65,"K")=0,"",COUNTIF(K12:K65,"K"))</f>
        <v/>
      </c>
      <c r="L74" s="154"/>
      <c r="M74" s="154"/>
      <c r="N74" s="12"/>
      <c r="O74" s="155">
        <f>IF(COUNTIF(O12:O65,"K")=0,"",COUNTIF(O12:O65,"K"))</f>
        <v>3</v>
      </c>
      <c r="P74" s="154"/>
      <c r="Q74" s="154"/>
      <c r="R74" s="12"/>
      <c r="S74" s="155" t="str">
        <f>IF(COUNTIF(S12:S65,"K")=0,"",COUNTIF(S12:S65,"K"))</f>
        <v/>
      </c>
      <c r="T74" s="154"/>
      <c r="U74" s="154"/>
      <c r="V74" s="12"/>
      <c r="W74" s="155" t="str">
        <f>IF(COUNTIF(W12:W65,"K")=0,"",COUNTIF(W12:W65,"K"))</f>
        <v/>
      </c>
      <c r="X74" s="154"/>
      <c r="Y74" s="154"/>
      <c r="Z74" s="12"/>
      <c r="AA74" s="155" t="str">
        <f>IF(COUNTIF(AA12:AA65,"K")=0,"",COUNTIF(AA12:AA65,"K"))</f>
        <v/>
      </c>
      <c r="AB74" s="154"/>
      <c r="AC74" s="154"/>
      <c r="AD74" s="12"/>
      <c r="AE74" s="791">
        <f t="shared" si="10"/>
        <v>5</v>
      </c>
    </row>
    <row r="75" spans="1:31" ht="15.75" x14ac:dyDescent="0.25">
      <c r="A75" s="467"/>
      <c r="B75" s="100"/>
      <c r="C75" s="153" t="s">
        <v>159</v>
      </c>
      <c r="D75" s="154"/>
      <c r="E75" s="154"/>
      <c r="F75" s="12"/>
      <c r="G75" s="155" t="str">
        <f>IF(COUNTIF(G12:G65,"K(Z)")=0,"",COUNTIF(G12:G65,"K(Z)"))</f>
        <v/>
      </c>
      <c r="H75" s="154"/>
      <c r="I75" s="154"/>
      <c r="J75" s="12"/>
      <c r="K75" s="155">
        <f>IF(COUNTIF(K12:K65,"K(Z)")=0,"",COUNTIF(K12:K65,"K(Z)"))</f>
        <v>1</v>
      </c>
      <c r="L75" s="154"/>
      <c r="M75" s="154"/>
      <c r="N75" s="12"/>
      <c r="O75" s="155">
        <f>IF(COUNTIF(O12:O65,"K(Z)")=0,"",COUNTIF(O12:O65,"K(Z)"))</f>
        <v>3</v>
      </c>
      <c r="P75" s="154"/>
      <c r="Q75" s="154"/>
      <c r="R75" s="12"/>
      <c r="S75" s="155">
        <f>IF(COUNTIF(S12:S65,"K(Z)")=0,"",COUNTIF(S12:S65,"K(Z)"))</f>
        <v>4</v>
      </c>
      <c r="T75" s="154"/>
      <c r="U75" s="154"/>
      <c r="V75" s="12"/>
      <c r="W75" s="155">
        <f>IF(COUNTIF(W12:W65,"K(Z)")=0,"",COUNTIF(W12:W65,"K(Z)"))</f>
        <v>4</v>
      </c>
      <c r="X75" s="154"/>
      <c r="Y75" s="154"/>
      <c r="Z75" s="12"/>
      <c r="AA75" s="155" t="str">
        <f>IF(COUNTIF(AA12:AA65,"K(Z)")=0,"",COUNTIF(AA12:AA65,"K(Z)"))</f>
        <v/>
      </c>
      <c r="AB75" s="154"/>
      <c r="AC75" s="154"/>
      <c r="AD75" s="12"/>
      <c r="AE75" s="791">
        <f t="shared" si="10"/>
        <v>12</v>
      </c>
    </row>
    <row r="76" spans="1:31" ht="15.75" x14ac:dyDescent="0.25">
      <c r="A76" s="467"/>
      <c r="B76" s="100"/>
      <c r="C76" s="552" t="s">
        <v>18</v>
      </c>
      <c r="D76" s="154"/>
      <c r="E76" s="154"/>
      <c r="F76" s="12"/>
      <c r="G76" s="155" t="str">
        <f>IF(COUNTIF(G12:G65,"AV")=0,"",COUNTIF(G12:G65,"AV"))</f>
        <v/>
      </c>
      <c r="H76" s="154"/>
      <c r="I76" s="154"/>
      <c r="J76" s="12"/>
      <c r="K76" s="155" t="str">
        <f>IF(COUNTIF(K12:K65,"AV")=0,"",COUNTIF(K12:K65,"AV"))</f>
        <v/>
      </c>
      <c r="L76" s="154"/>
      <c r="M76" s="154"/>
      <c r="N76" s="12"/>
      <c r="O76" s="155" t="str">
        <f>IF(COUNTIF(O12:O65,"AV")=0,"",COUNTIF(O12:O65,"AV"))</f>
        <v/>
      </c>
      <c r="P76" s="154"/>
      <c r="Q76" s="154"/>
      <c r="R76" s="12"/>
      <c r="S76" s="155" t="str">
        <f>IF(COUNTIF(S12:S65,"AV")=0,"",COUNTIF(S12:S65,"AV"))</f>
        <v/>
      </c>
      <c r="T76" s="154"/>
      <c r="U76" s="154"/>
      <c r="V76" s="12"/>
      <c r="W76" s="155" t="str">
        <f>IF(COUNTIF(W12:W65,"AV")=0,"",COUNTIF(W12:W65,"AV"))</f>
        <v/>
      </c>
      <c r="X76" s="154"/>
      <c r="Y76" s="154"/>
      <c r="Z76" s="12"/>
      <c r="AA76" s="155" t="str">
        <f>IF(COUNTIF(AA12:AA65,"AV")=0,"",COUNTIF(AA12:AA65,"AV"))</f>
        <v/>
      </c>
      <c r="AB76" s="154"/>
      <c r="AC76" s="154"/>
      <c r="AD76" s="12"/>
      <c r="AE76" s="791" t="str">
        <f t="shared" si="10"/>
        <v/>
      </c>
    </row>
    <row r="77" spans="1:31" ht="15.75" x14ac:dyDescent="0.25">
      <c r="A77" s="467"/>
      <c r="B77" s="100"/>
      <c r="C77" s="552" t="s">
        <v>336</v>
      </c>
      <c r="D77" s="154"/>
      <c r="E77" s="154"/>
      <c r="F77" s="12"/>
      <c r="G77" s="155" t="str">
        <f>IF(COUNTIF(G12:G65,"KV")=0,"",COUNTIF(G12:G65,"KV"))</f>
        <v/>
      </c>
      <c r="H77" s="154"/>
      <c r="I77" s="154"/>
      <c r="J77" s="12"/>
      <c r="K77" s="155" t="str">
        <f>IF(COUNTIF(K12:K65,"KV")=0,"",COUNTIF(K12:K65,"KV"))</f>
        <v/>
      </c>
      <c r="L77" s="154"/>
      <c r="M77" s="154"/>
      <c r="N77" s="12"/>
      <c r="O77" s="155" t="str">
        <f>IF(COUNTIF(O12:O65,"KV")=0,"",COUNTIF(O12:O65,"KV"))</f>
        <v/>
      </c>
      <c r="P77" s="154"/>
      <c r="Q77" s="154"/>
      <c r="R77" s="12"/>
      <c r="S77" s="155" t="str">
        <f>IF(COUNTIF(S12:S65,"KV")=0,"",COUNTIF(S12:S65,"KV"))</f>
        <v/>
      </c>
      <c r="T77" s="154"/>
      <c r="U77" s="154"/>
      <c r="V77" s="12"/>
      <c r="W77" s="155" t="str">
        <f>IF(COUNTIF(W12:W65,"KV")=0,"",COUNTIF(W12:W65,"KV"))</f>
        <v/>
      </c>
      <c r="X77" s="154"/>
      <c r="Y77" s="154"/>
      <c r="Z77" s="12"/>
      <c r="AA77" s="155" t="str">
        <f>IF(COUNTIF(AA12:AA65,"KV")=0,"",COUNTIF(AA12:AA65,"KV"))</f>
        <v/>
      </c>
      <c r="AB77" s="154"/>
      <c r="AC77" s="154"/>
      <c r="AD77" s="12"/>
      <c r="AE77" s="791" t="str">
        <f t="shared" si="10"/>
        <v/>
      </c>
    </row>
    <row r="78" spans="1:31" ht="15.75" x14ac:dyDescent="0.25">
      <c r="A78" s="467"/>
      <c r="B78" s="100"/>
      <c r="C78" s="552" t="s">
        <v>337</v>
      </c>
      <c r="D78" s="162"/>
      <c r="E78" s="162"/>
      <c r="F78" s="163"/>
      <c r="G78" s="155" t="str">
        <f>IF(COUNTIF(G12:G65,"SZG")=0,"",COUNTIF(G12:G65,"SZG"))</f>
        <v/>
      </c>
      <c r="H78" s="162"/>
      <c r="I78" s="162"/>
      <c r="J78" s="163"/>
      <c r="K78" s="155" t="str">
        <f>IF(COUNTIF(K12:K65,"SZG")=0,"",COUNTIF(K12:K65,"SZG"))</f>
        <v/>
      </c>
      <c r="L78" s="162"/>
      <c r="M78" s="162"/>
      <c r="N78" s="163"/>
      <c r="O78" s="155" t="str">
        <f>IF(COUNTIF(O12:O65,"SZG")=0,"",COUNTIF(O12:O65,"SZG"))</f>
        <v/>
      </c>
      <c r="P78" s="162"/>
      <c r="Q78" s="162"/>
      <c r="R78" s="163"/>
      <c r="S78" s="155" t="str">
        <f>IF(COUNTIF(S12:S65,"SZG")=0,"",COUNTIF(S12:S65,"SZG"))</f>
        <v/>
      </c>
      <c r="T78" s="162"/>
      <c r="U78" s="162"/>
      <c r="V78" s="163"/>
      <c r="W78" s="155" t="str">
        <f>IF(COUNTIF(W12:W65,"SZG")=0,"",COUNTIF(W12:W65,"SZG"))</f>
        <v/>
      </c>
      <c r="X78" s="162"/>
      <c r="Y78" s="162"/>
      <c r="Z78" s="163"/>
      <c r="AA78" s="155" t="str">
        <f>IF(COUNTIF(AA12:AA65,"SZG")=0,"",COUNTIF(AA12:AA65,"SZG"))</f>
        <v/>
      </c>
      <c r="AB78" s="154"/>
      <c r="AC78" s="154"/>
      <c r="AD78" s="12"/>
      <c r="AE78" s="791" t="str">
        <f t="shared" si="10"/>
        <v/>
      </c>
    </row>
    <row r="79" spans="1:31" ht="15.75" x14ac:dyDescent="0.25">
      <c r="A79" s="467"/>
      <c r="B79" s="100"/>
      <c r="C79" s="552" t="s">
        <v>338</v>
      </c>
      <c r="D79" s="162"/>
      <c r="E79" s="162"/>
      <c r="F79" s="163"/>
      <c r="G79" s="155" t="str">
        <f>IF(COUNTIF(G12:G65,"ZV")=0,"",COUNTIF(G12:G65,"ZV"))</f>
        <v/>
      </c>
      <c r="H79" s="162"/>
      <c r="I79" s="162"/>
      <c r="J79" s="163"/>
      <c r="K79" s="155" t="str">
        <f>IF(COUNTIF(K12:K65,"ZV")=0,"",COUNTIF(K12:K65,"ZV"))</f>
        <v/>
      </c>
      <c r="L79" s="162"/>
      <c r="M79" s="162"/>
      <c r="N79" s="163"/>
      <c r="O79" s="155" t="str">
        <f>IF(COUNTIF(O12:O65,"ZV")=0,"",COUNTIF(O12:O65,"ZV"))</f>
        <v/>
      </c>
      <c r="P79" s="162"/>
      <c r="Q79" s="162"/>
      <c r="R79" s="163"/>
      <c r="S79" s="155" t="str">
        <f>IF(COUNTIF(S12:S65,"ZV")=0,"",COUNTIF(S12:S65,"ZV"))</f>
        <v/>
      </c>
      <c r="T79" s="162"/>
      <c r="U79" s="162"/>
      <c r="V79" s="163"/>
      <c r="W79" s="155" t="str">
        <f>IF(COUNTIF(W12:W65,"ZV")=0,"",COUNTIF(W12:W65,"ZV"))</f>
        <v/>
      </c>
      <c r="X79" s="162"/>
      <c r="Y79" s="162"/>
      <c r="Z79" s="163"/>
      <c r="AA79" s="155">
        <f>IF(COUNTIF(AA12:AA65,"ZV")=0,"",COUNTIF(AA12:AA65,"ZV"))</f>
        <v>3</v>
      </c>
      <c r="AB79" s="154"/>
      <c r="AC79" s="154"/>
      <c r="AD79" s="12"/>
      <c r="AE79" s="791">
        <f t="shared" si="10"/>
        <v>3</v>
      </c>
    </row>
    <row r="80" spans="1:31" ht="16.5" thickBot="1" x14ac:dyDescent="0.3">
      <c r="A80" s="164"/>
      <c r="B80" s="165"/>
      <c r="C80" s="166" t="s">
        <v>24</v>
      </c>
      <c r="D80" s="167"/>
      <c r="E80" s="167"/>
      <c r="F80" s="168"/>
      <c r="G80" s="169">
        <f>IF(SUM(G68:G79)=0,"",SUM(G68:G79))</f>
        <v>7</v>
      </c>
      <c r="H80" s="167"/>
      <c r="I80" s="167"/>
      <c r="J80" s="168"/>
      <c r="K80" s="169">
        <f>IF(SUM(K68:K79)=0,"",SUM(K68:K79))</f>
        <v>8</v>
      </c>
      <c r="L80" s="167"/>
      <c r="M80" s="167"/>
      <c r="N80" s="168"/>
      <c r="O80" s="169">
        <f>IF(SUM(O68:O79)=0,"",SUM(O68:O79))</f>
        <v>8</v>
      </c>
      <c r="P80" s="167"/>
      <c r="Q80" s="167"/>
      <c r="R80" s="168"/>
      <c r="S80" s="169">
        <f>IF(SUM(S68:S79)=0,"",SUM(S68:S79))</f>
        <v>8</v>
      </c>
      <c r="T80" s="167"/>
      <c r="U80" s="167"/>
      <c r="V80" s="168"/>
      <c r="W80" s="169">
        <f>IF(SUM(W68:W79)=0,"",SUM(W68:W79))</f>
        <v>5</v>
      </c>
      <c r="X80" s="167"/>
      <c r="Y80" s="167"/>
      <c r="Z80" s="168"/>
      <c r="AA80" s="169">
        <f>IF(SUM(AA68:AA79)=0,"",SUM(AA68:AA79))</f>
        <v>6</v>
      </c>
      <c r="AB80" s="167"/>
      <c r="AC80" s="167"/>
      <c r="AD80" s="168"/>
      <c r="AE80" s="791">
        <f t="shared" si="10"/>
        <v>42</v>
      </c>
    </row>
    <row r="81" spans="31:31" ht="13.5" thickTop="1" x14ac:dyDescent="0.2">
      <c r="AE81" s="793"/>
    </row>
  </sheetData>
  <sheetProtection algorithmName="SHA-512" hashValue="KyvE8H+onHzrSIGe+Re4ZzGcyjFQwhkgiLt2p7NtvmYQEndDw5bkmCyxxRiyB15lUcXpfnNnt+m2SNTNchxatA==" saltValue="zLxsO4/xP3H8WfYw+XGgxg==" spinCount="100000" sheet="1" objects="1" scenarios="1" selectLockedCells="1" selectUnlockedCells="1"/>
  <protectedRanges>
    <protectedRange sqref="C67" name="Tartomány4"/>
    <protectedRange sqref="C79:C80" name="Tartomány4_1"/>
    <protectedRange sqref="C47:C48" name="Tartomány1_2_1_1"/>
    <protectedRange sqref="C34" name="Tartomány1_2_1_3_1"/>
    <protectedRange sqref="C23:C27" name="Tartomány1_2_1_2_2"/>
    <protectedRange sqref="C46" name="Tartomány1_2_1_1_3"/>
    <protectedRange sqref="C35" name="Tartomány1_2_1_1_2_2"/>
    <protectedRange sqref="C58" name="Tartomány1_2_1_2_1_1"/>
    <protectedRange sqref="C43:C44" name="Tartomány1_2_1_2"/>
    <protectedRange sqref="C49" name="Tartomány1_2_1_4_1_2_1_1"/>
    <protectedRange sqref="C54" name="Tartomány1_2_1_1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66:S66"/>
    <mergeCell ref="A67:S67"/>
    <mergeCell ref="AD8:AD9"/>
    <mergeCell ref="AE8:AE9"/>
    <mergeCell ref="D52:S52"/>
    <mergeCell ref="T52:AA52"/>
    <mergeCell ref="AB52:AE52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62:S62"/>
    <mergeCell ref="T62:AA62"/>
    <mergeCell ref="AB62:AE62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="70" zoomScaleNormal="70" workbookViewId="0">
      <selection sqref="A1:AE1"/>
    </sheetView>
  </sheetViews>
  <sheetFormatPr defaultRowHeight="12.75" x14ac:dyDescent="0.2"/>
  <cols>
    <col min="1" max="1" width="13.6640625" style="1" customWidth="1"/>
    <col min="2" max="2" width="9.33203125" style="1"/>
    <col min="3" max="3" width="51.1640625" style="1" customWidth="1"/>
    <col min="4" max="14" width="9.33203125" style="1"/>
    <col min="15" max="15" width="11.5" style="1" customWidth="1"/>
    <col min="16" max="31" width="9.33203125" style="1"/>
    <col min="32" max="32" width="61" style="1" customWidth="1"/>
    <col min="33" max="33" width="39.5" style="1" bestFit="1" customWidth="1"/>
    <col min="34" max="16384" width="9.33203125" style="1"/>
  </cols>
  <sheetData>
    <row r="1" spans="1:33" ht="23.25" x14ac:dyDescent="0.2">
      <c r="A1" s="810" t="s">
        <v>14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3" ht="23.25" x14ac:dyDescent="0.2">
      <c r="A2" s="811" t="s">
        <v>160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</row>
    <row r="3" spans="1:33" ht="23.25" x14ac:dyDescent="0.2">
      <c r="A3" s="811" t="s">
        <v>653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</row>
    <row r="4" spans="1:33" ht="23.25" x14ac:dyDescent="0.2">
      <c r="A4" s="811" t="s">
        <v>1184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</row>
    <row r="5" spans="1:33" ht="24" thickBot="1" x14ac:dyDescent="0.25">
      <c r="A5" s="812" t="s">
        <v>339</v>
      </c>
      <c r="B5" s="812"/>
      <c r="C5" s="812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2"/>
      <c r="AC5" s="812"/>
      <c r="AD5" s="812"/>
      <c r="AE5" s="812"/>
    </row>
    <row r="6" spans="1:33" ht="14.25" thickTop="1" thickBot="1" x14ac:dyDescent="0.25">
      <c r="A6" s="918" t="s">
        <v>10</v>
      </c>
      <c r="B6" s="921" t="s">
        <v>11</v>
      </c>
      <c r="C6" s="924" t="s">
        <v>12</v>
      </c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907"/>
      <c r="AC6" s="907"/>
      <c r="AD6" s="907"/>
      <c r="AE6" s="908"/>
      <c r="AF6" s="808" t="s">
        <v>723</v>
      </c>
      <c r="AG6" s="808" t="s">
        <v>724</v>
      </c>
    </row>
    <row r="7" spans="1:33" x14ac:dyDescent="0.2">
      <c r="A7" s="919"/>
      <c r="B7" s="922"/>
      <c r="C7" s="925"/>
      <c r="D7" s="911" t="s">
        <v>433</v>
      </c>
      <c r="E7" s="911"/>
      <c r="F7" s="911"/>
      <c r="G7" s="912"/>
      <c r="H7" s="911" t="s">
        <v>2</v>
      </c>
      <c r="I7" s="911"/>
      <c r="J7" s="911"/>
      <c r="K7" s="913"/>
      <c r="L7" s="911" t="s">
        <v>542</v>
      </c>
      <c r="M7" s="911"/>
      <c r="N7" s="911"/>
      <c r="O7" s="912"/>
      <c r="P7" s="911" t="s">
        <v>3</v>
      </c>
      <c r="Q7" s="911"/>
      <c r="R7" s="911"/>
      <c r="S7" s="912"/>
      <c r="T7" s="911" t="s">
        <v>434</v>
      </c>
      <c r="U7" s="911"/>
      <c r="V7" s="911"/>
      <c r="W7" s="912"/>
      <c r="X7" s="911" t="s">
        <v>435</v>
      </c>
      <c r="Y7" s="911"/>
      <c r="Z7" s="911"/>
      <c r="AA7" s="912"/>
      <c r="AB7" s="909"/>
      <c r="AC7" s="909"/>
      <c r="AD7" s="909"/>
      <c r="AE7" s="910"/>
      <c r="AF7" s="870"/>
      <c r="AG7" s="809"/>
    </row>
    <row r="8" spans="1:33" x14ac:dyDescent="0.2">
      <c r="A8" s="919"/>
      <c r="B8" s="922"/>
      <c r="C8" s="925"/>
      <c r="D8" s="319"/>
      <c r="E8" s="319"/>
      <c r="F8" s="899" t="s">
        <v>9</v>
      </c>
      <c r="G8" s="905" t="s">
        <v>340</v>
      </c>
      <c r="H8" s="319"/>
      <c r="I8" s="319"/>
      <c r="J8" s="899" t="s">
        <v>9</v>
      </c>
      <c r="K8" s="928" t="s">
        <v>340</v>
      </c>
      <c r="L8" s="319"/>
      <c r="M8" s="319"/>
      <c r="N8" s="899" t="s">
        <v>9</v>
      </c>
      <c r="O8" s="905" t="s">
        <v>340</v>
      </c>
      <c r="P8" s="319"/>
      <c r="Q8" s="319"/>
      <c r="R8" s="899" t="s">
        <v>9</v>
      </c>
      <c r="S8" s="903" t="s">
        <v>340</v>
      </c>
      <c r="T8" s="319"/>
      <c r="U8" s="319"/>
      <c r="V8" s="899" t="s">
        <v>9</v>
      </c>
      <c r="W8" s="905" t="s">
        <v>340</v>
      </c>
      <c r="X8" s="319"/>
      <c r="Y8" s="319"/>
      <c r="Z8" s="899" t="s">
        <v>9</v>
      </c>
      <c r="AA8" s="905" t="s">
        <v>340</v>
      </c>
      <c r="AB8" s="702"/>
      <c r="AC8" s="319"/>
      <c r="AD8" s="899" t="s">
        <v>9</v>
      </c>
      <c r="AE8" s="901" t="s">
        <v>220</v>
      </c>
      <c r="AF8" s="870"/>
      <c r="AG8" s="809"/>
    </row>
    <row r="9" spans="1:33" ht="68.25" thickBot="1" x14ac:dyDescent="0.25">
      <c r="A9" s="920"/>
      <c r="B9" s="923"/>
      <c r="C9" s="926"/>
      <c r="D9" s="320" t="s">
        <v>341</v>
      </c>
      <c r="E9" s="320" t="s">
        <v>341</v>
      </c>
      <c r="F9" s="900"/>
      <c r="G9" s="906"/>
      <c r="H9" s="320" t="s">
        <v>341</v>
      </c>
      <c r="I9" s="320" t="s">
        <v>341</v>
      </c>
      <c r="J9" s="900"/>
      <c r="K9" s="929"/>
      <c r="L9" s="320" t="s">
        <v>341</v>
      </c>
      <c r="M9" s="320" t="s">
        <v>341</v>
      </c>
      <c r="N9" s="900"/>
      <c r="O9" s="906"/>
      <c r="P9" s="320" t="s">
        <v>341</v>
      </c>
      <c r="Q9" s="320" t="s">
        <v>341</v>
      </c>
      <c r="R9" s="900"/>
      <c r="S9" s="904"/>
      <c r="T9" s="320" t="s">
        <v>341</v>
      </c>
      <c r="U9" s="320" t="s">
        <v>341</v>
      </c>
      <c r="V9" s="900"/>
      <c r="W9" s="906"/>
      <c r="X9" s="320" t="s">
        <v>341</v>
      </c>
      <c r="Y9" s="320" t="s">
        <v>341</v>
      </c>
      <c r="Z9" s="900"/>
      <c r="AA9" s="906"/>
      <c r="AB9" s="703" t="s">
        <v>367</v>
      </c>
      <c r="AC9" s="320" t="s">
        <v>367</v>
      </c>
      <c r="AD9" s="900"/>
      <c r="AE9" s="902"/>
      <c r="AF9" s="870"/>
      <c r="AG9" s="809"/>
    </row>
    <row r="10" spans="1:33" s="8" customFormat="1" ht="15.75" customHeight="1" thickBot="1" x14ac:dyDescent="0.3">
      <c r="A10" s="321"/>
      <c r="B10" s="322"/>
      <c r="C10" s="323" t="s">
        <v>342</v>
      </c>
      <c r="D10" s="324">
        <v>16</v>
      </c>
      <c r="E10" s="324">
        <v>56</v>
      </c>
      <c r="F10" s="324">
        <f>SUM([1]SZAK!H57)</f>
        <v>12</v>
      </c>
      <c r="G10" s="325" t="s">
        <v>19</v>
      </c>
      <c r="H10" s="324">
        <v>48</v>
      </c>
      <c r="I10" s="324">
        <v>20</v>
      </c>
      <c r="J10" s="324">
        <f>SUM([1]SZAK!N57)</f>
        <v>12</v>
      </c>
      <c r="K10" s="325" t="s">
        <v>19</v>
      </c>
      <c r="L10" s="324">
        <v>28</v>
      </c>
      <c r="M10" s="324">
        <v>4</v>
      </c>
      <c r="N10" s="324">
        <v>8</v>
      </c>
      <c r="O10" s="325" t="s">
        <v>19</v>
      </c>
      <c r="P10" s="324">
        <v>24</v>
      </c>
      <c r="Q10" s="324">
        <v>24</v>
      </c>
      <c r="R10" s="324">
        <f>SUM([1]SZAK!Z57)</f>
        <v>12</v>
      </c>
      <c r="S10" s="324" t="s">
        <v>19</v>
      </c>
      <c r="T10" s="324">
        <v>36</v>
      </c>
      <c r="U10" s="324">
        <v>36</v>
      </c>
      <c r="V10" s="324">
        <v>15</v>
      </c>
      <c r="W10" s="325" t="s">
        <v>19</v>
      </c>
      <c r="X10" s="415">
        <v>28</v>
      </c>
      <c r="Y10" s="324">
        <v>36</v>
      </c>
      <c r="Z10" s="324">
        <v>20</v>
      </c>
      <c r="AA10" s="325" t="s">
        <v>19</v>
      </c>
      <c r="AB10" s="74">
        <f>SUM(D10,H10,L10,P10,T10,X10)</f>
        <v>180</v>
      </c>
      <c r="AC10" s="72">
        <f>SUM(E10,I10,M10,Q10,U10,Y10)</f>
        <v>176</v>
      </c>
      <c r="AD10" s="72">
        <f>SUM(F10,J10,N10,R10,V10,Z10)</f>
        <v>79</v>
      </c>
      <c r="AE10" s="76">
        <f>SUM(AB10,AC10)</f>
        <v>356</v>
      </c>
      <c r="AF10" s="327"/>
      <c r="AG10" s="327"/>
    </row>
    <row r="11" spans="1:33" ht="16.5" x14ac:dyDescent="0.25">
      <c r="A11" s="328" t="s">
        <v>2</v>
      </c>
      <c r="B11" s="329"/>
      <c r="C11" s="762" t="s">
        <v>343</v>
      </c>
      <c r="D11" s="331"/>
      <c r="E11" s="331"/>
      <c r="F11" s="332"/>
      <c r="G11" s="333"/>
      <c r="H11" s="331"/>
      <c r="I11" s="331"/>
      <c r="J11" s="332"/>
      <c r="K11" s="334"/>
      <c r="L11" s="331"/>
      <c r="M11" s="331"/>
      <c r="N11" s="332"/>
      <c r="O11" s="334"/>
      <c r="P11" s="331"/>
      <c r="Q11" s="331"/>
      <c r="R11" s="332"/>
      <c r="S11" s="716"/>
      <c r="T11" s="331"/>
      <c r="U11" s="331"/>
      <c r="V11" s="332"/>
      <c r="W11" s="333"/>
      <c r="X11" s="331"/>
      <c r="Y11" s="331"/>
      <c r="Z11" s="332"/>
      <c r="AA11" s="333"/>
      <c r="AB11" s="338"/>
      <c r="AC11" s="338"/>
      <c r="AD11" s="338"/>
      <c r="AE11" s="339"/>
      <c r="AF11" s="499"/>
      <c r="AG11" s="499"/>
    </row>
    <row r="12" spans="1:33" ht="15" x14ac:dyDescent="0.2">
      <c r="A12" s="9" t="s">
        <v>112</v>
      </c>
      <c r="B12" s="22" t="s">
        <v>137</v>
      </c>
      <c r="C12" s="11" t="s">
        <v>113</v>
      </c>
      <c r="D12" s="13">
        <v>18</v>
      </c>
      <c r="E12" s="13"/>
      <c r="F12" s="16">
        <v>2</v>
      </c>
      <c r="G12" s="18" t="s">
        <v>223</v>
      </c>
      <c r="H12" s="12" t="s">
        <v>222</v>
      </c>
      <c r="I12" s="13" t="s">
        <v>222</v>
      </c>
      <c r="J12" s="16"/>
      <c r="K12" s="17"/>
      <c r="L12" s="13" t="s">
        <v>222</v>
      </c>
      <c r="M12" s="13" t="s">
        <v>222</v>
      </c>
      <c r="N12" s="16"/>
      <c r="O12" s="18"/>
      <c r="P12" s="12" t="s">
        <v>222</v>
      </c>
      <c r="Q12" s="13" t="s">
        <v>222</v>
      </c>
      <c r="R12" s="16"/>
      <c r="S12" s="18"/>
      <c r="T12" s="12" t="s">
        <v>222</v>
      </c>
      <c r="U12" s="13" t="s">
        <v>222</v>
      </c>
      <c r="V12" s="23"/>
      <c r="W12" s="66"/>
      <c r="X12" s="13" t="s">
        <v>222</v>
      </c>
      <c r="Y12" s="13" t="s">
        <v>222</v>
      </c>
      <c r="Z12" s="16"/>
      <c r="AA12" s="18"/>
      <c r="AB12" s="12">
        <f>SUM(D12,H12,L12,P12,T12,X12)</f>
        <v>18</v>
      </c>
      <c r="AC12" s="13">
        <f>SUM(E12,I12,M12,Q12,U12,Y12)</f>
        <v>0</v>
      </c>
      <c r="AD12" s="12">
        <f>SUM(F12,J12,N12,R12,V12,Z12)</f>
        <v>2</v>
      </c>
      <c r="AE12" s="19">
        <f>SUM(AB12,AC12)</f>
        <v>18</v>
      </c>
      <c r="AF12" s="20" t="s">
        <v>820</v>
      </c>
      <c r="AG12" s="21" t="s">
        <v>821</v>
      </c>
    </row>
    <row r="13" spans="1:33" ht="15" x14ac:dyDescent="0.2">
      <c r="A13" s="9" t="s">
        <v>114</v>
      </c>
      <c r="B13" s="22" t="s">
        <v>137</v>
      </c>
      <c r="C13" s="11" t="s">
        <v>115</v>
      </c>
      <c r="D13" s="13">
        <v>10</v>
      </c>
      <c r="E13" s="13"/>
      <c r="F13" s="16">
        <v>2</v>
      </c>
      <c r="G13" s="18" t="s">
        <v>223</v>
      </c>
      <c r="H13" s="12" t="s">
        <v>222</v>
      </c>
      <c r="I13" s="13" t="s">
        <v>222</v>
      </c>
      <c r="J13" s="16"/>
      <c r="K13" s="17"/>
      <c r="L13" s="13" t="s">
        <v>222</v>
      </c>
      <c r="M13" s="13" t="s">
        <v>222</v>
      </c>
      <c r="N13" s="16"/>
      <c r="O13" s="18"/>
      <c r="P13" s="12" t="s">
        <v>222</v>
      </c>
      <c r="Q13" s="13" t="s">
        <v>222</v>
      </c>
      <c r="R13" s="16"/>
      <c r="S13" s="18"/>
      <c r="T13" s="12" t="s">
        <v>222</v>
      </c>
      <c r="U13" s="13" t="s">
        <v>222</v>
      </c>
      <c r="V13" s="23"/>
      <c r="W13" s="66"/>
      <c r="X13" s="13" t="s">
        <v>222</v>
      </c>
      <c r="Y13" s="13" t="s">
        <v>222</v>
      </c>
      <c r="Z13" s="16"/>
      <c r="AA13" s="18"/>
      <c r="AB13" s="12">
        <f t="shared" ref="AB13:AB58" si="0">SUM(D13,H13,L13,P13,T13,X13)</f>
        <v>10</v>
      </c>
      <c r="AC13" s="13">
        <f t="shared" ref="AC13:AC58" si="1">SUM(E13,I13,M13,Q13,U13,Y13)</f>
        <v>0</v>
      </c>
      <c r="AD13" s="12">
        <f t="shared" ref="AD13:AD58" si="2">SUM(F13,J13,N13,R13,V13,Z13)</f>
        <v>2</v>
      </c>
      <c r="AE13" s="19">
        <f t="shared" ref="AE13:AE58" si="3">SUM(AB13,AC13)</f>
        <v>10</v>
      </c>
      <c r="AF13" s="21" t="s">
        <v>765</v>
      </c>
      <c r="AG13" s="21" t="s">
        <v>822</v>
      </c>
    </row>
    <row r="14" spans="1:33" ht="15" x14ac:dyDescent="0.2">
      <c r="A14" s="9" t="s">
        <v>102</v>
      </c>
      <c r="B14" s="22" t="s">
        <v>137</v>
      </c>
      <c r="C14" s="11" t="s">
        <v>103</v>
      </c>
      <c r="D14" s="13"/>
      <c r="E14" s="13">
        <v>16</v>
      </c>
      <c r="F14" s="16">
        <v>2</v>
      </c>
      <c r="G14" s="18" t="s">
        <v>225</v>
      </c>
      <c r="H14" s="12" t="s">
        <v>222</v>
      </c>
      <c r="I14" s="13" t="s">
        <v>222</v>
      </c>
      <c r="J14" s="16"/>
      <c r="K14" s="17"/>
      <c r="L14" s="13" t="s">
        <v>222</v>
      </c>
      <c r="M14" s="13" t="s">
        <v>222</v>
      </c>
      <c r="N14" s="16"/>
      <c r="O14" s="18"/>
      <c r="P14" s="12" t="s">
        <v>222</v>
      </c>
      <c r="Q14" s="13" t="s">
        <v>222</v>
      </c>
      <c r="R14" s="16"/>
      <c r="S14" s="18"/>
      <c r="T14" s="12" t="s">
        <v>222</v>
      </c>
      <c r="U14" s="13" t="s">
        <v>222</v>
      </c>
      <c r="V14" s="23"/>
      <c r="W14" s="66"/>
      <c r="X14" s="13" t="s">
        <v>222</v>
      </c>
      <c r="Y14" s="13" t="s">
        <v>222</v>
      </c>
      <c r="Z14" s="16"/>
      <c r="AA14" s="18"/>
      <c r="AB14" s="12">
        <f t="shared" si="0"/>
        <v>0</v>
      </c>
      <c r="AC14" s="13">
        <f t="shared" si="1"/>
        <v>16</v>
      </c>
      <c r="AD14" s="12">
        <f t="shared" si="2"/>
        <v>2</v>
      </c>
      <c r="AE14" s="19">
        <f t="shared" si="3"/>
        <v>16</v>
      </c>
      <c r="AF14" s="20" t="s">
        <v>820</v>
      </c>
      <c r="AG14" s="21" t="s">
        <v>823</v>
      </c>
    </row>
    <row r="15" spans="1:33" ht="15" x14ac:dyDescent="0.2">
      <c r="A15" s="9" t="s">
        <v>80</v>
      </c>
      <c r="B15" s="22" t="s">
        <v>137</v>
      </c>
      <c r="C15" s="11" t="s">
        <v>81</v>
      </c>
      <c r="D15" s="13"/>
      <c r="E15" s="13">
        <v>16</v>
      </c>
      <c r="F15" s="16">
        <v>2</v>
      </c>
      <c r="G15" s="18" t="s">
        <v>225</v>
      </c>
      <c r="H15" s="12" t="s">
        <v>222</v>
      </c>
      <c r="I15" s="13" t="s">
        <v>222</v>
      </c>
      <c r="J15" s="16"/>
      <c r="K15" s="17"/>
      <c r="L15" s="13" t="s">
        <v>222</v>
      </c>
      <c r="M15" s="13" t="s">
        <v>222</v>
      </c>
      <c r="N15" s="16"/>
      <c r="O15" s="18"/>
      <c r="P15" s="12" t="s">
        <v>222</v>
      </c>
      <c r="Q15" s="13" t="s">
        <v>222</v>
      </c>
      <c r="R15" s="16"/>
      <c r="S15" s="18"/>
      <c r="T15" s="12" t="s">
        <v>222</v>
      </c>
      <c r="U15" s="13" t="s">
        <v>222</v>
      </c>
      <c r="V15" s="23"/>
      <c r="W15" s="66"/>
      <c r="X15" s="13" t="s">
        <v>222</v>
      </c>
      <c r="Y15" s="13" t="s">
        <v>222</v>
      </c>
      <c r="Z15" s="16"/>
      <c r="AA15" s="18"/>
      <c r="AB15" s="12">
        <f t="shared" si="0"/>
        <v>0</v>
      </c>
      <c r="AC15" s="13">
        <f t="shared" si="1"/>
        <v>16</v>
      </c>
      <c r="AD15" s="12">
        <f t="shared" si="2"/>
        <v>2</v>
      </c>
      <c r="AE15" s="19">
        <f t="shared" si="3"/>
        <v>16</v>
      </c>
      <c r="AF15" s="20" t="s">
        <v>731</v>
      </c>
      <c r="AG15" s="21" t="s">
        <v>824</v>
      </c>
    </row>
    <row r="16" spans="1:33" ht="15" x14ac:dyDescent="0.2">
      <c r="A16" s="62" t="s">
        <v>436</v>
      </c>
      <c r="B16" s="22" t="s">
        <v>1</v>
      </c>
      <c r="C16" s="341" t="s">
        <v>437</v>
      </c>
      <c r="D16" s="13" t="s">
        <v>222</v>
      </c>
      <c r="E16" s="13" t="s">
        <v>222</v>
      </c>
      <c r="F16" s="16"/>
      <c r="G16" s="18"/>
      <c r="H16" s="12" t="s">
        <v>222</v>
      </c>
      <c r="I16" s="13" t="s">
        <v>222</v>
      </c>
      <c r="J16" s="16"/>
      <c r="K16" s="17"/>
      <c r="L16" s="13">
        <v>12</v>
      </c>
      <c r="M16" s="13"/>
      <c r="N16" s="16">
        <v>3</v>
      </c>
      <c r="O16" s="18" t="s">
        <v>1</v>
      </c>
      <c r="P16" s="12" t="s">
        <v>222</v>
      </c>
      <c r="Q16" s="13" t="s">
        <v>222</v>
      </c>
      <c r="R16" s="16"/>
      <c r="S16" s="18"/>
      <c r="T16" s="12" t="s">
        <v>222</v>
      </c>
      <c r="U16" s="13" t="s">
        <v>222</v>
      </c>
      <c r="V16" s="23"/>
      <c r="W16" s="66"/>
      <c r="X16" s="13" t="s">
        <v>222</v>
      </c>
      <c r="Y16" s="13" t="s">
        <v>222</v>
      </c>
      <c r="Z16" s="16"/>
      <c r="AA16" s="18"/>
      <c r="AB16" s="12">
        <f t="shared" si="0"/>
        <v>12</v>
      </c>
      <c r="AC16" s="13">
        <f t="shared" si="1"/>
        <v>0</v>
      </c>
      <c r="AD16" s="12">
        <f t="shared" si="2"/>
        <v>3</v>
      </c>
      <c r="AE16" s="19">
        <f t="shared" si="3"/>
        <v>12</v>
      </c>
      <c r="AF16" s="20" t="s">
        <v>786</v>
      </c>
      <c r="AG16" s="21" t="s">
        <v>935</v>
      </c>
    </row>
    <row r="17" spans="1:33" ht="15" x14ac:dyDescent="0.2">
      <c r="A17" s="62" t="s">
        <v>438</v>
      </c>
      <c r="B17" s="22" t="s">
        <v>1</v>
      </c>
      <c r="C17" s="341" t="s">
        <v>439</v>
      </c>
      <c r="D17" s="13" t="s">
        <v>222</v>
      </c>
      <c r="E17" s="13" t="s">
        <v>222</v>
      </c>
      <c r="F17" s="16"/>
      <c r="G17" s="18"/>
      <c r="H17" s="12" t="s">
        <v>222</v>
      </c>
      <c r="I17" s="13" t="s">
        <v>222</v>
      </c>
      <c r="J17" s="16"/>
      <c r="K17" s="17"/>
      <c r="L17" s="13" t="s">
        <v>222</v>
      </c>
      <c r="M17" s="13" t="s">
        <v>222</v>
      </c>
      <c r="N17" s="16"/>
      <c r="O17" s="18"/>
      <c r="P17" s="12">
        <v>12</v>
      </c>
      <c r="Q17" s="13"/>
      <c r="R17" s="16">
        <v>3</v>
      </c>
      <c r="S17" s="18" t="s">
        <v>1</v>
      </c>
      <c r="T17" s="12" t="s">
        <v>222</v>
      </c>
      <c r="U17" s="13" t="s">
        <v>222</v>
      </c>
      <c r="V17" s="23"/>
      <c r="W17" s="66"/>
      <c r="X17" s="13" t="s">
        <v>222</v>
      </c>
      <c r="Y17" s="13" t="s">
        <v>222</v>
      </c>
      <c r="Z17" s="16"/>
      <c r="AA17" s="18"/>
      <c r="AB17" s="12">
        <f t="shared" si="0"/>
        <v>12</v>
      </c>
      <c r="AC17" s="13">
        <f t="shared" si="1"/>
        <v>0</v>
      </c>
      <c r="AD17" s="12">
        <f t="shared" si="2"/>
        <v>3</v>
      </c>
      <c r="AE17" s="19">
        <f t="shared" si="3"/>
        <v>12</v>
      </c>
      <c r="AF17" s="21" t="s">
        <v>786</v>
      </c>
      <c r="AG17" s="21" t="s">
        <v>935</v>
      </c>
    </row>
    <row r="18" spans="1:33" ht="15" x14ac:dyDescent="0.2">
      <c r="A18" s="62" t="s">
        <v>440</v>
      </c>
      <c r="B18" s="22" t="s">
        <v>1</v>
      </c>
      <c r="C18" s="341" t="s">
        <v>441</v>
      </c>
      <c r="D18" s="13" t="s">
        <v>222</v>
      </c>
      <c r="E18" s="13" t="s">
        <v>222</v>
      </c>
      <c r="F18" s="16"/>
      <c r="G18" s="18"/>
      <c r="H18" s="12" t="s">
        <v>222</v>
      </c>
      <c r="I18" s="13" t="s">
        <v>222</v>
      </c>
      <c r="J18" s="16"/>
      <c r="K18" s="17"/>
      <c r="L18" s="13">
        <v>12</v>
      </c>
      <c r="M18" s="13"/>
      <c r="N18" s="16">
        <v>3</v>
      </c>
      <c r="O18" s="18" t="s">
        <v>1</v>
      </c>
      <c r="P18" s="12" t="s">
        <v>222</v>
      </c>
      <c r="Q18" s="13" t="s">
        <v>222</v>
      </c>
      <c r="R18" s="16"/>
      <c r="S18" s="18"/>
      <c r="T18" s="12" t="s">
        <v>222</v>
      </c>
      <c r="U18" s="13" t="s">
        <v>222</v>
      </c>
      <c r="V18" s="23"/>
      <c r="W18" s="66"/>
      <c r="X18" s="13" t="s">
        <v>222</v>
      </c>
      <c r="Y18" s="13" t="s">
        <v>222</v>
      </c>
      <c r="Z18" s="16"/>
      <c r="AA18" s="18"/>
      <c r="AB18" s="12">
        <f t="shared" si="0"/>
        <v>12</v>
      </c>
      <c r="AC18" s="13">
        <f t="shared" si="1"/>
        <v>0</v>
      </c>
      <c r="AD18" s="12">
        <f t="shared" si="2"/>
        <v>3</v>
      </c>
      <c r="AE18" s="19">
        <f t="shared" si="3"/>
        <v>12</v>
      </c>
      <c r="AF18" s="20" t="s">
        <v>810</v>
      </c>
      <c r="AG18" s="21" t="s">
        <v>756</v>
      </c>
    </row>
    <row r="19" spans="1:33" ht="15" x14ac:dyDescent="0.2">
      <c r="A19" s="62" t="s">
        <v>442</v>
      </c>
      <c r="B19" s="22" t="s">
        <v>1</v>
      </c>
      <c r="C19" s="341" t="s">
        <v>443</v>
      </c>
      <c r="D19" s="13" t="s">
        <v>222</v>
      </c>
      <c r="E19" s="13" t="s">
        <v>222</v>
      </c>
      <c r="F19" s="16"/>
      <c r="G19" s="18"/>
      <c r="H19" s="12" t="s">
        <v>222</v>
      </c>
      <c r="I19" s="13" t="s">
        <v>222</v>
      </c>
      <c r="J19" s="16"/>
      <c r="K19" s="17"/>
      <c r="L19" s="13" t="s">
        <v>222</v>
      </c>
      <c r="M19" s="13" t="s">
        <v>222</v>
      </c>
      <c r="N19" s="16"/>
      <c r="O19" s="18"/>
      <c r="P19" s="12">
        <v>8</v>
      </c>
      <c r="Q19" s="13"/>
      <c r="R19" s="16">
        <v>2</v>
      </c>
      <c r="S19" s="18" t="s">
        <v>1</v>
      </c>
      <c r="T19" s="12" t="s">
        <v>222</v>
      </c>
      <c r="U19" s="13" t="s">
        <v>222</v>
      </c>
      <c r="V19" s="23"/>
      <c r="W19" s="66"/>
      <c r="X19" s="13" t="s">
        <v>222</v>
      </c>
      <c r="Y19" s="13" t="s">
        <v>222</v>
      </c>
      <c r="Z19" s="16"/>
      <c r="AA19" s="18"/>
      <c r="AB19" s="12">
        <f t="shared" si="0"/>
        <v>8</v>
      </c>
      <c r="AC19" s="13">
        <f t="shared" si="1"/>
        <v>0</v>
      </c>
      <c r="AD19" s="12">
        <f t="shared" si="2"/>
        <v>2</v>
      </c>
      <c r="AE19" s="19">
        <f t="shared" si="3"/>
        <v>8</v>
      </c>
      <c r="AF19" s="20" t="s">
        <v>810</v>
      </c>
      <c r="AG19" s="21" t="s">
        <v>756</v>
      </c>
    </row>
    <row r="20" spans="1:33" ht="15" x14ac:dyDescent="0.2">
      <c r="A20" s="62" t="s">
        <v>57</v>
      </c>
      <c r="B20" s="22" t="s">
        <v>1</v>
      </c>
      <c r="C20" s="11" t="s">
        <v>118</v>
      </c>
      <c r="D20" s="13" t="s">
        <v>222</v>
      </c>
      <c r="E20" s="13" t="s">
        <v>222</v>
      </c>
      <c r="F20" s="16"/>
      <c r="G20" s="18"/>
      <c r="H20" s="12" t="s">
        <v>222</v>
      </c>
      <c r="I20" s="13" t="s">
        <v>222</v>
      </c>
      <c r="J20" s="16"/>
      <c r="K20" s="17"/>
      <c r="L20" s="13" t="s">
        <v>222</v>
      </c>
      <c r="M20" s="13" t="s">
        <v>222</v>
      </c>
      <c r="N20" s="16"/>
      <c r="O20" s="18"/>
      <c r="P20" s="12">
        <v>8</v>
      </c>
      <c r="Q20" s="13"/>
      <c r="R20" s="16">
        <v>2</v>
      </c>
      <c r="S20" s="18" t="s">
        <v>1</v>
      </c>
      <c r="T20" s="12" t="s">
        <v>222</v>
      </c>
      <c r="U20" s="13" t="s">
        <v>222</v>
      </c>
      <c r="V20" s="23"/>
      <c r="W20" s="66"/>
      <c r="X20" s="13" t="s">
        <v>222</v>
      </c>
      <c r="Y20" s="13" t="s">
        <v>222</v>
      </c>
      <c r="Z20" s="16"/>
      <c r="AA20" s="18"/>
      <c r="AB20" s="12">
        <f t="shared" si="0"/>
        <v>8</v>
      </c>
      <c r="AC20" s="13">
        <f t="shared" si="1"/>
        <v>0</v>
      </c>
      <c r="AD20" s="12">
        <f t="shared" si="2"/>
        <v>2</v>
      </c>
      <c r="AE20" s="19">
        <f t="shared" si="3"/>
        <v>8</v>
      </c>
      <c r="AF20" s="20" t="s">
        <v>1170</v>
      </c>
      <c r="AG20" s="21" t="s">
        <v>1171</v>
      </c>
    </row>
    <row r="21" spans="1:33" ht="15" x14ac:dyDescent="0.2">
      <c r="A21" s="62" t="s">
        <v>58</v>
      </c>
      <c r="B21" s="22" t="s">
        <v>1</v>
      </c>
      <c r="C21" s="11" t="s">
        <v>59</v>
      </c>
      <c r="D21" s="13" t="s">
        <v>222</v>
      </c>
      <c r="E21" s="13" t="s">
        <v>222</v>
      </c>
      <c r="F21" s="16"/>
      <c r="G21" s="18"/>
      <c r="H21" s="12" t="s">
        <v>222</v>
      </c>
      <c r="I21" s="13" t="s">
        <v>222</v>
      </c>
      <c r="J21" s="16"/>
      <c r="K21" s="17"/>
      <c r="L21" s="13" t="s">
        <v>222</v>
      </c>
      <c r="M21" s="13" t="s">
        <v>222</v>
      </c>
      <c r="N21" s="16"/>
      <c r="O21" s="18"/>
      <c r="P21" s="12" t="s">
        <v>222</v>
      </c>
      <c r="Q21" s="13" t="s">
        <v>222</v>
      </c>
      <c r="R21" s="16"/>
      <c r="S21" s="18"/>
      <c r="T21" s="12">
        <v>8</v>
      </c>
      <c r="U21" s="13"/>
      <c r="V21" s="23">
        <v>2</v>
      </c>
      <c r="W21" s="66" t="s">
        <v>1</v>
      </c>
      <c r="X21" s="13" t="s">
        <v>222</v>
      </c>
      <c r="Y21" s="13" t="s">
        <v>222</v>
      </c>
      <c r="Z21" s="16"/>
      <c r="AA21" s="18"/>
      <c r="AB21" s="12">
        <f t="shared" si="0"/>
        <v>8</v>
      </c>
      <c r="AC21" s="13">
        <f t="shared" si="1"/>
        <v>0</v>
      </c>
      <c r="AD21" s="12">
        <f t="shared" si="2"/>
        <v>2</v>
      </c>
      <c r="AE21" s="19">
        <f t="shared" si="3"/>
        <v>8</v>
      </c>
      <c r="AF21" s="20" t="s">
        <v>1170</v>
      </c>
      <c r="AG21" s="21" t="s">
        <v>1171</v>
      </c>
    </row>
    <row r="22" spans="1:33" ht="15" x14ac:dyDescent="0.2">
      <c r="A22" s="62" t="s">
        <v>60</v>
      </c>
      <c r="B22" s="22" t="s">
        <v>1</v>
      </c>
      <c r="C22" s="341" t="s">
        <v>61</v>
      </c>
      <c r="D22" s="13" t="s">
        <v>222</v>
      </c>
      <c r="E22" s="13" t="s">
        <v>222</v>
      </c>
      <c r="F22" s="16"/>
      <c r="G22" s="18"/>
      <c r="H22" s="12" t="s">
        <v>222</v>
      </c>
      <c r="I22" s="13" t="s">
        <v>222</v>
      </c>
      <c r="J22" s="16"/>
      <c r="K22" s="17"/>
      <c r="L22" s="13"/>
      <c r="M22" s="13" t="s">
        <v>222</v>
      </c>
      <c r="N22" s="23"/>
      <c r="O22" s="18"/>
      <c r="P22" s="12"/>
      <c r="Q22" s="13"/>
      <c r="R22" s="422"/>
      <c r="S22" s="763"/>
      <c r="T22" s="12">
        <v>8</v>
      </c>
      <c r="U22" s="13"/>
      <c r="V22" s="16">
        <v>2</v>
      </c>
      <c r="W22" s="66" t="s">
        <v>1</v>
      </c>
      <c r="X22" s="13"/>
      <c r="Y22" s="13"/>
      <c r="Z22" s="16"/>
      <c r="AA22" s="24"/>
      <c r="AB22" s="12">
        <f t="shared" si="0"/>
        <v>8</v>
      </c>
      <c r="AC22" s="13">
        <f t="shared" si="1"/>
        <v>0</v>
      </c>
      <c r="AD22" s="12">
        <f t="shared" si="2"/>
        <v>2</v>
      </c>
      <c r="AE22" s="19">
        <f t="shared" si="3"/>
        <v>8</v>
      </c>
      <c r="AF22" s="21" t="s">
        <v>784</v>
      </c>
      <c r="AG22" s="21" t="s">
        <v>809</v>
      </c>
    </row>
    <row r="23" spans="1:33" ht="15.75" x14ac:dyDescent="0.25">
      <c r="A23" s="62" t="s">
        <v>387</v>
      </c>
      <c r="B23" s="22" t="s">
        <v>1</v>
      </c>
      <c r="C23" s="341" t="s">
        <v>388</v>
      </c>
      <c r="D23" s="13" t="s">
        <v>222</v>
      </c>
      <c r="E23" s="13" t="s">
        <v>222</v>
      </c>
      <c r="F23" s="16"/>
      <c r="G23" s="18"/>
      <c r="H23" s="12" t="s">
        <v>222</v>
      </c>
      <c r="I23" s="13" t="s">
        <v>222</v>
      </c>
      <c r="J23" s="16"/>
      <c r="K23" s="17"/>
      <c r="L23" s="13" t="s">
        <v>222</v>
      </c>
      <c r="M23" s="13" t="s">
        <v>222</v>
      </c>
      <c r="N23" s="16"/>
      <c r="O23" s="18"/>
      <c r="P23" s="12">
        <v>8</v>
      </c>
      <c r="Q23" s="13"/>
      <c r="R23" s="729">
        <v>3</v>
      </c>
      <c r="S23" s="18" t="s">
        <v>156</v>
      </c>
      <c r="T23" s="12" t="s">
        <v>222</v>
      </c>
      <c r="U23" s="13" t="s">
        <v>222</v>
      </c>
      <c r="V23" s="23"/>
      <c r="W23" s="66"/>
      <c r="X23" s="13" t="s">
        <v>222</v>
      </c>
      <c r="Y23" s="13" t="s">
        <v>222</v>
      </c>
      <c r="Z23" s="16"/>
      <c r="AA23" s="18"/>
      <c r="AB23" s="12">
        <f t="shared" si="0"/>
        <v>8</v>
      </c>
      <c r="AC23" s="13">
        <f t="shared" si="1"/>
        <v>0</v>
      </c>
      <c r="AD23" s="12">
        <f t="shared" si="2"/>
        <v>3</v>
      </c>
      <c r="AE23" s="19">
        <f t="shared" si="3"/>
        <v>8</v>
      </c>
      <c r="AF23" s="20" t="s">
        <v>780</v>
      </c>
      <c r="AG23" s="21" t="s">
        <v>923</v>
      </c>
    </row>
    <row r="24" spans="1:33" ht="15" x14ac:dyDescent="0.2">
      <c r="A24" s="9" t="s">
        <v>82</v>
      </c>
      <c r="B24" s="22" t="s">
        <v>1</v>
      </c>
      <c r="C24" s="11" t="s">
        <v>83</v>
      </c>
      <c r="D24" s="13" t="s">
        <v>222</v>
      </c>
      <c r="E24" s="13" t="s">
        <v>222</v>
      </c>
      <c r="F24" s="16"/>
      <c r="G24" s="18"/>
      <c r="H24" s="12" t="s">
        <v>222</v>
      </c>
      <c r="I24" s="13">
        <v>8</v>
      </c>
      <c r="J24" s="16">
        <v>2</v>
      </c>
      <c r="K24" s="17" t="s">
        <v>225</v>
      </c>
      <c r="L24" s="13" t="s">
        <v>222</v>
      </c>
      <c r="M24" s="13" t="s">
        <v>222</v>
      </c>
      <c r="N24" s="16"/>
      <c r="O24" s="18"/>
      <c r="P24" s="12" t="s">
        <v>222</v>
      </c>
      <c r="Q24" s="13" t="s">
        <v>222</v>
      </c>
      <c r="R24" s="16"/>
      <c r="S24" s="18"/>
      <c r="T24" s="12" t="s">
        <v>222</v>
      </c>
      <c r="U24" s="13" t="s">
        <v>222</v>
      </c>
      <c r="V24" s="23"/>
      <c r="W24" s="66"/>
      <c r="X24" s="13" t="s">
        <v>222</v>
      </c>
      <c r="Y24" s="13" t="s">
        <v>222</v>
      </c>
      <c r="Z24" s="16"/>
      <c r="AA24" s="18"/>
      <c r="AB24" s="12">
        <f t="shared" si="0"/>
        <v>0</v>
      </c>
      <c r="AC24" s="13">
        <f t="shared" si="1"/>
        <v>8</v>
      </c>
      <c r="AD24" s="12">
        <f t="shared" si="2"/>
        <v>2</v>
      </c>
      <c r="AE24" s="19">
        <f t="shared" si="3"/>
        <v>8</v>
      </c>
      <c r="AF24" s="20" t="s">
        <v>731</v>
      </c>
      <c r="AG24" s="21" t="s">
        <v>824</v>
      </c>
    </row>
    <row r="25" spans="1:33" ht="15" x14ac:dyDescent="0.2">
      <c r="A25" s="9" t="s">
        <v>84</v>
      </c>
      <c r="B25" s="22" t="s">
        <v>1</v>
      </c>
      <c r="C25" s="11" t="s">
        <v>85</v>
      </c>
      <c r="D25" s="13" t="s">
        <v>222</v>
      </c>
      <c r="E25" s="13" t="s">
        <v>222</v>
      </c>
      <c r="F25" s="16"/>
      <c r="G25" s="18"/>
      <c r="H25" s="12" t="s">
        <v>222</v>
      </c>
      <c r="I25" s="13" t="s">
        <v>222</v>
      </c>
      <c r="J25" s="16"/>
      <c r="K25" s="17"/>
      <c r="L25" s="13" t="s">
        <v>222</v>
      </c>
      <c r="M25" s="13">
        <v>8</v>
      </c>
      <c r="N25" s="16">
        <v>2</v>
      </c>
      <c r="O25" s="18" t="s">
        <v>225</v>
      </c>
      <c r="P25" s="12" t="s">
        <v>222</v>
      </c>
      <c r="Q25" s="13" t="s">
        <v>222</v>
      </c>
      <c r="R25" s="16"/>
      <c r="S25" s="18"/>
      <c r="T25" s="12" t="s">
        <v>222</v>
      </c>
      <c r="U25" s="13" t="s">
        <v>222</v>
      </c>
      <c r="V25" s="23"/>
      <c r="W25" s="66"/>
      <c r="X25" s="13" t="s">
        <v>222</v>
      </c>
      <c r="Y25" s="13" t="s">
        <v>222</v>
      </c>
      <c r="Z25" s="16"/>
      <c r="AA25" s="18"/>
      <c r="AB25" s="12">
        <f t="shared" si="0"/>
        <v>0</v>
      </c>
      <c r="AC25" s="13">
        <f t="shared" si="1"/>
        <v>8</v>
      </c>
      <c r="AD25" s="12">
        <f t="shared" si="2"/>
        <v>2</v>
      </c>
      <c r="AE25" s="19">
        <f t="shared" si="3"/>
        <v>8</v>
      </c>
      <c r="AF25" s="20" t="s">
        <v>731</v>
      </c>
      <c r="AG25" s="21" t="s">
        <v>824</v>
      </c>
    </row>
    <row r="26" spans="1:33" ht="15" x14ac:dyDescent="0.2">
      <c r="A26" s="9" t="s">
        <v>86</v>
      </c>
      <c r="B26" s="22" t="s">
        <v>1</v>
      </c>
      <c r="C26" s="11" t="s">
        <v>87</v>
      </c>
      <c r="D26" s="13" t="s">
        <v>222</v>
      </c>
      <c r="E26" s="13" t="s">
        <v>222</v>
      </c>
      <c r="F26" s="16"/>
      <c r="G26" s="18"/>
      <c r="H26" s="12" t="s">
        <v>222</v>
      </c>
      <c r="I26" s="13" t="s">
        <v>222</v>
      </c>
      <c r="J26" s="16"/>
      <c r="K26" s="17"/>
      <c r="L26" s="13" t="s">
        <v>222</v>
      </c>
      <c r="M26" s="13" t="s">
        <v>222</v>
      </c>
      <c r="N26" s="16"/>
      <c r="O26" s="18"/>
      <c r="P26" s="12" t="s">
        <v>222</v>
      </c>
      <c r="Q26" s="13">
        <v>8</v>
      </c>
      <c r="R26" s="16">
        <v>2</v>
      </c>
      <c r="S26" s="18" t="s">
        <v>225</v>
      </c>
      <c r="T26" s="12" t="s">
        <v>222</v>
      </c>
      <c r="U26" s="13" t="s">
        <v>222</v>
      </c>
      <c r="V26" s="23"/>
      <c r="W26" s="66"/>
      <c r="X26" s="13" t="s">
        <v>222</v>
      </c>
      <c r="Y26" s="13" t="s">
        <v>222</v>
      </c>
      <c r="Z26" s="16"/>
      <c r="AA26" s="18"/>
      <c r="AB26" s="12">
        <f t="shared" si="0"/>
        <v>0</v>
      </c>
      <c r="AC26" s="13">
        <f t="shared" si="1"/>
        <v>8</v>
      </c>
      <c r="AD26" s="12">
        <f t="shared" si="2"/>
        <v>2</v>
      </c>
      <c r="AE26" s="19">
        <f t="shared" si="3"/>
        <v>8</v>
      </c>
      <c r="AF26" s="20" t="s">
        <v>731</v>
      </c>
      <c r="AG26" s="21" t="s">
        <v>824</v>
      </c>
    </row>
    <row r="27" spans="1:33" ht="15" x14ac:dyDescent="0.2">
      <c r="A27" s="9" t="s">
        <v>88</v>
      </c>
      <c r="B27" s="22" t="s">
        <v>1</v>
      </c>
      <c r="C27" s="11" t="s">
        <v>89</v>
      </c>
      <c r="D27" s="13" t="s">
        <v>222</v>
      </c>
      <c r="E27" s="13" t="s">
        <v>222</v>
      </c>
      <c r="F27" s="16"/>
      <c r="G27" s="18"/>
      <c r="H27" s="12" t="s">
        <v>222</v>
      </c>
      <c r="I27" s="13" t="s">
        <v>222</v>
      </c>
      <c r="J27" s="16"/>
      <c r="K27" s="17"/>
      <c r="L27" s="13" t="s">
        <v>222</v>
      </c>
      <c r="M27" s="13" t="s">
        <v>222</v>
      </c>
      <c r="N27" s="16"/>
      <c r="O27" s="18"/>
      <c r="P27" s="12" t="s">
        <v>222</v>
      </c>
      <c r="Q27" s="13" t="s">
        <v>222</v>
      </c>
      <c r="R27" s="16"/>
      <c r="S27" s="18"/>
      <c r="T27" s="12" t="s">
        <v>222</v>
      </c>
      <c r="U27" s="13">
        <v>8</v>
      </c>
      <c r="V27" s="23">
        <v>2</v>
      </c>
      <c r="W27" s="66" t="s">
        <v>225</v>
      </c>
      <c r="X27" s="13" t="s">
        <v>222</v>
      </c>
      <c r="Y27" s="13" t="s">
        <v>222</v>
      </c>
      <c r="Z27" s="16"/>
      <c r="AA27" s="18"/>
      <c r="AB27" s="12">
        <f t="shared" si="0"/>
        <v>0</v>
      </c>
      <c r="AC27" s="13">
        <f t="shared" si="1"/>
        <v>8</v>
      </c>
      <c r="AD27" s="12">
        <f t="shared" si="2"/>
        <v>2</v>
      </c>
      <c r="AE27" s="19">
        <f t="shared" si="3"/>
        <v>8</v>
      </c>
      <c r="AF27" s="20" t="s">
        <v>731</v>
      </c>
      <c r="AG27" s="21" t="s">
        <v>824</v>
      </c>
    </row>
    <row r="28" spans="1:33" ht="15" x14ac:dyDescent="0.2">
      <c r="A28" s="9" t="s">
        <v>90</v>
      </c>
      <c r="B28" s="22" t="s">
        <v>1</v>
      </c>
      <c r="C28" s="11" t="s">
        <v>91</v>
      </c>
      <c r="D28" s="13" t="s">
        <v>222</v>
      </c>
      <c r="E28" s="13" t="s">
        <v>222</v>
      </c>
      <c r="F28" s="16"/>
      <c r="G28" s="18"/>
      <c r="H28" s="12" t="s">
        <v>222</v>
      </c>
      <c r="I28" s="13" t="s">
        <v>222</v>
      </c>
      <c r="J28" s="16"/>
      <c r="K28" s="17"/>
      <c r="L28" s="13" t="s">
        <v>222</v>
      </c>
      <c r="M28" s="13" t="s">
        <v>222</v>
      </c>
      <c r="N28" s="16"/>
      <c r="O28" s="18"/>
      <c r="P28" s="12" t="s">
        <v>222</v>
      </c>
      <c r="Q28" s="13" t="s">
        <v>222</v>
      </c>
      <c r="R28" s="16"/>
      <c r="S28" s="18"/>
      <c r="T28" s="12" t="s">
        <v>222</v>
      </c>
      <c r="U28" s="13" t="s">
        <v>222</v>
      </c>
      <c r="V28" s="23"/>
      <c r="W28" s="66"/>
      <c r="X28" s="13" t="s">
        <v>222</v>
      </c>
      <c r="Y28" s="13">
        <v>8</v>
      </c>
      <c r="Z28" s="16">
        <v>2</v>
      </c>
      <c r="AA28" s="18" t="s">
        <v>225</v>
      </c>
      <c r="AB28" s="12">
        <f t="shared" si="0"/>
        <v>0</v>
      </c>
      <c r="AC28" s="13">
        <f t="shared" si="1"/>
        <v>8</v>
      </c>
      <c r="AD28" s="12">
        <f t="shared" si="2"/>
        <v>2</v>
      </c>
      <c r="AE28" s="19">
        <f t="shared" si="3"/>
        <v>8</v>
      </c>
      <c r="AF28" s="20" t="s">
        <v>731</v>
      </c>
      <c r="AG28" s="21" t="s">
        <v>824</v>
      </c>
    </row>
    <row r="29" spans="1:33" ht="15" x14ac:dyDescent="0.2">
      <c r="A29" s="575" t="s">
        <v>654</v>
      </c>
      <c r="B29" s="22" t="s">
        <v>137</v>
      </c>
      <c r="C29" s="678" t="s">
        <v>655</v>
      </c>
      <c r="D29" s="13" t="s">
        <v>222</v>
      </c>
      <c r="E29" s="13" t="s">
        <v>222</v>
      </c>
      <c r="F29" s="16"/>
      <c r="G29" s="18"/>
      <c r="H29" s="12">
        <v>4</v>
      </c>
      <c r="I29" s="13"/>
      <c r="J29" s="16">
        <v>1</v>
      </c>
      <c r="K29" s="17" t="s">
        <v>156</v>
      </c>
      <c r="L29" s="13" t="s">
        <v>222</v>
      </c>
      <c r="M29" s="13"/>
      <c r="N29" s="16"/>
      <c r="O29" s="18"/>
      <c r="P29" s="12" t="s">
        <v>222</v>
      </c>
      <c r="Q29" s="13" t="s">
        <v>222</v>
      </c>
      <c r="R29" s="16"/>
      <c r="S29" s="18"/>
      <c r="T29" s="12" t="s">
        <v>222</v>
      </c>
      <c r="U29" s="13" t="s">
        <v>222</v>
      </c>
      <c r="V29" s="16"/>
      <c r="W29" s="17"/>
      <c r="X29" s="13" t="s">
        <v>222</v>
      </c>
      <c r="Y29" s="13" t="s">
        <v>222</v>
      </c>
      <c r="Z29" s="16"/>
      <c r="AA29" s="18"/>
      <c r="AB29" s="12">
        <f t="shared" si="0"/>
        <v>4</v>
      </c>
      <c r="AC29" s="13">
        <f t="shared" si="1"/>
        <v>0</v>
      </c>
      <c r="AD29" s="12">
        <f t="shared" si="2"/>
        <v>1</v>
      </c>
      <c r="AE29" s="19">
        <f t="shared" si="3"/>
        <v>4</v>
      </c>
      <c r="AF29" s="21" t="s">
        <v>839</v>
      </c>
      <c r="AG29" s="21" t="s">
        <v>840</v>
      </c>
    </row>
    <row r="30" spans="1:33" ht="15" x14ac:dyDescent="0.2">
      <c r="A30" s="575" t="s">
        <v>656</v>
      </c>
      <c r="B30" s="22" t="s">
        <v>137</v>
      </c>
      <c r="C30" s="554" t="s">
        <v>657</v>
      </c>
      <c r="D30" s="13" t="s">
        <v>222</v>
      </c>
      <c r="E30" s="13" t="s">
        <v>222</v>
      </c>
      <c r="F30" s="16"/>
      <c r="G30" s="18"/>
      <c r="H30" s="12">
        <v>4</v>
      </c>
      <c r="I30" s="13" t="s">
        <v>222</v>
      </c>
      <c r="J30" s="16">
        <v>1</v>
      </c>
      <c r="K30" s="17" t="s">
        <v>347</v>
      </c>
      <c r="L30" s="13"/>
      <c r="M30" s="13" t="s">
        <v>222</v>
      </c>
      <c r="N30" s="16"/>
      <c r="O30" s="18"/>
      <c r="P30" s="12" t="s">
        <v>222</v>
      </c>
      <c r="Q30" s="13" t="s">
        <v>222</v>
      </c>
      <c r="R30" s="16"/>
      <c r="S30" s="18"/>
      <c r="T30" s="12" t="s">
        <v>222</v>
      </c>
      <c r="U30" s="13" t="s">
        <v>222</v>
      </c>
      <c r="V30" s="16"/>
      <c r="W30" s="17"/>
      <c r="X30" s="13" t="s">
        <v>222</v>
      </c>
      <c r="Y30" s="13" t="s">
        <v>222</v>
      </c>
      <c r="Z30" s="16"/>
      <c r="AA30" s="18"/>
      <c r="AB30" s="12">
        <f t="shared" si="0"/>
        <v>4</v>
      </c>
      <c r="AC30" s="13">
        <f t="shared" si="1"/>
        <v>0</v>
      </c>
      <c r="AD30" s="12">
        <f t="shared" si="2"/>
        <v>1</v>
      </c>
      <c r="AE30" s="19">
        <f t="shared" si="3"/>
        <v>4</v>
      </c>
      <c r="AF30" s="21" t="s">
        <v>839</v>
      </c>
      <c r="AG30" s="21" t="s">
        <v>841</v>
      </c>
    </row>
    <row r="31" spans="1:33" ht="15" x14ac:dyDescent="0.2">
      <c r="A31" s="575" t="s">
        <v>658</v>
      </c>
      <c r="B31" s="22" t="s">
        <v>137</v>
      </c>
      <c r="C31" s="554" t="s">
        <v>659</v>
      </c>
      <c r="D31" s="13" t="s">
        <v>222</v>
      </c>
      <c r="E31" s="13" t="s">
        <v>222</v>
      </c>
      <c r="F31" s="16"/>
      <c r="G31" s="18"/>
      <c r="H31" s="12" t="s">
        <v>222</v>
      </c>
      <c r="I31" s="13" t="s">
        <v>222</v>
      </c>
      <c r="J31" s="16"/>
      <c r="K31" s="17"/>
      <c r="L31" s="13">
        <v>4</v>
      </c>
      <c r="M31" s="13">
        <v>8</v>
      </c>
      <c r="N31" s="16">
        <v>2</v>
      </c>
      <c r="O31" s="18" t="s">
        <v>346</v>
      </c>
      <c r="P31" s="12"/>
      <c r="Q31" s="13"/>
      <c r="R31" s="16"/>
      <c r="S31" s="18"/>
      <c r="T31" s="12" t="s">
        <v>222</v>
      </c>
      <c r="U31" s="13" t="s">
        <v>222</v>
      </c>
      <c r="V31" s="16"/>
      <c r="W31" s="17"/>
      <c r="X31" s="13" t="s">
        <v>222</v>
      </c>
      <c r="Y31" s="13" t="s">
        <v>222</v>
      </c>
      <c r="Z31" s="16"/>
      <c r="AA31" s="18"/>
      <c r="AB31" s="12">
        <f t="shared" si="0"/>
        <v>4</v>
      </c>
      <c r="AC31" s="13">
        <f t="shared" si="1"/>
        <v>8</v>
      </c>
      <c r="AD31" s="12">
        <f t="shared" si="2"/>
        <v>2</v>
      </c>
      <c r="AE31" s="19">
        <f t="shared" si="3"/>
        <v>12</v>
      </c>
      <c r="AF31" s="21" t="s">
        <v>839</v>
      </c>
      <c r="AG31" s="21" t="s">
        <v>841</v>
      </c>
    </row>
    <row r="32" spans="1:33" ht="15" x14ac:dyDescent="0.2">
      <c r="A32" s="575" t="s">
        <v>660</v>
      </c>
      <c r="B32" s="22" t="s">
        <v>137</v>
      </c>
      <c r="C32" s="554" t="s">
        <v>661</v>
      </c>
      <c r="D32" s="13" t="s">
        <v>222</v>
      </c>
      <c r="E32" s="13" t="s">
        <v>222</v>
      </c>
      <c r="F32" s="16"/>
      <c r="G32" s="18"/>
      <c r="H32" s="12" t="s">
        <v>222</v>
      </c>
      <c r="I32" s="13" t="s">
        <v>222</v>
      </c>
      <c r="J32" s="16"/>
      <c r="K32" s="17"/>
      <c r="L32" s="13" t="s">
        <v>222</v>
      </c>
      <c r="M32" s="13" t="s">
        <v>222</v>
      </c>
      <c r="N32" s="16"/>
      <c r="O32" s="18"/>
      <c r="P32" s="12">
        <v>4</v>
      </c>
      <c r="Q32" s="13">
        <v>4</v>
      </c>
      <c r="R32" s="16">
        <v>3</v>
      </c>
      <c r="S32" s="18" t="s">
        <v>346</v>
      </c>
      <c r="T32" s="12"/>
      <c r="U32" s="13"/>
      <c r="V32" s="16"/>
      <c r="W32" s="17"/>
      <c r="X32" s="13" t="s">
        <v>222</v>
      </c>
      <c r="Y32" s="13" t="s">
        <v>222</v>
      </c>
      <c r="Z32" s="16"/>
      <c r="AA32" s="18"/>
      <c r="AB32" s="12">
        <f t="shared" si="0"/>
        <v>4</v>
      </c>
      <c r="AC32" s="13">
        <f t="shared" si="1"/>
        <v>4</v>
      </c>
      <c r="AD32" s="12">
        <f t="shared" si="2"/>
        <v>3</v>
      </c>
      <c r="AE32" s="19">
        <f t="shared" si="3"/>
        <v>8</v>
      </c>
      <c r="AF32" s="21" t="s">
        <v>839</v>
      </c>
      <c r="AG32" s="21" t="s">
        <v>841</v>
      </c>
    </row>
    <row r="33" spans="1:33" ht="15" x14ac:dyDescent="0.2">
      <c r="A33" s="575" t="s">
        <v>662</v>
      </c>
      <c r="B33" s="22" t="s">
        <v>137</v>
      </c>
      <c r="C33" s="554" t="s">
        <v>663</v>
      </c>
      <c r="D33" s="13" t="s">
        <v>222</v>
      </c>
      <c r="E33" s="13" t="s">
        <v>222</v>
      </c>
      <c r="F33" s="16"/>
      <c r="G33" s="18"/>
      <c r="H33" s="12" t="s">
        <v>222</v>
      </c>
      <c r="I33" s="13" t="s">
        <v>222</v>
      </c>
      <c r="J33" s="16"/>
      <c r="K33" s="17"/>
      <c r="L33" s="13" t="s">
        <v>222</v>
      </c>
      <c r="M33" s="13" t="s">
        <v>222</v>
      </c>
      <c r="N33" s="16"/>
      <c r="O33" s="18"/>
      <c r="P33" s="12" t="s">
        <v>222</v>
      </c>
      <c r="Q33" s="13" t="s">
        <v>222</v>
      </c>
      <c r="R33" s="16"/>
      <c r="S33" s="18"/>
      <c r="T33" s="12">
        <v>4</v>
      </c>
      <c r="U33" s="13">
        <v>8</v>
      </c>
      <c r="V33" s="16">
        <v>2</v>
      </c>
      <c r="W33" s="17" t="s">
        <v>347</v>
      </c>
      <c r="X33" s="13"/>
      <c r="Y33" s="13"/>
      <c r="Z33" s="16"/>
      <c r="AA33" s="18"/>
      <c r="AB33" s="12">
        <f t="shared" si="0"/>
        <v>4</v>
      </c>
      <c r="AC33" s="13">
        <f t="shared" si="1"/>
        <v>8</v>
      </c>
      <c r="AD33" s="12">
        <f t="shared" si="2"/>
        <v>2</v>
      </c>
      <c r="AE33" s="19">
        <f t="shared" si="3"/>
        <v>12</v>
      </c>
      <c r="AF33" s="21" t="s">
        <v>839</v>
      </c>
      <c r="AG33" s="21" t="s">
        <v>841</v>
      </c>
    </row>
    <row r="34" spans="1:33" ht="15" x14ac:dyDescent="0.2">
      <c r="A34" s="575" t="s">
        <v>664</v>
      </c>
      <c r="B34" s="22" t="s">
        <v>137</v>
      </c>
      <c r="C34" s="554" t="s">
        <v>665</v>
      </c>
      <c r="D34" s="13" t="s">
        <v>222</v>
      </c>
      <c r="E34" s="13" t="s">
        <v>222</v>
      </c>
      <c r="F34" s="26"/>
      <c r="G34" s="27"/>
      <c r="H34" s="12">
        <v>4</v>
      </c>
      <c r="I34" s="13">
        <v>4</v>
      </c>
      <c r="J34" s="26">
        <v>2</v>
      </c>
      <c r="K34" s="28" t="s">
        <v>347</v>
      </c>
      <c r="L34" s="13" t="s">
        <v>222</v>
      </c>
      <c r="M34" s="13" t="s">
        <v>222</v>
      </c>
      <c r="N34" s="26"/>
      <c r="O34" s="27"/>
      <c r="P34" s="12" t="s">
        <v>222</v>
      </c>
      <c r="Q34" s="13" t="s">
        <v>222</v>
      </c>
      <c r="R34" s="26"/>
      <c r="S34" s="27"/>
      <c r="T34" s="12" t="s">
        <v>222</v>
      </c>
      <c r="U34" s="13" t="s">
        <v>222</v>
      </c>
      <c r="V34" s="26"/>
      <c r="W34" s="28"/>
      <c r="X34" s="13" t="s">
        <v>222</v>
      </c>
      <c r="Y34" s="13" t="s">
        <v>222</v>
      </c>
      <c r="Z34" s="26"/>
      <c r="AA34" s="27"/>
      <c r="AB34" s="12">
        <f t="shared" si="0"/>
        <v>4</v>
      </c>
      <c r="AC34" s="13">
        <f t="shared" si="1"/>
        <v>4</v>
      </c>
      <c r="AD34" s="12">
        <f t="shared" si="2"/>
        <v>2</v>
      </c>
      <c r="AE34" s="19">
        <f t="shared" si="3"/>
        <v>8</v>
      </c>
      <c r="AF34" s="21" t="s">
        <v>839</v>
      </c>
      <c r="AG34" s="21" t="s">
        <v>842</v>
      </c>
    </row>
    <row r="35" spans="1:33" ht="15" x14ac:dyDescent="0.2">
      <c r="A35" s="575" t="s">
        <v>666</v>
      </c>
      <c r="B35" s="22" t="s">
        <v>137</v>
      </c>
      <c r="C35" s="554" t="s">
        <v>667</v>
      </c>
      <c r="D35" s="63" t="s">
        <v>222</v>
      </c>
      <c r="E35" s="63" t="s">
        <v>222</v>
      </c>
      <c r="F35" s="64"/>
      <c r="G35" s="764"/>
      <c r="H35" s="65" t="s">
        <v>222</v>
      </c>
      <c r="I35" s="63" t="s">
        <v>222</v>
      </c>
      <c r="J35" s="64"/>
      <c r="K35" s="17"/>
      <c r="L35" s="63" t="s">
        <v>222</v>
      </c>
      <c r="M35" s="63" t="s">
        <v>222</v>
      </c>
      <c r="N35" s="16"/>
      <c r="O35" s="18"/>
      <c r="P35" s="65" t="s">
        <v>222</v>
      </c>
      <c r="Q35" s="63" t="s">
        <v>222</v>
      </c>
      <c r="R35" s="64"/>
      <c r="S35" s="764"/>
      <c r="T35" s="12">
        <v>4</v>
      </c>
      <c r="U35" s="13">
        <v>4</v>
      </c>
      <c r="V35" s="16">
        <v>2</v>
      </c>
      <c r="W35" s="17" t="s">
        <v>346</v>
      </c>
      <c r="X35" s="63" t="s">
        <v>222</v>
      </c>
      <c r="Y35" s="63" t="s">
        <v>222</v>
      </c>
      <c r="Z35" s="16"/>
      <c r="AA35" s="18"/>
      <c r="AB35" s="12">
        <f t="shared" si="0"/>
        <v>4</v>
      </c>
      <c r="AC35" s="13">
        <f t="shared" si="1"/>
        <v>4</v>
      </c>
      <c r="AD35" s="12">
        <f t="shared" si="2"/>
        <v>2</v>
      </c>
      <c r="AE35" s="19">
        <f t="shared" si="3"/>
        <v>8</v>
      </c>
      <c r="AF35" s="21" t="s">
        <v>839</v>
      </c>
      <c r="AG35" s="21" t="s">
        <v>842</v>
      </c>
    </row>
    <row r="36" spans="1:33" ht="15" x14ac:dyDescent="0.2">
      <c r="A36" s="575" t="s">
        <v>668</v>
      </c>
      <c r="B36" s="22" t="s">
        <v>137</v>
      </c>
      <c r="C36" s="554" t="s">
        <v>669</v>
      </c>
      <c r="D36" s="13" t="s">
        <v>222</v>
      </c>
      <c r="E36" s="13" t="s">
        <v>222</v>
      </c>
      <c r="F36" s="16"/>
      <c r="G36" s="18"/>
      <c r="H36" s="12" t="s">
        <v>222</v>
      </c>
      <c r="I36" s="13" t="s">
        <v>222</v>
      </c>
      <c r="J36" s="16"/>
      <c r="K36" s="17"/>
      <c r="L36" s="13" t="s">
        <v>222</v>
      </c>
      <c r="M36" s="13" t="s">
        <v>222</v>
      </c>
      <c r="N36" s="16"/>
      <c r="O36" s="18"/>
      <c r="P36" s="12" t="s">
        <v>222</v>
      </c>
      <c r="Q36" s="13" t="s">
        <v>222</v>
      </c>
      <c r="R36" s="16"/>
      <c r="S36" s="18"/>
      <c r="T36" s="12" t="s">
        <v>222</v>
      </c>
      <c r="U36" s="13" t="s">
        <v>222</v>
      </c>
      <c r="V36" s="16"/>
      <c r="W36" s="17"/>
      <c r="X36" s="13">
        <v>8</v>
      </c>
      <c r="Y36" s="13">
        <v>4</v>
      </c>
      <c r="Z36" s="16">
        <v>2</v>
      </c>
      <c r="AA36" s="18" t="s">
        <v>347</v>
      </c>
      <c r="AB36" s="12">
        <f t="shared" si="0"/>
        <v>8</v>
      </c>
      <c r="AC36" s="13">
        <f t="shared" si="1"/>
        <v>4</v>
      </c>
      <c r="AD36" s="12">
        <f t="shared" si="2"/>
        <v>2</v>
      </c>
      <c r="AE36" s="19">
        <f t="shared" si="3"/>
        <v>12</v>
      </c>
      <c r="AF36" s="21" t="s">
        <v>839</v>
      </c>
      <c r="AG36" s="21" t="s">
        <v>951</v>
      </c>
    </row>
    <row r="37" spans="1:33" ht="15" x14ac:dyDescent="0.2">
      <c r="A37" s="575" t="s">
        <v>670</v>
      </c>
      <c r="B37" s="22" t="s">
        <v>137</v>
      </c>
      <c r="C37" s="554" t="s">
        <v>671</v>
      </c>
      <c r="D37" s="13" t="s">
        <v>222</v>
      </c>
      <c r="E37" s="13" t="s">
        <v>222</v>
      </c>
      <c r="F37" s="16"/>
      <c r="G37" s="18"/>
      <c r="H37" s="12">
        <v>4</v>
      </c>
      <c r="I37" s="13">
        <v>4</v>
      </c>
      <c r="J37" s="16">
        <v>2</v>
      </c>
      <c r="K37" s="17" t="s">
        <v>347</v>
      </c>
      <c r="L37" s="13" t="s">
        <v>222</v>
      </c>
      <c r="M37" s="13" t="s">
        <v>222</v>
      </c>
      <c r="N37" s="16"/>
      <c r="O37" s="18"/>
      <c r="P37" s="12" t="s">
        <v>222</v>
      </c>
      <c r="Q37" s="13" t="s">
        <v>222</v>
      </c>
      <c r="R37" s="16"/>
      <c r="S37" s="18"/>
      <c r="T37" s="12" t="s">
        <v>222</v>
      </c>
      <c r="U37" s="13" t="s">
        <v>222</v>
      </c>
      <c r="V37" s="16"/>
      <c r="W37" s="17"/>
      <c r="X37" s="13" t="s">
        <v>222</v>
      </c>
      <c r="Y37" s="13" t="s">
        <v>222</v>
      </c>
      <c r="Z37" s="16"/>
      <c r="AA37" s="18"/>
      <c r="AB37" s="12">
        <f t="shared" si="0"/>
        <v>4</v>
      </c>
      <c r="AC37" s="13">
        <f t="shared" si="1"/>
        <v>4</v>
      </c>
      <c r="AD37" s="12">
        <f t="shared" si="2"/>
        <v>2</v>
      </c>
      <c r="AE37" s="19">
        <f t="shared" si="3"/>
        <v>8</v>
      </c>
      <c r="AF37" s="21" t="s">
        <v>839</v>
      </c>
      <c r="AG37" s="21" t="s">
        <v>775</v>
      </c>
    </row>
    <row r="38" spans="1:33" ht="15" x14ac:dyDescent="0.2">
      <c r="A38" s="575" t="s">
        <v>672</v>
      </c>
      <c r="B38" s="22" t="s">
        <v>137</v>
      </c>
      <c r="C38" s="554" t="s">
        <v>673</v>
      </c>
      <c r="D38" s="13" t="s">
        <v>222</v>
      </c>
      <c r="E38" s="13" t="s">
        <v>222</v>
      </c>
      <c r="F38" s="16"/>
      <c r="G38" s="18"/>
      <c r="H38" s="12" t="s">
        <v>222</v>
      </c>
      <c r="I38" s="13" t="s">
        <v>222</v>
      </c>
      <c r="J38" s="16"/>
      <c r="K38" s="17"/>
      <c r="L38" s="13">
        <v>4</v>
      </c>
      <c r="M38" s="13">
        <v>4</v>
      </c>
      <c r="N38" s="16">
        <v>2</v>
      </c>
      <c r="O38" s="18" t="s">
        <v>346</v>
      </c>
      <c r="P38" s="12"/>
      <c r="Q38" s="13"/>
      <c r="R38" s="16"/>
      <c r="S38" s="18"/>
      <c r="T38" s="12" t="s">
        <v>222</v>
      </c>
      <c r="U38" s="13" t="s">
        <v>222</v>
      </c>
      <c r="V38" s="16"/>
      <c r="W38" s="17"/>
      <c r="X38" s="13" t="s">
        <v>222</v>
      </c>
      <c r="Y38" s="13" t="s">
        <v>222</v>
      </c>
      <c r="Z38" s="16"/>
      <c r="AA38" s="18"/>
      <c r="AB38" s="12">
        <f t="shared" si="0"/>
        <v>4</v>
      </c>
      <c r="AC38" s="13">
        <f t="shared" si="1"/>
        <v>4</v>
      </c>
      <c r="AD38" s="12">
        <f t="shared" si="2"/>
        <v>2</v>
      </c>
      <c r="AE38" s="19">
        <f t="shared" si="3"/>
        <v>8</v>
      </c>
      <c r="AF38" s="21" t="s">
        <v>839</v>
      </c>
      <c r="AG38" s="21" t="s">
        <v>775</v>
      </c>
    </row>
    <row r="39" spans="1:33" ht="15" x14ac:dyDescent="0.2">
      <c r="A39" s="575" t="s">
        <v>674</v>
      </c>
      <c r="B39" s="22" t="s">
        <v>137</v>
      </c>
      <c r="C39" s="554" t="s">
        <v>675</v>
      </c>
      <c r="D39" s="13" t="s">
        <v>222</v>
      </c>
      <c r="E39" s="13" t="s">
        <v>222</v>
      </c>
      <c r="F39" s="16"/>
      <c r="G39" s="18"/>
      <c r="H39" s="12" t="s">
        <v>222</v>
      </c>
      <c r="I39" s="13" t="s">
        <v>222</v>
      </c>
      <c r="J39" s="16"/>
      <c r="K39" s="17"/>
      <c r="L39" s="13" t="s">
        <v>222</v>
      </c>
      <c r="M39" s="13" t="s">
        <v>222</v>
      </c>
      <c r="N39" s="16"/>
      <c r="O39" s="18"/>
      <c r="P39" s="12">
        <v>4</v>
      </c>
      <c r="Q39" s="13">
        <v>4</v>
      </c>
      <c r="R39" s="16">
        <v>2</v>
      </c>
      <c r="S39" s="18" t="s">
        <v>346</v>
      </c>
      <c r="T39" s="12"/>
      <c r="U39" s="13"/>
      <c r="V39" s="16"/>
      <c r="W39" s="17"/>
      <c r="X39" s="13" t="s">
        <v>222</v>
      </c>
      <c r="Y39" s="13" t="s">
        <v>222</v>
      </c>
      <c r="Z39" s="16"/>
      <c r="AA39" s="18"/>
      <c r="AB39" s="12">
        <f t="shared" si="0"/>
        <v>4</v>
      </c>
      <c r="AC39" s="13">
        <f t="shared" si="1"/>
        <v>4</v>
      </c>
      <c r="AD39" s="12">
        <f t="shared" si="2"/>
        <v>2</v>
      </c>
      <c r="AE39" s="19">
        <f t="shared" si="3"/>
        <v>8</v>
      </c>
      <c r="AF39" s="21" t="s">
        <v>839</v>
      </c>
      <c r="AG39" s="21" t="s">
        <v>775</v>
      </c>
    </row>
    <row r="40" spans="1:33" ht="15" x14ac:dyDescent="0.2">
      <c r="A40" s="575" t="s">
        <v>676</v>
      </c>
      <c r="B40" s="22" t="s">
        <v>137</v>
      </c>
      <c r="C40" s="554" t="s">
        <v>677</v>
      </c>
      <c r="D40" s="13" t="s">
        <v>222</v>
      </c>
      <c r="E40" s="13" t="s">
        <v>222</v>
      </c>
      <c r="F40" s="16"/>
      <c r="G40" s="18"/>
      <c r="H40" s="12">
        <v>4</v>
      </c>
      <c r="I40" s="13">
        <v>4</v>
      </c>
      <c r="J40" s="16">
        <v>2</v>
      </c>
      <c r="K40" s="17" t="s">
        <v>346</v>
      </c>
      <c r="L40" s="13" t="s">
        <v>222</v>
      </c>
      <c r="M40" s="13" t="s">
        <v>222</v>
      </c>
      <c r="N40" s="16"/>
      <c r="O40" s="18"/>
      <c r="P40" s="12" t="s">
        <v>222</v>
      </c>
      <c r="Q40" s="13" t="s">
        <v>222</v>
      </c>
      <c r="R40" s="16"/>
      <c r="S40" s="18"/>
      <c r="T40" s="12" t="s">
        <v>222</v>
      </c>
      <c r="U40" s="13" t="s">
        <v>222</v>
      </c>
      <c r="V40" s="16"/>
      <c r="W40" s="17"/>
      <c r="X40" s="13" t="s">
        <v>222</v>
      </c>
      <c r="Y40" s="13" t="s">
        <v>222</v>
      </c>
      <c r="Z40" s="16"/>
      <c r="AA40" s="18"/>
      <c r="AB40" s="12">
        <f t="shared" si="0"/>
        <v>4</v>
      </c>
      <c r="AC40" s="13">
        <f t="shared" si="1"/>
        <v>4</v>
      </c>
      <c r="AD40" s="12">
        <f t="shared" si="2"/>
        <v>2</v>
      </c>
      <c r="AE40" s="19">
        <f t="shared" si="3"/>
        <v>8</v>
      </c>
      <c r="AF40" s="21" t="s">
        <v>839</v>
      </c>
      <c r="AG40" s="21" t="s">
        <v>775</v>
      </c>
    </row>
    <row r="41" spans="1:33" ht="15" x14ac:dyDescent="0.2">
      <c r="A41" s="62" t="s">
        <v>678</v>
      </c>
      <c r="B41" s="22" t="s">
        <v>137</v>
      </c>
      <c r="C41" s="554" t="s">
        <v>679</v>
      </c>
      <c r="D41" s="13" t="s">
        <v>222</v>
      </c>
      <c r="E41" s="13" t="s">
        <v>222</v>
      </c>
      <c r="F41" s="16"/>
      <c r="G41" s="18"/>
      <c r="H41" s="12" t="s">
        <v>222</v>
      </c>
      <c r="I41" s="13" t="s">
        <v>222</v>
      </c>
      <c r="J41" s="16"/>
      <c r="K41" s="17"/>
      <c r="L41" s="13">
        <v>4</v>
      </c>
      <c r="M41" s="13">
        <v>4</v>
      </c>
      <c r="N41" s="16">
        <v>3</v>
      </c>
      <c r="O41" s="18" t="s">
        <v>346</v>
      </c>
      <c r="P41" s="12" t="s">
        <v>222</v>
      </c>
      <c r="Q41" s="13" t="s">
        <v>222</v>
      </c>
      <c r="R41" s="16"/>
      <c r="S41" s="18"/>
      <c r="T41" s="12" t="s">
        <v>222</v>
      </c>
      <c r="U41" s="13" t="s">
        <v>222</v>
      </c>
      <c r="V41" s="16"/>
      <c r="W41" s="17"/>
      <c r="X41" s="13" t="s">
        <v>222</v>
      </c>
      <c r="Y41" s="13" t="s">
        <v>222</v>
      </c>
      <c r="Z41" s="16"/>
      <c r="AA41" s="18"/>
      <c r="AB41" s="12">
        <f t="shared" si="0"/>
        <v>4</v>
      </c>
      <c r="AC41" s="13">
        <f t="shared" si="1"/>
        <v>4</v>
      </c>
      <c r="AD41" s="12">
        <f t="shared" si="2"/>
        <v>3</v>
      </c>
      <c r="AE41" s="19">
        <f t="shared" si="3"/>
        <v>8</v>
      </c>
      <c r="AF41" s="21" t="s">
        <v>839</v>
      </c>
      <c r="AG41" s="21" t="s">
        <v>775</v>
      </c>
    </row>
    <row r="42" spans="1:33" ht="15" x14ac:dyDescent="0.2">
      <c r="A42" s="62" t="s">
        <v>680</v>
      </c>
      <c r="B42" s="22" t="s">
        <v>137</v>
      </c>
      <c r="C42" s="554" t="s">
        <v>681</v>
      </c>
      <c r="D42" s="13" t="s">
        <v>222</v>
      </c>
      <c r="E42" s="13" t="s">
        <v>222</v>
      </c>
      <c r="F42" s="16"/>
      <c r="G42" s="18"/>
      <c r="H42" s="12" t="s">
        <v>222</v>
      </c>
      <c r="I42" s="13" t="s">
        <v>222</v>
      </c>
      <c r="J42" s="16"/>
      <c r="K42" s="17"/>
      <c r="L42" s="13" t="s">
        <v>222</v>
      </c>
      <c r="M42" s="13" t="s">
        <v>222</v>
      </c>
      <c r="N42" s="16"/>
      <c r="O42" s="18"/>
      <c r="P42" s="12">
        <v>4</v>
      </c>
      <c r="Q42" s="13"/>
      <c r="R42" s="16">
        <v>1</v>
      </c>
      <c r="S42" s="18" t="s">
        <v>346</v>
      </c>
      <c r="T42" s="65"/>
      <c r="U42" s="63" t="s">
        <v>222</v>
      </c>
      <c r="V42" s="64"/>
      <c r="W42" s="765"/>
      <c r="X42" s="13" t="s">
        <v>222</v>
      </c>
      <c r="Y42" s="13" t="s">
        <v>222</v>
      </c>
      <c r="Z42" s="16"/>
      <c r="AA42" s="18"/>
      <c r="AB42" s="12">
        <f t="shared" si="0"/>
        <v>4</v>
      </c>
      <c r="AC42" s="13">
        <f t="shared" si="1"/>
        <v>0</v>
      </c>
      <c r="AD42" s="12">
        <f t="shared" si="2"/>
        <v>1</v>
      </c>
      <c r="AE42" s="19">
        <f t="shared" si="3"/>
        <v>4</v>
      </c>
      <c r="AF42" s="21" t="s">
        <v>839</v>
      </c>
      <c r="AG42" s="21" t="s">
        <v>775</v>
      </c>
    </row>
    <row r="43" spans="1:33" ht="15" x14ac:dyDescent="0.2">
      <c r="A43" s="62" t="s">
        <v>682</v>
      </c>
      <c r="B43" s="22" t="s">
        <v>137</v>
      </c>
      <c r="C43" s="554" t="s">
        <v>683</v>
      </c>
      <c r="D43" s="13" t="s">
        <v>222</v>
      </c>
      <c r="E43" s="13" t="s">
        <v>222</v>
      </c>
      <c r="F43" s="16"/>
      <c r="G43" s="18"/>
      <c r="H43" s="12" t="s">
        <v>222</v>
      </c>
      <c r="I43" s="13" t="s">
        <v>222</v>
      </c>
      <c r="J43" s="16"/>
      <c r="K43" s="17"/>
      <c r="L43" s="13" t="s">
        <v>222</v>
      </c>
      <c r="M43" s="13" t="s">
        <v>222</v>
      </c>
      <c r="N43" s="16"/>
      <c r="O43" s="18"/>
      <c r="P43" s="12" t="s">
        <v>222</v>
      </c>
      <c r="Q43" s="13" t="s">
        <v>222</v>
      </c>
      <c r="R43" s="16"/>
      <c r="S43" s="18"/>
      <c r="T43" s="12">
        <v>4</v>
      </c>
      <c r="U43" s="13">
        <v>8</v>
      </c>
      <c r="V43" s="16">
        <v>2</v>
      </c>
      <c r="W43" s="17" t="s">
        <v>346</v>
      </c>
      <c r="X43" s="13" t="s">
        <v>222</v>
      </c>
      <c r="Y43" s="13" t="s">
        <v>222</v>
      </c>
      <c r="Z43" s="16"/>
      <c r="AA43" s="18"/>
      <c r="AB43" s="12">
        <f t="shared" si="0"/>
        <v>4</v>
      </c>
      <c r="AC43" s="13">
        <f t="shared" si="1"/>
        <v>8</v>
      </c>
      <c r="AD43" s="12">
        <f t="shared" si="2"/>
        <v>2</v>
      </c>
      <c r="AE43" s="19">
        <f t="shared" si="3"/>
        <v>12</v>
      </c>
      <c r="AF43" s="21" t="s">
        <v>839</v>
      </c>
      <c r="AG43" s="21" t="s">
        <v>775</v>
      </c>
    </row>
    <row r="44" spans="1:33" ht="15" x14ac:dyDescent="0.2">
      <c r="A44" s="62" t="s">
        <v>684</v>
      </c>
      <c r="B44" s="22" t="s">
        <v>137</v>
      </c>
      <c r="C44" s="554" t="s">
        <v>685</v>
      </c>
      <c r="D44" s="13" t="s">
        <v>222</v>
      </c>
      <c r="E44" s="13" t="s">
        <v>222</v>
      </c>
      <c r="F44" s="16"/>
      <c r="G44" s="18"/>
      <c r="H44" s="12" t="s">
        <v>222</v>
      </c>
      <c r="I44" s="13" t="s">
        <v>222</v>
      </c>
      <c r="J44" s="16"/>
      <c r="K44" s="17"/>
      <c r="L44" s="13" t="s">
        <v>222</v>
      </c>
      <c r="M44" s="13" t="s">
        <v>222</v>
      </c>
      <c r="N44" s="16"/>
      <c r="O44" s="18"/>
      <c r="P44" s="12" t="s">
        <v>222</v>
      </c>
      <c r="Q44" s="13" t="s">
        <v>222</v>
      </c>
      <c r="R44" s="16"/>
      <c r="S44" s="18"/>
      <c r="T44" s="12" t="s">
        <v>222</v>
      </c>
      <c r="U44" s="13" t="s">
        <v>222</v>
      </c>
      <c r="V44" s="16"/>
      <c r="W44" s="17"/>
      <c r="X44" s="13">
        <v>8</v>
      </c>
      <c r="Y44" s="13">
        <v>4</v>
      </c>
      <c r="Z44" s="16">
        <v>2</v>
      </c>
      <c r="AA44" s="18" t="s">
        <v>347</v>
      </c>
      <c r="AB44" s="12">
        <f t="shared" si="0"/>
        <v>8</v>
      </c>
      <c r="AC44" s="13">
        <f t="shared" si="1"/>
        <v>4</v>
      </c>
      <c r="AD44" s="12">
        <f t="shared" si="2"/>
        <v>2</v>
      </c>
      <c r="AE44" s="19">
        <f t="shared" si="3"/>
        <v>12</v>
      </c>
      <c r="AF44" s="21" t="s">
        <v>839</v>
      </c>
      <c r="AG44" s="21" t="s">
        <v>775</v>
      </c>
    </row>
    <row r="45" spans="1:33" ht="15" x14ac:dyDescent="0.2">
      <c r="A45" s="62" t="s">
        <v>686</v>
      </c>
      <c r="B45" s="22" t="s">
        <v>137</v>
      </c>
      <c r="C45" s="554" t="s">
        <v>687</v>
      </c>
      <c r="D45" s="13" t="s">
        <v>222</v>
      </c>
      <c r="E45" s="13" t="s">
        <v>222</v>
      </c>
      <c r="F45" s="16"/>
      <c r="G45" s="18"/>
      <c r="H45" s="12">
        <v>8</v>
      </c>
      <c r="I45" s="13">
        <v>4</v>
      </c>
      <c r="J45" s="16">
        <v>4</v>
      </c>
      <c r="K45" s="17" t="s">
        <v>688</v>
      </c>
      <c r="L45" s="13" t="s">
        <v>222</v>
      </c>
      <c r="M45" s="13" t="s">
        <v>222</v>
      </c>
      <c r="N45" s="16"/>
      <c r="O45" s="18"/>
      <c r="P45" s="12" t="s">
        <v>222</v>
      </c>
      <c r="Q45" s="13" t="s">
        <v>222</v>
      </c>
      <c r="R45" s="16"/>
      <c r="S45" s="18"/>
      <c r="T45" s="12" t="s">
        <v>222</v>
      </c>
      <c r="U45" s="13" t="s">
        <v>222</v>
      </c>
      <c r="V45" s="16"/>
      <c r="W45" s="765"/>
      <c r="X45" s="13" t="s">
        <v>222</v>
      </c>
      <c r="Y45" s="13" t="s">
        <v>222</v>
      </c>
      <c r="Z45" s="16"/>
      <c r="AA45" s="18"/>
      <c r="AB45" s="12">
        <f t="shared" si="0"/>
        <v>8</v>
      </c>
      <c r="AC45" s="13">
        <f t="shared" si="1"/>
        <v>4</v>
      </c>
      <c r="AD45" s="12">
        <f t="shared" si="2"/>
        <v>4</v>
      </c>
      <c r="AE45" s="19">
        <f t="shared" si="3"/>
        <v>12</v>
      </c>
      <c r="AF45" s="21" t="s">
        <v>839</v>
      </c>
      <c r="AG45" s="21" t="s">
        <v>840</v>
      </c>
    </row>
    <row r="46" spans="1:33" ht="15" x14ac:dyDescent="0.2">
      <c r="A46" s="62" t="s">
        <v>689</v>
      </c>
      <c r="B46" s="22" t="s">
        <v>137</v>
      </c>
      <c r="C46" s="554" t="s">
        <v>690</v>
      </c>
      <c r="D46" s="13" t="s">
        <v>222</v>
      </c>
      <c r="E46" s="13" t="s">
        <v>222</v>
      </c>
      <c r="F46" s="16"/>
      <c r="G46" s="18"/>
      <c r="H46" s="12" t="s">
        <v>222</v>
      </c>
      <c r="I46" s="13" t="s">
        <v>222</v>
      </c>
      <c r="J46" s="16"/>
      <c r="K46" s="17"/>
      <c r="L46" s="13">
        <v>8</v>
      </c>
      <c r="M46" s="13">
        <v>4</v>
      </c>
      <c r="N46" s="16">
        <v>4</v>
      </c>
      <c r="O46" s="18" t="s">
        <v>348</v>
      </c>
      <c r="P46" s="12" t="s">
        <v>222</v>
      </c>
      <c r="Q46" s="13" t="s">
        <v>222</v>
      </c>
      <c r="R46" s="16"/>
      <c r="S46" s="18"/>
      <c r="T46" s="12" t="s">
        <v>222</v>
      </c>
      <c r="U46" s="13" t="s">
        <v>222</v>
      </c>
      <c r="V46" s="16"/>
      <c r="W46" s="765"/>
      <c r="X46" s="13" t="s">
        <v>222</v>
      </c>
      <c r="Y46" s="13" t="s">
        <v>222</v>
      </c>
      <c r="Z46" s="16"/>
      <c r="AA46" s="18"/>
      <c r="AB46" s="12">
        <f t="shared" si="0"/>
        <v>8</v>
      </c>
      <c r="AC46" s="13">
        <f t="shared" si="1"/>
        <v>4</v>
      </c>
      <c r="AD46" s="12">
        <f t="shared" si="2"/>
        <v>4</v>
      </c>
      <c r="AE46" s="19">
        <f t="shared" si="3"/>
        <v>12</v>
      </c>
      <c r="AF46" s="21" t="s">
        <v>839</v>
      </c>
      <c r="AG46" s="21" t="s">
        <v>840</v>
      </c>
    </row>
    <row r="47" spans="1:33" ht="15" x14ac:dyDescent="0.2">
      <c r="A47" s="62" t="s">
        <v>691</v>
      </c>
      <c r="B47" s="22" t="s">
        <v>137</v>
      </c>
      <c r="C47" s="554" t="s">
        <v>692</v>
      </c>
      <c r="D47" s="13" t="s">
        <v>222</v>
      </c>
      <c r="E47" s="13" t="s">
        <v>222</v>
      </c>
      <c r="F47" s="16"/>
      <c r="G47" s="18"/>
      <c r="H47" s="12" t="s">
        <v>222</v>
      </c>
      <c r="I47" s="13" t="s">
        <v>222</v>
      </c>
      <c r="J47" s="16"/>
      <c r="K47" s="17"/>
      <c r="L47" s="13" t="s">
        <v>222</v>
      </c>
      <c r="M47" s="13" t="s">
        <v>222</v>
      </c>
      <c r="N47" s="16"/>
      <c r="O47" s="18"/>
      <c r="P47" s="12">
        <v>4</v>
      </c>
      <c r="Q47" s="13">
        <v>4</v>
      </c>
      <c r="R47" s="16">
        <v>2</v>
      </c>
      <c r="S47" s="18" t="s">
        <v>688</v>
      </c>
      <c r="T47" s="12" t="s">
        <v>222</v>
      </c>
      <c r="U47" s="13" t="s">
        <v>222</v>
      </c>
      <c r="V47" s="16"/>
      <c r="W47" s="765"/>
      <c r="X47" s="13" t="s">
        <v>222</v>
      </c>
      <c r="Y47" s="13" t="s">
        <v>222</v>
      </c>
      <c r="Z47" s="16"/>
      <c r="AA47" s="18"/>
      <c r="AB47" s="12">
        <f t="shared" si="0"/>
        <v>4</v>
      </c>
      <c r="AC47" s="13">
        <f t="shared" si="1"/>
        <v>4</v>
      </c>
      <c r="AD47" s="12">
        <f t="shared" si="2"/>
        <v>2</v>
      </c>
      <c r="AE47" s="19">
        <f t="shared" si="3"/>
        <v>8</v>
      </c>
      <c r="AF47" s="21" t="s">
        <v>839</v>
      </c>
      <c r="AG47" s="21" t="s">
        <v>840</v>
      </c>
    </row>
    <row r="48" spans="1:33" ht="15" x14ac:dyDescent="0.2">
      <c r="A48" s="62" t="s">
        <v>693</v>
      </c>
      <c r="B48" s="22" t="s">
        <v>137</v>
      </c>
      <c r="C48" s="554" t="s">
        <v>694</v>
      </c>
      <c r="D48" s="13" t="s">
        <v>222</v>
      </c>
      <c r="E48" s="13" t="s">
        <v>222</v>
      </c>
      <c r="F48" s="16"/>
      <c r="G48" s="18"/>
      <c r="H48" s="12" t="s">
        <v>222</v>
      </c>
      <c r="I48" s="13" t="s">
        <v>222</v>
      </c>
      <c r="J48" s="16"/>
      <c r="K48" s="17"/>
      <c r="L48" s="13" t="s">
        <v>222</v>
      </c>
      <c r="M48" s="13" t="s">
        <v>222</v>
      </c>
      <c r="N48" s="16"/>
      <c r="O48" s="18"/>
      <c r="P48" s="12" t="s">
        <v>222</v>
      </c>
      <c r="Q48" s="13" t="s">
        <v>222</v>
      </c>
      <c r="R48" s="16"/>
      <c r="S48" s="18"/>
      <c r="T48" s="12">
        <v>4</v>
      </c>
      <c r="U48" s="13">
        <v>8</v>
      </c>
      <c r="V48" s="16">
        <v>2</v>
      </c>
      <c r="W48" s="17" t="s">
        <v>368</v>
      </c>
      <c r="X48" s="13" t="s">
        <v>222</v>
      </c>
      <c r="Y48" s="13" t="s">
        <v>222</v>
      </c>
      <c r="Z48" s="16"/>
      <c r="AA48" s="18"/>
      <c r="AB48" s="12">
        <f t="shared" si="0"/>
        <v>4</v>
      </c>
      <c r="AC48" s="13">
        <f t="shared" si="1"/>
        <v>8</v>
      </c>
      <c r="AD48" s="12">
        <f t="shared" si="2"/>
        <v>2</v>
      </c>
      <c r="AE48" s="19">
        <f t="shared" si="3"/>
        <v>12</v>
      </c>
      <c r="AF48" s="21" t="s">
        <v>839</v>
      </c>
      <c r="AG48" s="21" t="s">
        <v>840</v>
      </c>
    </row>
    <row r="49" spans="1:33" ht="15" x14ac:dyDescent="0.2">
      <c r="A49" s="62" t="s">
        <v>695</v>
      </c>
      <c r="B49" s="22" t="s">
        <v>137</v>
      </c>
      <c r="C49" s="554" t="s">
        <v>696</v>
      </c>
      <c r="D49" s="13">
        <v>4</v>
      </c>
      <c r="E49" s="13">
        <v>4</v>
      </c>
      <c r="F49" s="16">
        <v>3</v>
      </c>
      <c r="G49" s="18" t="s">
        <v>1</v>
      </c>
      <c r="H49" s="12" t="s">
        <v>222</v>
      </c>
      <c r="I49" s="13" t="s">
        <v>222</v>
      </c>
      <c r="J49" s="16"/>
      <c r="K49" s="17"/>
      <c r="L49" s="13" t="s">
        <v>222</v>
      </c>
      <c r="M49" s="13" t="s">
        <v>222</v>
      </c>
      <c r="N49" s="16"/>
      <c r="O49" s="18"/>
      <c r="P49" s="12" t="s">
        <v>222</v>
      </c>
      <c r="Q49" s="13" t="s">
        <v>222</v>
      </c>
      <c r="R49" s="16"/>
      <c r="S49" s="18"/>
      <c r="T49" s="12" t="s">
        <v>222</v>
      </c>
      <c r="U49" s="13" t="s">
        <v>222</v>
      </c>
      <c r="V49" s="16"/>
      <c r="W49" s="17"/>
      <c r="X49" s="13" t="s">
        <v>222</v>
      </c>
      <c r="Y49" s="13" t="s">
        <v>222</v>
      </c>
      <c r="Z49" s="16"/>
      <c r="AA49" s="18"/>
      <c r="AB49" s="12">
        <f t="shared" si="0"/>
        <v>4</v>
      </c>
      <c r="AC49" s="13">
        <f t="shared" si="1"/>
        <v>4</v>
      </c>
      <c r="AD49" s="12">
        <f t="shared" si="2"/>
        <v>3</v>
      </c>
      <c r="AE49" s="19">
        <f t="shared" si="3"/>
        <v>8</v>
      </c>
      <c r="AF49" s="21" t="s">
        <v>839</v>
      </c>
      <c r="AG49" s="21" t="s">
        <v>843</v>
      </c>
    </row>
    <row r="50" spans="1:33" ht="15" x14ac:dyDescent="0.2">
      <c r="A50" s="62" t="s">
        <v>697</v>
      </c>
      <c r="B50" s="22" t="s">
        <v>137</v>
      </c>
      <c r="C50" s="554" t="s">
        <v>698</v>
      </c>
      <c r="D50" s="13" t="s">
        <v>222</v>
      </c>
      <c r="E50" s="13" t="s">
        <v>222</v>
      </c>
      <c r="F50" s="16"/>
      <c r="G50" s="18"/>
      <c r="H50" s="12" t="s">
        <v>222</v>
      </c>
      <c r="I50" s="13">
        <v>4</v>
      </c>
      <c r="J50" s="16">
        <v>2</v>
      </c>
      <c r="K50" s="17" t="s">
        <v>223</v>
      </c>
      <c r="L50" s="13" t="s">
        <v>222</v>
      </c>
      <c r="M50" s="13" t="s">
        <v>222</v>
      </c>
      <c r="N50" s="16"/>
      <c r="O50" s="18"/>
      <c r="P50" s="12" t="s">
        <v>222</v>
      </c>
      <c r="Q50" s="13" t="s">
        <v>222</v>
      </c>
      <c r="R50" s="16"/>
      <c r="S50" s="18"/>
      <c r="T50" s="12" t="s">
        <v>222</v>
      </c>
      <c r="U50" s="13" t="s">
        <v>222</v>
      </c>
      <c r="V50" s="16"/>
      <c r="W50" s="17"/>
      <c r="X50" s="13" t="s">
        <v>222</v>
      </c>
      <c r="Y50" s="13" t="s">
        <v>222</v>
      </c>
      <c r="Z50" s="16"/>
      <c r="AA50" s="18"/>
      <c r="AB50" s="12">
        <f t="shared" si="0"/>
        <v>0</v>
      </c>
      <c r="AC50" s="13">
        <f t="shared" si="1"/>
        <v>4</v>
      </c>
      <c r="AD50" s="12">
        <f t="shared" si="2"/>
        <v>2</v>
      </c>
      <c r="AE50" s="19">
        <f t="shared" si="3"/>
        <v>4</v>
      </c>
      <c r="AF50" s="21" t="s">
        <v>839</v>
      </c>
      <c r="AG50" s="21" t="s">
        <v>844</v>
      </c>
    </row>
    <row r="51" spans="1:33" ht="15" x14ac:dyDescent="0.2">
      <c r="A51" s="62" t="s">
        <v>699</v>
      </c>
      <c r="B51" s="22" t="s">
        <v>137</v>
      </c>
      <c r="C51" s="554" t="s">
        <v>700</v>
      </c>
      <c r="D51" s="13">
        <v>8</v>
      </c>
      <c r="E51" s="13" t="s">
        <v>222</v>
      </c>
      <c r="F51" s="16">
        <v>3</v>
      </c>
      <c r="G51" s="18" t="s">
        <v>223</v>
      </c>
      <c r="H51" s="12" t="s">
        <v>222</v>
      </c>
      <c r="I51" s="13" t="s">
        <v>222</v>
      </c>
      <c r="J51" s="16"/>
      <c r="K51" s="17"/>
      <c r="L51" s="13" t="s">
        <v>222</v>
      </c>
      <c r="M51" s="13" t="s">
        <v>222</v>
      </c>
      <c r="N51" s="16"/>
      <c r="O51" s="18"/>
      <c r="P51" s="12" t="s">
        <v>222</v>
      </c>
      <c r="Q51" s="13" t="s">
        <v>222</v>
      </c>
      <c r="R51" s="16"/>
      <c r="S51" s="18"/>
      <c r="T51" s="12" t="s">
        <v>222</v>
      </c>
      <c r="U51" s="13" t="s">
        <v>222</v>
      </c>
      <c r="V51" s="16"/>
      <c r="W51" s="17"/>
      <c r="X51" s="13" t="s">
        <v>222</v>
      </c>
      <c r="Y51" s="13" t="s">
        <v>222</v>
      </c>
      <c r="Z51" s="16"/>
      <c r="AA51" s="18"/>
      <c r="AB51" s="12">
        <f t="shared" si="0"/>
        <v>8</v>
      </c>
      <c r="AC51" s="13">
        <f t="shared" si="1"/>
        <v>0</v>
      </c>
      <c r="AD51" s="12">
        <f t="shared" si="2"/>
        <v>3</v>
      </c>
      <c r="AE51" s="19">
        <f t="shared" si="3"/>
        <v>8</v>
      </c>
      <c r="AF51" s="21" t="s">
        <v>839</v>
      </c>
      <c r="AG51" s="21" t="s">
        <v>842</v>
      </c>
    </row>
    <row r="52" spans="1:33" ht="15" x14ac:dyDescent="0.2">
      <c r="A52" s="62" t="s">
        <v>701</v>
      </c>
      <c r="B52" s="22" t="s">
        <v>137</v>
      </c>
      <c r="C52" s="554" t="s">
        <v>702</v>
      </c>
      <c r="D52" s="13" t="s">
        <v>222</v>
      </c>
      <c r="E52" s="13" t="s">
        <v>222</v>
      </c>
      <c r="F52" s="16"/>
      <c r="G52" s="18"/>
      <c r="H52" s="12" t="s">
        <v>222</v>
      </c>
      <c r="I52" s="13" t="s">
        <v>222</v>
      </c>
      <c r="J52" s="16"/>
      <c r="K52" s="17"/>
      <c r="L52" s="13" t="s">
        <v>222</v>
      </c>
      <c r="M52" s="13" t="s">
        <v>222</v>
      </c>
      <c r="N52" s="16"/>
      <c r="O52" s="18"/>
      <c r="P52" s="12" t="s">
        <v>222</v>
      </c>
      <c r="Q52" s="13" t="s">
        <v>222</v>
      </c>
      <c r="R52" s="16"/>
      <c r="S52" s="18"/>
      <c r="T52" s="12" t="s">
        <v>222</v>
      </c>
      <c r="U52" s="13" t="s">
        <v>222</v>
      </c>
      <c r="V52" s="16"/>
      <c r="W52" s="17"/>
      <c r="X52" s="13" t="s">
        <v>222</v>
      </c>
      <c r="Y52" s="13">
        <v>8</v>
      </c>
      <c r="Z52" s="16">
        <v>1</v>
      </c>
      <c r="AA52" s="18" t="s">
        <v>223</v>
      </c>
      <c r="AB52" s="12">
        <f t="shared" si="0"/>
        <v>0</v>
      </c>
      <c r="AC52" s="13">
        <f t="shared" si="1"/>
        <v>8</v>
      </c>
      <c r="AD52" s="12">
        <f t="shared" si="2"/>
        <v>1</v>
      </c>
      <c r="AE52" s="19">
        <f t="shared" si="3"/>
        <v>8</v>
      </c>
      <c r="AF52" s="21" t="s">
        <v>839</v>
      </c>
      <c r="AG52" s="21" t="s">
        <v>842</v>
      </c>
    </row>
    <row r="53" spans="1:33" ht="15" x14ac:dyDescent="0.2">
      <c r="A53" s="62" t="s">
        <v>703</v>
      </c>
      <c r="B53" s="22" t="s">
        <v>137</v>
      </c>
      <c r="C53" s="554" t="s">
        <v>704</v>
      </c>
      <c r="D53" s="13" t="s">
        <v>222</v>
      </c>
      <c r="E53" s="13" t="s">
        <v>222</v>
      </c>
      <c r="F53" s="16"/>
      <c r="G53" s="18"/>
      <c r="H53" s="12" t="s">
        <v>222</v>
      </c>
      <c r="I53" s="13" t="s">
        <v>222</v>
      </c>
      <c r="J53" s="16"/>
      <c r="K53" s="17"/>
      <c r="L53" s="13"/>
      <c r="M53" s="13">
        <v>8</v>
      </c>
      <c r="N53" s="16">
        <v>2</v>
      </c>
      <c r="O53" s="18" t="s">
        <v>225</v>
      </c>
      <c r="P53" s="12" t="s">
        <v>222</v>
      </c>
      <c r="Q53" s="13" t="s">
        <v>222</v>
      </c>
      <c r="R53" s="16"/>
      <c r="S53" s="18"/>
      <c r="T53" s="12"/>
      <c r="U53" s="13"/>
      <c r="V53" s="64"/>
      <c r="W53" s="17"/>
      <c r="X53" s="13" t="s">
        <v>222</v>
      </c>
      <c r="Y53" s="13" t="s">
        <v>222</v>
      </c>
      <c r="Z53" s="16"/>
      <c r="AA53" s="18"/>
      <c r="AB53" s="12">
        <f t="shared" si="0"/>
        <v>0</v>
      </c>
      <c r="AC53" s="13">
        <f t="shared" si="1"/>
        <v>8</v>
      </c>
      <c r="AD53" s="12">
        <f t="shared" si="2"/>
        <v>2</v>
      </c>
      <c r="AE53" s="19">
        <f t="shared" si="3"/>
        <v>8</v>
      </c>
      <c r="AF53" s="21" t="s">
        <v>839</v>
      </c>
      <c r="AG53" s="21" t="s">
        <v>844</v>
      </c>
    </row>
    <row r="54" spans="1:33" ht="15" x14ac:dyDescent="0.2">
      <c r="A54" s="62" t="s">
        <v>705</v>
      </c>
      <c r="B54" s="22" t="s">
        <v>137</v>
      </c>
      <c r="C54" s="554" t="s">
        <v>706</v>
      </c>
      <c r="D54" s="13" t="s">
        <v>222</v>
      </c>
      <c r="E54" s="13" t="s">
        <v>222</v>
      </c>
      <c r="F54" s="16"/>
      <c r="G54" s="18"/>
      <c r="H54" s="12" t="s">
        <v>222</v>
      </c>
      <c r="I54" s="13" t="s">
        <v>222</v>
      </c>
      <c r="J54" s="16"/>
      <c r="K54" s="17"/>
      <c r="L54" s="13" t="s">
        <v>222</v>
      </c>
      <c r="M54" s="13" t="s">
        <v>222</v>
      </c>
      <c r="N54" s="16"/>
      <c r="O54" s="18"/>
      <c r="P54" s="12" t="s">
        <v>222</v>
      </c>
      <c r="Q54" s="13" t="s">
        <v>222</v>
      </c>
      <c r="R54" s="16"/>
      <c r="S54" s="18"/>
      <c r="T54" s="12" t="s">
        <v>222</v>
      </c>
      <c r="U54" s="13" t="s">
        <v>222</v>
      </c>
      <c r="V54" s="16"/>
      <c r="W54" s="17"/>
      <c r="X54" s="13" t="s">
        <v>222</v>
      </c>
      <c r="Y54" s="13">
        <v>4</v>
      </c>
      <c r="Z54" s="16">
        <v>1</v>
      </c>
      <c r="AA54" s="18" t="s">
        <v>225</v>
      </c>
      <c r="AB54" s="12">
        <f t="shared" si="0"/>
        <v>0</v>
      </c>
      <c r="AC54" s="13">
        <f t="shared" si="1"/>
        <v>4</v>
      </c>
      <c r="AD54" s="12">
        <f t="shared" si="2"/>
        <v>1</v>
      </c>
      <c r="AE54" s="19">
        <f t="shared" si="3"/>
        <v>4</v>
      </c>
      <c r="AF54" s="21" t="s">
        <v>839</v>
      </c>
      <c r="AG54" s="21" t="s">
        <v>844</v>
      </c>
    </row>
    <row r="55" spans="1:33" ht="15" x14ac:dyDescent="0.2">
      <c r="A55" s="62" t="s">
        <v>707</v>
      </c>
      <c r="B55" s="22" t="s">
        <v>137</v>
      </c>
      <c r="C55" s="554" t="s">
        <v>708</v>
      </c>
      <c r="D55" s="13" t="s">
        <v>222</v>
      </c>
      <c r="E55" s="13" t="s">
        <v>222</v>
      </c>
      <c r="F55" s="16"/>
      <c r="G55" s="18"/>
      <c r="H55" s="12">
        <v>4</v>
      </c>
      <c r="I55" s="13" t="s">
        <v>222</v>
      </c>
      <c r="J55" s="16">
        <v>2</v>
      </c>
      <c r="K55" s="17" t="s">
        <v>156</v>
      </c>
      <c r="L55" s="13" t="s">
        <v>222</v>
      </c>
      <c r="M55" s="13" t="s">
        <v>222</v>
      </c>
      <c r="N55" s="16"/>
      <c r="O55" s="18"/>
      <c r="P55" s="12" t="s">
        <v>222</v>
      </c>
      <c r="Q55" s="13" t="s">
        <v>222</v>
      </c>
      <c r="R55" s="16"/>
      <c r="S55" s="18"/>
      <c r="T55" s="12" t="s">
        <v>222</v>
      </c>
      <c r="U55" s="13" t="s">
        <v>222</v>
      </c>
      <c r="V55" s="16"/>
      <c r="W55" s="17"/>
      <c r="X55" s="13" t="s">
        <v>222</v>
      </c>
      <c r="Y55" s="13" t="s">
        <v>222</v>
      </c>
      <c r="Z55" s="16"/>
      <c r="AA55" s="18"/>
      <c r="AB55" s="12">
        <f t="shared" si="0"/>
        <v>4</v>
      </c>
      <c r="AC55" s="13">
        <f t="shared" si="1"/>
        <v>0</v>
      </c>
      <c r="AD55" s="12">
        <f t="shared" si="2"/>
        <v>2</v>
      </c>
      <c r="AE55" s="19">
        <f t="shared" si="3"/>
        <v>4</v>
      </c>
      <c r="AF55" s="21" t="s">
        <v>839</v>
      </c>
      <c r="AG55" s="21" t="s">
        <v>807</v>
      </c>
    </row>
    <row r="56" spans="1:33" ht="15" x14ac:dyDescent="0.2">
      <c r="A56" s="62" t="s">
        <v>709</v>
      </c>
      <c r="B56" s="22" t="s">
        <v>137</v>
      </c>
      <c r="C56" s="341" t="s">
        <v>710</v>
      </c>
      <c r="D56" s="12" t="s">
        <v>222</v>
      </c>
      <c r="E56" s="13" t="s">
        <v>222</v>
      </c>
      <c r="F56" s="16"/>
      <c r="G56" s="18"/>
      <c r="H56" s="12" t="s">
        <v>222</v>
      </c>
      <c r="I56" s="13" t="s">
        <v>222</v>
      </c>
      <c r="J56" s="16"/>
      <c r="K56" s="17"/>
      <c r="L56" s="13" t="s">
        <v>222</v>
      </c>
      <c r="M56" s="13" t="s">
        <v>222</v>
      </c>
      <c r="N56" s="16"/>
      <c r="O56" s="18"/>
      <c r="P56" s="12" t="s">
        <v>222</v>
      </c>
      <c r="Q56" s="13" t="s">
        <v>222</v>
      </c>
      <c r="R56" s="16"/>
      <c r="S56" s="18"/>
      <c r="T56" s="12">
        <v>4</v>
      </c>
      <c r="U56" s="13">
        <v>4</v>
      </c>
      <c r="V56" s="16">
        <v>2</v>
      </c>
      <c r="W56" s="17" t="s">
        <v>225</v>
      </c>
      <c r="X56" s="13" t="s">
        <v>222</v>
      </c>
      <c r="Y56" s="13" t="s">
        <v>222</v>
      </c>
      <c r="Z56" s="16"/>
      <c r="AA56" s="18"/>
      <c r="AB56" s="12">
        <f t="shared" si="0"/>
        <v>4</v>
      </c>
      <c r="AC56" s="13">
        <f t="shared" si="1"/>
        <v>4</v>
      </c>
      <c r="AD56" s="12">
        <f t="shared" si="2"/>
        <v>2</v>
      </c>
      <c r="AE56" s="19">
        <f t="shared" si="3"/>
        <v>8</v>
      </c>
      <c r="AF56" s="21" t="s">
        <v>839</v>
      </c>
      <c r="AG56" s="21" t="s">
        <v>807</v>
      </c>
    </row>
    <row r="57" spans="1:33" ht="15" x14ac:dyDescent="0.2">
      <c r="A57" s="62" t="s">
        <v>711</v>
      </c>
      <c r="B57" s="766" t="s">
        <v>137</v>
      </c>
      <c r="C57" s="767" t="s">
        <v>712</v>
      </c>
      <c r="D57" s="163" t="s">
        <v>222</v>
      </c>
      <c r="E57" s="67" t="s">
        <v>222</v>
      </c>
      <c r="F57" s="366"/>
      <c r="G57" s="718"/>
      <c r="H57" s="163" t="s">
        <v>222</v>
      </c>
      <c r="I57" s="67" t="s">
        <v>222</v>
      </c>
      <c r="J57" s="366"/>
      <c r="K57" s="519"/>
      <c r="L57" s="67" t="s">
        <v>222</v>
      </c>
      <c r="M57" s="67" t="s">
        <v>222</v>
      </c>
      <c r="N57" s="366"/>
      <c r="O57" s="718"/>
      <c r="P57" s="163" t="s">
        <v>222</v>
      </c>
      <c r="Q57" s="67" t="s">
        <v>222</v>
      </c>
      <c r="R57" s="366"/>
      <c r="S57" s="718"/>
      <c r="T57" s="163" t="s">
        <v>222</v>
      </c>
      <c r="U57" s="67" t="s">
        <v>222</v>
      </c>
      <c r="V57" s="366"/>
      <c r="W57" s="519"/>
      <c r="X57" s="67" t="s">
        <v>222</v>
      </c>
      <c r="Y57" s="67">
        <v>8</v>
      </c>
      <c r="Z57" s="366">
        <v>2</v>
      </c>
      <c r="AA57" s="718" t="s">
        <v>225</v>
      </c>
      <c r="AB57" s="12">
        <f t="shared" si="0"/>
        <v>0</v>
      </c>
      <c r="AC57" s="13">
        <f t="shared" si="1"/>
        <v>8</v>
      </c>
      <c r="AD57" s="12">
        <f t="shared" si="2"/>
        <v>2</v>
      </c>
      <c r="AE57" s="19">
        <f t="shared" si="3"/>
        <v>8</v>
      </c>
      <c r="AF57" s="21" t="s">
        <v>839</v>
      </c>
      <c r="AG57" s="21" t="s">
        <v>807</v>
      </c>
    </row>
    <row r="58" spans="1:33" ht="15" x14ac:dyDescent="0.2">
      <c r="A58" s="62" t="s">
        <v>846</v>
      </c>
      <c r="B58" s="22" t="s">
        <v>137</v>
      </c>
      <c r="C58" s="341" t="s">
        <v>713</v>
      </c>
      <c r="D58" s="530">
        <v>4</v>
      </c>
      <c r="E58" s="113"/>
      <c r="F58" s="723">
        <v>2</v>
      </c>
      <c r="G58" s="721" t="s">
        <v>156</v>
      </c>
      <c r="H58" s="768" t="s">
        <v>222</v>
      </c>
      <c r="I58" s="769" t="s">
        <v>222</v>
      </c>
      <c r="J58" s="770"/>
      <c r="K58" s="771"/>
      <c r="L58" s="769" t="s">
        <v>222</v>
      </c>
      <c r="M58" s="769" t="s">
        <v>222</v>
      </c>
      <c r="N58" s="770"/>
      <c r="O58" s="518"/>
      <c r="P58" s="768" t="s">
        <v>222</v>
      </c>
      <c r="Q58" s="769" t="s">
        <v>222</v>
      </c>
      <c r="R58" s="770"/>
      <c r="S58" s="518"/>
      <c r="T58" s="768" t="s">
        <v>222</v>
      </c>
      <c r="U58" s="769" t="s">
        <v>222</v>
      </c>
      <c r="V58" s="770"/>
      <c r="W58" s="771"/>
      <c r="X58" s="113"/>
      <c r="Y58" s="113"/>
      <c r="Z58" s="772"/>
      <c r="AA58" s="721"/>
      <c r="AB58" s="12">
        <f t="shared" si="0"/>
        <v>4</v>
      </c>
      <c r="AC58" s="13">
        <f t="shared" si="1"/>
        <v>0</v>
      </c>
      <c r="AD58" s="12">
        <f t="shared" si="2"/>
        <v>2</v>
      </c>
      <c r="AE58" s="19">
        <f t="shared" si="3"/>
        <v>4</v>
      </c>
      <c r="AF58" s="21" t="s">
        <v>839</v>
      </c>
      <c r="AG58" s="21" t="s">
        <v>843</v>
      </c>
    </row>
    <row r="59" spans="1:33" ht="17.25" thickBot="1" x14ac:dyDescent="0.3">
      <c r="A59" s="32"/>
      <c r="B59" s="33"/>
      <c r="C59" s="773" t="s">
        <v>365</v>
      </c>
      <c r="D59" s="774">
        <f>SUM(D12:D58)</f>
        <v>44</v>
      </c>
      <c r="E59" s="775">
        <f>SUM(E12:E52)</f>
        <v>36</v>
      </c>
      <c r="F59" s="775">
        <f>SUM(F12:F58)</f>
        <v>16</v>
      </c>
      <c r="G59" s="776" t="s">
        <v>19</v>
      </c>
      <c r="H59" s="774">
        <f>SUM(H12:H58)</f>
        <v>32</v>
      </c>
      <c r="I59" s="775">
        <f>SUM(I12:I58)</f>
        <v>28</v>
      </c>
      <c r="J59" s="775">
        <f>SUM(J12:J58)</f>
        <v>18</v>
      </c>
      <c r="K59" s="776" t="s">
        <v>19</v>
      </c>
      <c r="L59" s="775">
        <f>SUM(L12:L58)</f>
        <v>44</v>
      </c>
      <c r="M59" s="775">
        <f>SUM(M12:M58)</f>
        <v>36</v>
      </c>
      <c r="N59" s="775">
        <f>SUM(N12:N58)</f>
        <v>21</v>
      </c>
      <c r="O59" s="776" t="s">
        <v>19</v>
      </c>
      <c r="P59" s="775">
        <f>SUM(P12:P58)</f>
        <v>52</v>
      </c>
      <c r="Q59" s="775">
        <f>SUM(Q12:Q58)</f>
        <v>20</v>
      </c>
      <c r="R59" s="775">
        <f>SUM(R12:R58)</f>
        <v>20</v>
      </c>
      <c r="S59" s="776" t="s">
        <v>19</v>
      </c>
      <c r="T59" s="775">
        <f>SUM(T12:T58)</f>
        <v>36</v>
      </c>
      <c r="U59" s="775">
        <f>SUM(U12:U58)</f>
        <v>40</v>
      </c>
      <c r="V59" s="775">
        <f>SUM(V12:V58)</f>
        <v>16</v>
      </c>
      <c r="W59" s="776" t="s">
        <v>19</v>
      </c>
      <c r="X59" s="775">
        <f>SUM(X12:X58)</f>
        <v>16</v>
      </c>
      <c r="Y59" s="775">
        <f>SUM(Y12:Y58)</f>
        <v>36</v>
      </c>
      <c r="Z59" s="775">
        <f>SUM(Z12:Z58)</f>
        <v>10</v>
      </c>
      <c r="AA59" s="776" t="s">
        <v>19</v>
      </c>
      <c r="AB59" s="774">
        <f>SUM(AB12:AB58)</f>
        <v>224</v>
      </c>
      <c r="AC59" s="775">
        <f>SUM(AC12:AC58)</f>
        <v>196</v>
      </c>
      <c r="AD59" s="777">
        <f>SUM(AD12:AD58)</f>
        <v>101</v>
      </c>
      <c r="AE59" s="775">
        <f>SUM(AE12:AE58)</f>
        <v>420</v>
      </c>
      <c r="AF59" s="21"/>
      <c r="AG59" s="21"/>
    </row>
    <row r="60" spans="1:33" ht="17.25" thickBot="1" x14ac:dyDescent="0.3">
      <c r="A60" s="410"/>
      <c r="B60" s="411"/>
      <c r="C60" s="323" t="s">
        <v>366</v>
      </c>
      <c r="D60" s="415">
        <f>D10+D59</f>
        <v>60</v>
      </c>
      <c r="E60" s="324">
        <f>E10+E59</f>
        <v>92</v>
      </c>
      <c r="F60" s="324">
        <f>F10+F59</f>
        <v>28</v>
      </c>
      <c r="G60" s="412" t="s">
        <v>19</v>
      </c>
      <c r="H60" s="324">
        <f>H10+H59</f>
        <v>80</v>
      </c>
      <c r="I60" s="324">
        <f>I10+I59</f>
        <v>48</v>
      </c>
      <c r="J60" s="324">
        <f>J10+J59</f>
        <v>30</v>
      </c>
      <c r="K60" s="412" t="s">
        <v>19</v>
      </c>
      <c r="L60" s="324">
        <f>L10+L59</f>
        <v>72</v>
      </c>
      <c r="M60" s="324">
        <f>M10+M59</f>
        <v>40</v>
      </c>
      <c r="N60" s="324">
        <f>N10+N59</f>
        <v>29</v>
      </c>
      <c r="O60" s="412" t="s">
        <v>19</v>
      </c>
      <c r="P60" s="324">
        <f>P10+P59</f>
        <v>76</v>
      </c>
      <c r="Q60" s="324">
        <f>Q10+Q59</f>
        <v>44</v>
      </c>
      <c r="R60" s="324">
        <f>R10+R59</f>
        <v>32</v>
      </c>
      <c r="S60" s="412" t="s">
        <v>19</v>
      </c>
      <c r="T60" s="324">
        <f>T10+T59</f>
        <v>72</v>
      </c>
      <c r="U60" s="324">
        <f>U10+U59</f>
        <v>76</v>
      </c>
      <c r="V60" s="324">
        <f>V10+V59</f>
        <v>31</v>
      </c>
      <c r="W60" s="412" t="s">
        <v>19</v>
      </c>
      <c r="X60" s="324">
        <f>X10+X59</f>
        <v>44</v>
      </c>
      <c r="Y60" s="324">
        <f>Y10+Y59</f>
        <v>72</v>
      </c>
      <c r="Z60" s="324">
        <f>Z10+Z59</f>
        <v>30</v>
      </c>
      <c r="AA60" s="412" t="s">
        <v>19</v>
      </c>
      <c r="AB60" s="415">
        <f>AB10+AB59</f>
        <v>404</v>
      </c>
      <c r="AC60" s="414">
        <f>SUM(AC10,AC59)</f>
        <v>372</v>
      </c>
      <c r="AD60" s="325">
        <f>AD10+AD59</f>
        <v>180</v>
      </c>
      <c r="AE60" s="415">
        <f>AE10+AE59</f>
        <v>776</v>
      </c>
      <c r="AF60" s="21"/>
      <c r="AG60" s="21"/>
    </row>
    <row r="61" spans="1:33" ht="15.75" x14ac:dyDescent="0.25">
      <c r="A61" s="416"/>
      <c r="B61" s="417"/>
      <c r="C61" s="418" t="s">
        <v>5</v>
      </c>
      <c r="D61" s="936"/>
      <c r="E61" s="936"/>
      <c r="F61" s="936"/>
      <c r="G61" s="936"/>
      <c r="H61" s="936"/>
      <c r="I61" s="936"/>
      <c r="J61" s="936"/>
      <c r="K61" s="936"/>
      <c r="L61" s="936"/>
      <c r="M61" s="936"/>
      <c r="N61" s="936"/>
      <c r="O61" s="936"/>
      <c r="P61" s="936"/>
      <c r="Q61" s="936"/>
      <c r="R61" s="936"/>
      <c r="S61" s="936"/>
      <c r="T61" s="936"/>
      <c r="U61" s="936"/>
      <c r="V61" s="936"/>
      <c r="W61" s="936"/>
      <c r="X61" s="936"/>
      <c r="Y61" s="936"/>
      <c r="Z61" s="936"/>
      <c r="AA61" s="936"/>
      <c r="AB61" s="936"/>
      <c r="AC61" s="936"/>
      <c r="AD61" s="930"/>
      <c r="AE61" s="952"/>
      <c r="AF61" s="21"/>
      <c r="AG61" s="21"/>
    </row>
    <row r="62" spans="1:33" ht="15" x14ac:dyDescent="0.2">
      <c r="A62" s="62" t="s">
        <v>72</v>
      </c>
      <c r="B62" s="22" t="s">
        <v>139</v>
      </c>
      <c r="C62" s="341" t="s">
        <v>73</v>
      </c>
      <c r="D62" s="13"/>
      <c r="E62" s="13">
        <v>12</v>
      </c>
      <c r="F62" s="49" t="s">
        <v>19</v>
      </c>
      <c r="G62" s="51" t="s">
        <v>157</v>
      </c>
      <c r="H62" s="13"/>
      <c r="I62" s="13"/>
      <c r="J62" s="49" t="s">
        <v>19</v>
      </c>
      <c r="K62" s="51"/>
      <c r="L62" s="13"/>
      <c r="M62" s="13"/>
      <c r="N62" s="49" t="s">
        <v>19</v>
      </c>
      <c r="O62" s="51"/>
      <c r="P62" s="13"/>
      <c r="Q62" s="13"/>
      <c r="R62" s="49" t="s">
        <v>19</v>
      </c>
      <c r="S62" s="51"/>
      <c r="T62" s="13"/>
      <c r="U62" s="13"/>
      <c r="V62" s="49" t="s">
        <v>19</v>
      </c>
      <c r="W62" s="51"/>
      <c r="X62" s="13"/>
      <c r="Y62" s="13"/>
      <c r="Z62" s="49" t="s">
        <v>19</v>
      </c>
      <c r="AA62" s="421"/>
      <c r="AB62" s="13">
        <f t="shared" ref="AB62:AC62" si="4">SUM(D62,H62,L62,P62,T62,X62)</f>
        <v>0</v>
      </c>
      <c r="AC62" s="13">
        <f t="shared" si="4"/>
        <v>12</v>
      </c>
      <c r="AD62" s="49" t="s">
        <v>19</v>
      </c>
      <c r="AE62" s="19">
        <f t="shared" ref="AE62" si="5">SUM(AB62,AC62)</f>
        <v>12</v>
      </c>
      <c r="AF62" s="21" t="s">
        <v>915</v>
      </c>
      <c r="AG62" s="21" t="s">
        <v>916</v>
      </c>
    </row>
    <row r="63" spans="1:33" ht="15" x14ac:dyDescent="0.2">
      <c r="A63" s="423" t="s">
        <v>714</v>
      </c>
      <c r="B63" s="22" t="s">
        <v>1</v>
      </c>
      <c r="C63" s="424" t="s">
        <v>715</v>
      </c>
      <c r="D63" s="13" t="s">
        <v>222</v>
      </c>
      <c r="E63" s="13" t="s">
        <v>222</v>
      </c>
      <c r="F63" s="49" t="s">
        <v>19</v>
      </c>
      <c r="G63" s="51"/>
      <c r="H63" s="13" t="s">
        <v>222</v>
      </c>
      <c r="I63" s="13" t="s">
        <v>222</v>
      </c>
      <c r="J63" s="49" t="s">
        <v>19</v>
      </c>
      <c r="K63" s="51"/>
      <c r="L63" s="13" t="s">
        <v>222</v>
      </c>
      <c r="M63" s="13" t="s">
        <v>222</v>
      </c>
      <c r="N63" s="49" t="s">
        <v>19</v>
      </c>
      <c r="O63" s="51"/>
      <c r="P63" s="13" t="s">
        <v>222</v>
      </c>
      <c r="Q63" s="13" t="s">
        <v>222</v>
      </c>
      <c r="R63" s="49" t="s">
        <v>19</v>
      </c>
      <c r="S63" s="51"/>
      <c r="T63" s="13" t="s">
        <v>222</v>
      </c>
      <c r="U63" s="13" t="s">
        <v>222</v>
      </c>
      <c r="V63" s="49" t="s">
        <v>19</v>
      </c>
      <c r="W63" s="51" t="s">
        <v>716</v>
      </c>
      <c r="X63" s="13" t="s">
        <v>222</v>
      </c>
      <c r="Y63" s="13" t="s">
        <v>222</v>
      </c>
      <c r="Z63" s="49" t="s">
        <v>19</v>
      </c>
      <c r="AA63" s="421"/>
      <c r="AB63" s="13" t="s">
        <v>222</v>
      </c>
      <c r="AC63" s="13" t="s">
        <v>222</v>
      </c>
      <c r="AD63" s="49" t="s">
        <v>19</v>
      </c>
      <c r="AE63" s="19" t="s">
        <v>222</v>
      </c>
      <c r="AF63" s="21"/>
      <c r="AG63" s="21"/>
    </row>
    <row r="64" spans="1:33" ht="15" x14ac:dyDescent="0.2">
      <c r="A64" s="423" t="s">
        <v>717</v>
      </c>
      <c r="B64" s="22" t="s">
        <v>1</v>
      </c>
      <c r="C64" s="424" t="s">
        <v>718</v>
      </c>
      <c r="D64" s="13" t="s">
        <v>222</v>
      </c>
      <c r="E64" s="13" t="s">
        <v>222</v>
      </c>
      <c r="F64" s="49" t="s">
        <v>19</v>
      </c>
      <c r="G64" s="51"/>
      <c r="H64" s="13" t="s">
        <v>222</v>
      </c>
      <c r="I64" s="13" t="s">
        <v>222</v>
      </c>
      <c r="J64" s="49" t="s">
        <v>19</v>
      </c>
      <c r="K64" s="51"/>
      <c r="L64" s="13" t="s">
        <v>222</v>
      </c>
      <c r="M64" s="13" t="s">
        <v>222</v>
      </c>
      <c r="N64" s="49" t="s">
        <v>19</v>
      </c>
      <c r="O64" s="51"/>
      <c r="P64" s="13" t="s">
        <v>222</v>
      </c>
      <c r="Q64" s="13" t="s">
        <v>222</v>
      </c>
      <c r="R64" s="49" t="s">
        <v>19</v>
      </c>
      <c r="S64" s="51"/>
      <c r="T64" s="13" t="s">
        <v>222</v>
      </c>
      <c r="U64" s="13" t="s">
        <v>222</v>
      </c>
      <c r="V64" s="49" t="s">
        <v>19</v>
      </c>
      <c r="W64" s="51"/>
      <c r="X64" s="13" t="s">
        <v>222</v>
      </c>
      <c r="Y64" s="13" t="s">
        <v>222</v>
      </c>
      <c r="Z64" s="49" t="s">
        <v>19</v>
      </c>
      <c r="AA64" s="421" t="s">
        <v>468</v>
      </c>
      <c r="AB64" s="13" t="s">
        <v>222</v>
      </c>
      <c r="AC64" s="13" t="s">
        <v>222</v>
      </c>
      <c r="AD64" s="49" t="s">
        <v>19</v>
      </c>
      <c r="AE64" s="19" t="s">
        <v>222</v>
      </c>
      <c r="AF64" s="21"/>
      <c r="AG64" s="21"/>
    </row>
    <row r="65" spans="1:33" ht="15" x14ac:dyDescent="0.2">
      <c r="A65" s="423" t="s">
        <v>719</v>
      </c>
      <c r="B65" s="22" t="s">
        <v>1</v>
      </c>
      <c r="C65" s="424" t="s">
        <v>720</v>
      </c>
      <c r="D65" s="13" t="s">
        <v>222</v>
      </c>
      <c r="E65" s="13" t="s">
        <v>222</v>
      </c>
      <c r="F65" s="49" t="s">
        <v>19</v>
      </c>
      <c r="G65" s="51"/>
      <c r="H65" s="13" t="s">
        <v>222</v>
      </c>
      <c r="I65" s="13" t="s">
        <v>222</v>
      </c>
      <c r="J65" s="49" t="s">
        <v>19</v>
      </c>
      <c r="K65" s="51"/>
      <c r="L65" s="13" t="s">
        <v>222</v>
      </c>
      <c r="M65" s="13" t="s">
        <v>222</v>
      </c>
      <c r="N65" s="49" t="s">
        <v>19</v>
      </c>
      <c r="O65" s="51"/>
      <c r="P65" s="13" t="s">
        <v>222</v>
      </c>
      <c r="Q65" s="13" t="s">
        <v>222</v>
      </c>
      <c r="R65" s="49" t="s">
        <v>19</v>
      </c>
      <c r="S65" s="51"/>
      <c r="T65" s="13" t="s">
        <v>222</v>
      </c>
      <c r="U65" s="13" t="s">
        <v>222</v>
      </c>
      <c r="V65" s="49" t="s">
        <v>19</v>
      </c>
      <c r="W65" s="51"/>
      <c r="X65" s="13" t="s">
        <v>222</v>
      </c>
      <c r="Y65" s="13" t="s">
        <v>222</v>
      </c>
      <c r="Z65" s="49" t="s">
        <v>19</v>
      </c>
      <c r="AA65" s="421" t="s">
        <v>468</v>
      </c>
      <c r="AB65" s="67" t="s">
        <v>222</v>
      </c>
      <c r="AC65" s="67" t="s">
        <v>222</v>
      </c>
      <c r="AD65" s="49" t="s">
        <v>19</v>
      </c>
      <c r="AE65" s="19" t="s">
        <v>222</v>
      </c>
      <c r="AF65" s="21"/>
      <c r="AG65" s="21"/>
    </row>
    <row r="66" spans="1:33" ht="15.75" thickBot="1" x14ac:dyDescent="0.25">
      <c r="A66" s="423" t="s">
        <v>721</v>
      </c>
      <c r="B66" s="22" t="s">
        <v>1</v>
      </c>
      <c r="C66" s="424" t="s">
        <v>722</v>
      </c>
      <c r="D66" s="13" t="s">
        <v>222</v>
      </c>
      <c r="E66" s="13" t="s">
        <v>222</v>
      </c>
      <c r="F66" s="49" t="s">
        <v>19</v>
      </c>
      <c r="G66" s="51"/>
      <c r="H66" s="13" t="s">
        <v>222</v>
      </c>
      <c r="I66" s="13" t="s">
        <v>222</v>
      </c>
      <c r="J66" s="49" t="s">
        <v>19</v>
      </c>
      <c r="K66" s="51"/>
      <c r="L66" s="13" t="s">
        <v>222</v>
      </c>
      <c r="M66" s="13" t="s">
        <v>222</v>
      </c>
      <c r="N66" s="49" t="s">
        <v>19</v>
      </c>
      <c r="O66" s="51"/>
      <c r="P66" s="13" t="s">
        <v>222</v>
      </c>
      <c r="Q66" s="13" t="s">
        <v>222</v>
      </c>
      <c r="R66" s="49" t="s">
        <v>19</v>
      </c>
      <c r="S66" s="51"/>
      <c r="T66" s="13" t="s">
        <v>222</v>
      </c>
      <c r="U66" s="13" t="s">
        <v>222</v>
      </c>
      <c r="V66" s="49" t="s">
        <v>19</v>
      </c>
      <c r="W66" s="51"/>
      <c r="X66" s="13" t="s">
        <v>222</v>
      </c>
      <c r="Y66" s="13" t="s">
        <v>222</v>
      </c>
      <c r="Z66" s="49" t="s">
        <v>19</v>
      </c>
      <c r="AA66" s="421" t="s">
        <v>468</v>
      </c>
      <c r="AB66" s="67" t="s">
        <v>222</v>
      </c>
      <c r="AC66" s="67" t="s">
        <v>222</v>
      </c>
      <c r="AD66" s="49" t="s">
        <v>19</v>
      </c>
      <c r="AE66" s="684" t="s">
        <v>222</v>
      </c>
      <c r="AF66" s="21"/>
      <c r="AG66" s="21"/>
    </row>
    <row r="67" spans="1:33" ht="16.5" thickBot="1" x14ac:dyDescent="0.3">
      <c r="A67" s="426"/>
      <c r="B67" s="427"/>
      <c r="C67" s="428" t="s">
        <v>15</v>
      </c>
      <c r="D67" s="533">
        <f t="shared" ref="D67:AA67" si="6">SUM(D63:D66)</f>
        <v>0</v>
      </c>
      <c r="E67" s="533">
        <f t="shared" si="6"/>
        <v>0</v>
      </c>
      <c r="F67" s="534">
        <f t="shared" si="6"/>
        <v>0</v>
      </c>
      <c r="G67" s="535">
        <f t="shared" si="6"/>
        <v>0</v>
      </c>
      <c r="H67" s="533">
        <f t="shared" si="6"/>
        <v>0</v>
      </c>
      <c r="I67" s="533">
        <f t="shared" si="6"/>
        <v>0</v>
      </c>
      <c r="J67" s="534">
        <f t="shared" si="6"/>
        <v>0</v>
      </c>
      <c r="K67" s="535">
        <f t="shared" si="6"/>
        <v>0</v>
      </c>
      <c r="L67" s="533">
        <f t="shared" si="6"/>
        <v>0</v>
      </c>
      <c r="M67" s="533">
        <f t="shared" si="6"/>
        <v>0</v>
      </c>
      <c r="N67" s="536">
        <f t="shared" si="6"/>
        <v>0</v>
      </c>
      <c r="O67" s="535">
        <f t="shared" si="6"/>
        <v>0</v>
      </c>
      <c r="P67" s="533">
        <f t="shared" si="6"/>
        <v>0</v>
      </c>
      <c r="Q67" s="533">
        <f t="shared" si="6"/>
        <v>0</v>
      </c>
      <c r="R67" s="534">
        <f t="shared" si="6"/>
        <v>0</v>
      </c>
      <c r="S67" s="535">
        <f t="shared" si="6"/>
        <v>0</v>
      </c>
      <c r="T67" s="533">
        <f t="shared" si="6"/>
        <v>0</v>
      </c>
      <c r="U67" s="533">
        <f t="shared" si="6"/>
        <v>0</v>
      </c>
      <c r="V67" s="534">
        <f t="shared" si="6"/>
        <v>0</v>
      </c>
      <c r="W67" s="535">
        <f t="shared" si="6"/>
        <v>0</v>
      </c>
      <c r="X67" s="533">
        <f t="shared" si="6"/>
        <v>0</v>
      </c>
      <c r="Y67" s="533">
        <f t="shared" si="6"/>
        <v>0</v>
      </c>
      <c r="Z67" s="534">
        <f t="shared" si="6"/>
        <v>0</v>
      </c>
      <c r="AA67" s="535">
        <f t="shared" si="6"/>
        <v>0</v>
      </c>
      <c r="AB67" s="537">
        <f>SUM(D67,H67,L67,P67,T67,X67)</f>
        <v>0</v>
      </c>
      <c r="AC67" s="537">
        <f>SUM(E67,I67,M67,Q67,U67,Y67)</f>
        <v>0</v>
      </c>
      <c r="AD67" s="534" t="s">
        <v>19</v>
      </c>
      <c r="AE67" s="538" t="s">
        <v>535</v>
      </c>
      <c r="AF67" s="21"/>
      <c r="AG67" s="21"/>
    </row>
    <row r="68" spans="1:33" ht="16.5" thickBot="1" x14ac:dyDescent="0.3">
      <c r="A68" s="430"/>
      <c r="B68" s="431"/>
      <c r="C68" s="432" t="s">
        <v>424</v>
      </c>
      <c r="D68" s="539">
        <f>D60+D67</f>
        <v>60</v>
      </c>
      <c r="E68" s="539">
        <f>E60+E67</f>
        <v>92</v>
      </c>
      <c r="F68" s="540" t="s">
        <v>19</v>
      </c>
      <c r="G68" s="541" t="s">
        <v>19</v>
      </c>
      <c r="H68" s="539">
        <f>H60+H67</f>
        <v>80</v>
      </c>
      <c r="I68" s="539">
        <f>I60+I67</f>
        <v>48</v>
      </c>
      <c r="J68" s="540" t="s">
        <v>19</v>
      </c>
      <c r="K68" s="541" t="s">
        <v>19</v>
      </c>
      <c r="L68" s="539">
        <f>L60+L67</f>
        <v>72</v>
      </c>
      <c r="M68" s="539">
        <f>M60+M67</f>
        <v>40</v>
      </c>
      <c r="N68" s="542" t="s">
        <v>19</v>
      </c>
      <c r="O68" s="541" t="s">
        <v>19</v>
      </c>
      <c r="P68" s="539">
        <f>P60+P67</f>
        <v>76</v>
      </c>
      <c r="Q68" s="539">
        <f>Q60+Q67</f>
        <v>44</v>
      </c>
      <c r="R68" s="540" t="s">
        <v>19</v>
      </c>
      <c r="S68" s="541" t="s">
        <v>19</v>
      </c>
      <c r="T68" s="539">
        <f>T60+T67</f>
        <v>72</v>
      </c>
      <c r="U68" s="539">
        <f>U60+U67</f>
        <v>76</v>
      </c>
      <c r="V68" s="540" t="s">
        <v>19</v>
      </c>
      <c r="W68" s="541" t="s">
        <v>19</v>
      </c>
      <c r="X68" s="539">
        <f>X60+X67</f>
        <v>44</v>
      </c>
      <c r="Y68" s="539">
        <f>Y60+Y67</f>
        <v>72</v>
      </c>
      <c r="Z68" s="540" t="s">
        <v>19</v>
      </c>
      <c r="AA68" s="541" t="s">
        <v>19</v>
      </c>
      <c r="AB68" s="685">
        <f>SUM(AB60+AB67)</f>
        <v>404</v>
      </c>
      <c r="AC68" s="685">
        <f>SUM(AC60+AC67)</f>
        <v>372</v>
      </c>
      <c r="AD68" s="540" t="s">
        <v>19</v>
      </c>
      <c r="AE68" s="686" t="s">
        <v>535</v>
      </c>
      <c r="AF68" s="21"/>
      <c r="AG68" s="21"/>
    </row>
    <row r="69" spans="1:33" ht="16.5" thickTop="1" x14ac:dyDescent="0.25">
      <c r="A69" s="434"/>
      <c r="B69" s="435"/>
      <c r="C69" s="436"/>
      <c r="D69" s="894"/>
      <c r="E69" s="894"/>
      <c r="F69" s="894"/>
      <c r="G69" s="894"/>
      <c r="H69" s="894"/>
      <c r="I69" s="894"/>
      <c r="J69" s="894"/>
      <c r="K69" s="894"/>
      <c r="L69" s="894"/>
      <c r="M69" s="894"/>
      <c r="N69" s="894"/>
      <c r="O69" s="894"/>
      <c r="P69" s="894"/>
      <c r="Q69" s="894"/>
      <c r="R69" s="894"/>
      <c r="S69" s="894"/>
      <c r="T69" s="894"/>
      <c r="U69" s="894"/>
      <c r="V69" s="894"/>
      <c r="W69" s="894"/>
      <c r="X69" s="894"/>
      <c r="Y69" s="894"/>
      <c r="Z69" s="894"/>
      <c r="AA69" s="894"/>
      <c r="AB69" s="930"/>
      <c r="AC69" s="930"/>
      <c r="AD69" s="930"/>
      <c r="AE69" s="953"/>
      <c r="AF69" s="438"/>
      <c r="AG69" s="438"/>
    </row>
    <row r="70" spans="1:33" ht="15.75" x14ac:dyDescent="0.25">
      <c r="A70" s="439" t="s">
        <v>1166</v>
      </c>
      <c r="B70" s="440" t="s">
        <v>1</v>
      </c>
      <c r="C70" s="441" t="s">
        <v>22</v>
      </c>
      <c r="D70" s="111"/>
      <c r="E70" s="111"/>
      <c r="F70" s="443"/>
      <c r="G70" s="444"/>
      <c r="H70" s="111"/>
      <c r="I70" s="111">
        <v>160</v>
      </c>
      <c r="J70" s="443" t="s">
        <v>19</v>
      </c>
      <c r="K70" s="444" t="s">
        <v>157</v>
      </c>
      <c r="L70" s="111"/>
      <c r="M70" s="111"/>
      <c r="N70" s="443"/>
      <c r="O70" s="443"/>
      <c r="P70" s="111"/>
      <c r="Q70" s="111"/>
      <c r="R70" s="443"/>
      <c r="S70" s="444"/>
      <c r="T70" s="111"/>
      <c r="U70" s="111"/>
      <c r="V70" s="443"/>
      <c r="W70" s="443"/>
      <c r="X70" s="111"/>
      <c r="Y70" s="143"/>
      <c r="Z70" s="144"/>
      <c r="AA70" s="544"/>
      <c r="AB70" s="545"/>
      <c r="AC70" s="545"/>
      <c r="AD70" s="545"/>
      <c r="AE70" s="545"/>
      <c r="AF70" s="438"/>
      <c r="AG70" s="438"/>
    </row>
    <row r="71" spans="1:33" ht="15.75" x14ac:dyDescent="0.25">
      <c r="A71" s="447" t="s">
        <v>1167</v>
      </c>
      <c r="B71" s="448" t="s">
        <v>1</v>
      </c>
      <c r="C71" s="449" t="s">
        <v>23</v>
      </c>
      <c r="D71" s="111"/>
      <c r="E71" s="111"/>
      <c r="F71" s="443"/>
      <c r="G71" s="451"/>
      <c r="H71" s="111"/>
      <c r="I71" s="111"/>
      <c r="J71" s="443"/>
      <c r="K71" s="451"/>
      <c r="L71" s="111"/>
      <c r="M71" s="111"/>
      <c r="N71" s="443"/>
      <c r="O71" s="443"/>
      <c r="P71" s="111"/>
      <c r="Q71" s="111">
        <v>160</v>
      </c>
      <c r="R71" s="443" t="s">
        <v>19</v>
      </c>
      <c r="S71" s="451" t="s">
        <v>157</v>
      </c>
      <c r="T71" s="111"/>
      <c r="U71" s="111"/>
      <c r="V71" s="443"/>
      <c r="W71" s="443"/>
      <c r="X71" s="111"/>
      <c r="Y71" s="143"/>
      <c r="Z71" s="144"/>
      <c r="AA71" s="547"/>
      <c r="AB71" s="545"/>
      <c r="AC71" s="545"/>
      <c r="AD71" s="545"/>
      <c r="AE71" s="545"/>
      <c r="AF71" s="438"/>
      <c r="AG71" s="438"/>
    </row>
    <row r="72" spans="1:33" ht="15.75" x14ac:dyDescent="0.25">
      <c r="A72" s="447" t="s">
        <v>1168</v>
      </c>
      <c r="B72" s="448" t="s">
        <v>1</v>
      </c>
      <c r="C72" s="449" t="s">
        <v>119</v>
      </c>
      <c r="D72" s="111"/>
      <c r="E72" s="111"/>
      <c r="F72" s="443"/>
      <c r="G72" s="451"/>
      <c r="H72" s="111"/>
      <c r="I72" s="111"/>
      <c r="J72" s="443"/>
      <c r="K72" s="451"/>
      <c r="L72" s="111"/>
      <c r="M72" s="111"/>
      <c r="N72" s="443"/>
      <c r="O72" s="443"/>
      <c r="P72" s="111"/>
      <c r="Q72" s="111"/>
      <c r="R72" s="443"/>
      <c r="S72" s="451"/>
      <c r="T72" s="111"/>
      <c r="U72" s="111"/>
      <c r="V72" s="443"/>
      <c r="W72" s="443"/>
      <c r="X72" s="111"/>
      <c r="Y72" s="143">
        <v>80</v>
      </c>
      <c r="Z72" s="144" t="s">
        <v>19</v>
      </c>
      <c r="AA72" s="547" t="s">
        <v>157</v>
      </c>
      <c r="AB72" s="545"/>
      <c r="AC72" s="545"/>
      <c r="AD72" s="545"/>
      <c r="AE72" s="545"/>
      <c r="AF72" s="438"/>
      <c r="AG72" s="438"/>
    </row>
    <row r="73" spans="1:33" ht="15" x14ac:dyDescent="0.2">
      <c r="A73" s="932"/>
      <c r="B73" s="933"/>
      <c r="C73" s="933"/>
      <c r="D73" s="933"/>
      <c r="E73" s="933"/>
      <c r="F73" s="933"/>
      <c r="G73" s="933"/>
      <c r="H73" s="933"/>
      <c r="I73" s="933"/>
      <c r="J73" s="933"/>
      <c r="K73" s="933"/>
      <c r="L73" s="933"/>
      <c r="M73" s="933"/>
      <c r="N73" s="933"/>
      <c r="O73" s="933"/>
      <c r="P73" s="933"/>
      <c r="Q73" s="933"/>
      <c r="R73" s="933"/>
      <c r="S73" s="933"/>
      <c r="T73" s="548"/>
      <c r="U73" s="548"/>
      <c r="V73" s="548"/>
      <c r="W73" s="548"/>
      <c r="X73" s="548"/>
      <c r="Y73" s="548"/>
      <c r="Z73" s="548"/>
      <c r="AA73" s="548"/>
      <c r="AB73" s="549"/>
      <c r="AC73" s="549"/>
      <c r="AD73" s="549"/>
      <c r="AE73" s="550"/>
      <c r="AF73" s="438"/>
      <c r="AG73" s="438"/>
    </row>
    <row r="74" spans="1:33" ht="15.75" x14ac:dyDescent="0.2">
      <c r="A74" s="934" t="s">
        <v>21</v>
      </c>
      <c r="B74" s="935"/>
      <c r="C74" s="935"/>
      <c r="D74" s="935"/>
      <c r="E74" s="935"/>
      <c r="F74" s="935"/>
      <c r="G74" s="935"/>
      <c r="H74" s="935"/>
      <c r="I74" s="935"/>
      <c r="J74" s="935"/>
      <c r="K74" s="935"/>
      <c r="L74" s="935"/>
      <c r="M74" s="935"/>
      <c r="N74" s="935"/>
      <c r="O74" s="935"/>
      <c r="P74" s="935"/>
      <c r="Q74" s="935"/>
      <c r="R74" s="935"/>
      <c r="S74" s="935"/>
      <c r="T74" s="551"/>
      <c r="U74" s="551"/>
      <c r="V74" s="551"/>
      <c r="W74" s="551"/>
      <c r="X74" s="551"/>
      <c r="Y74" s="551"/>
      <c r="Z74" s="551"/>
      <c r="AA74" s="551"/>
      <c r="AB74" s="549"/>
      <c r="AC74" s="549"/>
      <c r="AD74" s="549"/>
      <c r="AE74" s="550"/>
      <c r="AF74" s="438"/>
      <c r="AG74" s="438"/>
    </row>
    <row r="75" spans="1:33" ht="15.75" x14ac:dyDescent="0.25">
      <c r="A75" s="467"/>
      <c r="B75" s="100"/>
      <c r="C75" s="552" t="s">
        <v>16</v>
      </c>
      <c r="D75" s="154"/>
      <c r="E75" s="154"/>
      <c r="F75" s="12"/>
      <c r="G75" s="155">
        <f>IF(COUNTIF(G17:G72,"A")=0,"",COUNTIF(G17:G72,"A"))</f>
        <v>1</v>
      </c>
      <c r="H75" s="154"/>
      <c r="I75" s="154"/>
      <c r="J75" s="12"/>
      <c r="K75" s="155">
        <f>IF(COUNTIF(K17:K72,"A")=0,"",COUNTIF(K17:K72,"A"))</f>
        <v>1</v>
      </c>
      <c r="L75" s="154"/>
      <c r="M75" s="154"/>
      <c r="N75" s="12"/>
      <c r="O75" s="155" t="str">
        <f>IF(COUNTIF(O17:O72,"A")=0,"",COUNTIF(O17:O72,"A"))</f>
        <v/>
      </c>
      <c r="P75" s="154"/>
      <c r="Q75" s="154"/>
      <c r="R75" s="12"/>
      <c r="S75" s="155">
        <f>IF(COUNTIF(S17:S72,"A")=0,"",COUNTIF(S17:S72,"A"))</f>
        <v>1</v>
      </c>
      <c r="T75" s="154"/>
      <c r="U75" s="154"/>
      <c r="V75" s="12"/>
      <c r="W75" s="155" t="str">
        <f>IF(COUNTIF(W17:W72,"A")=0,"",COUNTIF(W17:W72,"A"))</f>
        <v/>
      </c>
      <c r="X75" s="154"/>
      <c r="Y75" s="154"/>
      <c r="Z75" s="12"/>
      <c r="AA75" s="155">
        <f>IF(COUNTIF(AA17:AA72,"A")=0,"",COUNTIF(AA17:AA72,"A"))</f>
        <v>1</v>
      </c>
      <c r="AB75" s="154"/>
      <c r="AC75" s="154"/>
      <c r="AD75" s="12"/>
      <c r="AE75" s="791">
        <f t="shared" ref="AE75:AE87" si="7">IF(SUM(G75:AA75)=0,"",SUM(G75:AA75))</f>
        <v>4</v>
      </c>
      <c r="AF75" s="438"/>
      <c r="AG75" s="438"/>
    </row>
    <row r="76" spans="1:33" ht="15.75" x14ac:dyDescent="0.25">
      <c r="A76" s="467"/>
      <c r="B76" s="100"/>
      <c r="C76" s="552" t="s">
        <v>17</v>
      </c>
      <c r="D76" s="154"/>
      <c r="E76" s="154"/>
      <c r="F76" s="12"/>
      <c r="G76" s="155">
        <f>IF(COUNTIF(G17:G72,"B")=0,"",COUNTIF(G17:G72,"B"))</f>
        <v>1</v>
      </c>
      <c r="H76" s="154"/>
      <c r="I76" s="154"/>
      <c r="J76" s="12"/>
      <c r="K76" s="155">
        <f>IF(COUNTIF(K17:K72,"B")=0,"",COUNTIF(K17:K72,"B"))</f>
        <v>2</v>
      </c>
      <c r="L76" s="154"/>
      <c r="M76" s="154"/>
      <c r="N76" s="12"/>
      <c r="O76" s="155" t="str">
        <f>IF(COUNTIF(O17:O72,"B")=0,"",COUNTIF(O17:O72,"B"))</f>
        <v/>
      </c>
      <c r="P76" s="154"/>
      <c r="Q76" s="154"/>
      <c r="R76" s="12"/>
      <c r="S76" s="155">
        <f>IF(COUNTIF(S17:S72,"B")=0,"",COUNTIF(S17:S72,"B"))</f>
        <v>1</v>
      </c>
      <c r="T76" s="154"/>
      <c r="U76" s="154"/>
      <c r="V76" s="12"/>
      <c r="W76" s="155" t="str">
        <f>IF(COUNTIF(W17:W72,"B")=0,"",COUNTIF(W17:W72,"B"))</f>
        <v/>
      </c>
      <c r="X76" s="154"/>
      <c r="Y76" s="154"/>
      <c r="Z76" s="12"/>
      <c r="AA76" s="155" t="str">
        <f>IF(COUNTIF(AA17:AA72,"B")=0,"",COUNTIF(AA17:AA72,"B"))</f>
        <v/>
      </c>
      <c r="AB76" s="154"/>
      <c r="AC76" s="154"/>
      <c r="AD76" s="12"/>
      <c r="AE76" s="791">
        <f t="shared" si="7"/>
        <v>4</v>
      </c>
    </row>
    <row r="77" spans="1:33" ht="15.75" x14ac:dyDescent="0.25">
      <c r="A77" s="467"/>
      <c r="B77" s="100"/>
      <c r="C77" s="552" t="s">
        <v>332</v>
      </c>
      <c r="D77" s="154"/>
      <c r="E77" s="154"/>
      <c r="F77" s="12"/>
      <c r="G77" s="155">
        <f>IF(COUNTIF(G17:G72,"ÉÉ")=0,"",COUNTIF(G17:G72,"ÉÉ"))</f>
        <v>1</v>
      </c>
      <c r="H77" s="154"/>
      <c r="I77" s="154"/>
      <c r="J77" s="12"/>
      <c r="K77" s="155">
        <f>IF(COUNTIF(K17:K72,"ÉÉ")=0,"",COUNTIF(K17:K72,"ÉÉ"))</f>
        <v>1</v>
      </c>
      <c r="L77" s="154"/>
      <c r="M77" s="154"/>
      <c r="N77" s="12"/>
      <c r="O77" s="155" t="str">
        <f>IF(COUNTIF(O17:O72,"ÉÉ")=0,"",COUNTIF(O17:O72,"ÉÉ"))</f>
        <v/>
      </c>
      <c r="P77" s="154"/>
      <c r="Q77" s="154"/>
      <c r="R77" s="12"/>
      <c r="S77" s="155" t="str">
        <f>IF(COUNTIF(S17:S72,"ÉÉ")=0,"",COUNTIF(S17:S72,"ÉÉ"))</f>
        <v/>
      </c>
      <c r="T77" s="154"/>
      <c r="U77" s="154"/>
      <c r="V77" s="12"/>
      <c r="W77" s="155" t="str">
        <f>IF(COUNTIF(W17:W72,"ÉÉ")=0,"",COUNTIF(W17:W72,"ÉÉ"))</f>
        <v/>
      </c>
      <c r="X77" s="154"/>
      <c r="Y77" s="154"/>
      <c r="Z77" s="12"/>
      <c r="AA77" s="155">
        <f>IF(COUNTIF(AA17:AA72,"ÉÉ")=0,"",COUNTIF(AA17:AA72,"ÉÉ"))</f>
        <v>1</v>
      </c>
      <c r="AB77" s="154"/>
      <c r="AC77" s="154"/>
      <c r="AD77" s="12"/>
      <c r="AE77" s="791">
        <f t="shared" si="7"/>
        <v>3</v>
      </c>
    </row>
    <row r="78" spans="1:33" ht="15.75" x14ac:dyDescent="0.25">
      <c r="A78" s="467"/>
      <c r="B78" s="100"/>
      <c r="C78" s="552" t="s">
        <v>333</v>
      </c>
      <c r="D78" s="158"/>
      <c r="E78" s="158"/>
      <c r="F78" s="159"/>
      <c r="G78" s="155" t="str">
        <f>IF(COUNTIF(G17:G72,"ÉÉ(Z)")=0,"",COUNTIF(G17:G72,"ÉÉ(Z)"))</f>
        <v/>
      </c>
      <c r="H78" s="158"/>
      <c r="I78" s="158"/>
      <c r="J78" s="159"/>
      <c r="K78" s="155">
        <f>IF(COUNTIF(K17:K72,"ÉÉ(Z)")=0,"",COUNTIF(K17:K72,"ÉÉ(Z)"))</f>
        <v>3</v>
      </c>
      <c r="L78" s="158"/>
      <c r="M78" s="158"/>
      <c r="N78" s="159"/>
      <c r="O78" s="155" t="str">
        <f>IF(COUNTIF(O17:O72,"ÉÉ(Z)")=0,"",COUNTIF(O17:O72,"ÉÉ(Z)"))</f>
        <v/>
      </c>
      <c r="P78" s="158"/>
      <c r="Q78" s="158"/>
      <c r="R78" s="159"/>
      <c r="S78" s="155" t="str">
        <f>IF(COUNTIF(S17:S72,"ÉÉ(Z)")=0,"",COUNTIF(S17:S72,"ÉÉ(Z)"))</f>
        <v/>
      </c>
      <c r="T78" s="158"/>
      <c r="U78" s="158"/>
      <c r="V78" s="159"/>
      <c r="W78" s="155">
        <f>IF(COUNTIF(W17:W72,"ÉÉ(Z)")=0,"",COUNTIF(W17:W72,"ÉÉ(Z)"))</f>
        <v>1</v>
      </c>
      <c r="X78" s="158"/>
      <c r="Y78" s="158"/>
      <c r="Z78" s="159"/>
      <c r="AA78" s="155">
        <f>IF(COUNTIF(AA17:AA72,"ÉÉ(Z)")=0,"",COUNTIF(AA17:AA72,"ÉÉ(Z)"))</f>
        <v>2</v>
      </c>
      <c r="AB78" s="158"/>
      <c r="AC78" s="158"/>
      <c r="AD78" s="159"/>
      <c r="AE78" s="791">
        <f t="shared" si="7"/>
        <v>6</v>
      </c>
    </row>
    <row r="79" spans="1:33" ht="15.75" x14ac:dyDescent="0.25">
      <c r="A79" s="467"/>
      <c r="B79" s="100"/>
      <c r="C79" s="552" t="s">
        <v>334</v>
      </c>
      <c r="D79" s="154"/>
      <c r="E79" s="154"/>
      <c r="F79" s="12"/>
      <c r="G79" s="155" t="str">
        <f>IF(COUNTIF(G17:G72,"GYJ")=0,"",COUNTIF(G17:G72,"GYJ"))</f>
        <v/>
      </c>
      <c r="H79" s="154"/>
      <c r="I79" s="154"/>
      <c r="J79" s="12"/>
      <c r="K79" s="155">
        <f>IF(COUNTIF(K17:K72,"GYJ")=0,"",COUNTIF(K17:K72,"GYJ"))</f>
        <v>1</v>
      </c>
      <c r="L79" s="154"/>
      <c r="M79" s="154"/>
      <c r="N79" s="12"/>
      <c r="O79" s="155">
        <f>IF(COUNTIF(O17:O72,"GYJ")=0,"",COUNTIF(O17:O72,"GYJ"))</f>
        <v>2</v>
      </c>
      <c r="P79" s="154"/>
      <c r="Q79" s="154"/>
      <c r="R79" s="12"/>
      <c r="S79" s="155">
        <f>IF(COUNTIF(S17:S72,"GYJ")=0,"",COUNTIF(S17:S72,"GYJ"))</f>
        <v>1</v>
      </c>
      <c r="T79" s="154"/>
      <c r="U79" s="154"/>
      <c r="V79" s="12"/>
      <c r="W79" s="155">
        <f>IF(COUNTIF(W17:W72,"GYJ")=0,"",COUNTIF(W17:W72,"GYJ"))</f>
        <v>2</v>
      </c>
      <c r="X79" s="154"/>
      <c r="Y79" s="154"/>
      <c r="Z79" s="12"/>
      <c r="AA79" s="155">
        <f>IF(COUNTIF(AA17:AA72,"GYJ")=0,"",COUNTIF(AA17:AA72,"GYJ"))</f>
        <v>3</v>
      </c>
      <c r="AB79" s="154"/>
      <c r="AC79" s="154"/>
      <c r="AD79" s="12"/>
      <c r="AE79" s="791">
        <f t="shared" si="7"/>
        <v>9</v>
      </c>
    </row>
    <row r="80" spans="1:33" ht="15.75" x14ac:dyDescent="0.25">
      <c r="A80" s="467"/>
      <c r="B80" s="475"/>
      <c r="C80" s="552" t="s">
        <v>335</v>
      </c>
      <c r="D80" s="154"/>
      <c r="E80" s="154"/>
      <c r="F80" s="12"/>
      <c r="G80" s="155" t="str">
        <f>IF(COUNTIF(G17:G72,"GYJ(Z)")=0,"",COUNTIF(G17:G72,"GYJ(Z)"))</f>
        <v/>
      </c>
      <c r="H80" s="154"/>
      <c r="I80" s="154"/>
      <c r="J80" s="12"/>
      <c r="K80" s="155" t="str">
        <f>IF(COUNTIF(K17:K72,"GYJ(Z)")=0,"",COUNTIF(K17:K72,"GYJ(Z)"))</f>
        <v/>
      </c>
      <c r="L80" s="154"/>
      <c r="M80" s="154"/>
      <c r="N80" s="12"/>
      <c r="O80" s="155" t="str">
        <f>IF(COUNTIF(O17:O72,"GYJ(Z)")=0,"",COUNTIF(O17:O72,"GYJ(Z)"))</f>
        <v/>
      </c>
      <c r="P80" s="154"/>
      <c r="Q80" s="154"/>
      <c r="R80" s="12"/>
      <c r="S80" s="155" t="str">
        <f>IF(COUNTIF(S17:S72,"GYJ(Z)")=0,"",COUNTIF(S17:S72,"GYJ(Z)"))</f>
        <v/>
      </c>
      <c r="T80" s="154"/>
      <c r="U80" s="154"/>
      <c r="V80" s="12"/>
      <c r="W80" s="155" t="str">
        <f>IF(COUNTIF(W17:W72,"GYJ(Z)")=0,"",COUNTIF(W17:W72,"GYJ(Z)"))</f>
        <v/>
      </c>
      <c r="X80" s="154"/>
      <c r="Y80" s="154"/>
      <c r="Z80" s="12"/>
      <c r="AA80" s="155" t="str">
        <f>IF(COUNTIF(AA17:AA72,"GYJ(Z)")=0,"",COUNTIF(AA17:AA72,"GYJ(Z)"))</f>
        <v/>
      </c>
      <c r="AB80" s="154"/>
      <c r="AC80" s="154"/>
      <c r="AD80" s="12"/>
      <c r="AE80" s="791" t="str">
        <f t="shared" si="7"/>
        <v/>
      </c>
    </row>
    <row r="81" spans="1:31" ht="15.75" x14ac:dyDescent="0.25">
      <c r="A81" s="467"/>
      <c r="B81" s="100"/>
      <c r="C81" s="153" t="s">
        <v>158</v>
      </c>
      <c r="D81" s="154"/>
      <c r="E81" s="154"/>
      <c r="F81" s="12"/>
      <c r="G81" s="155">
        <f>IF(COUNTIF(G17:G72,"K")=0,"",COUNTIF(G17:G72,"K"))</f>
        <v>1</v>
      </c>
      <c r="H81" s="154"/>
      <c r="I81" s="154"/>
      <c r="J81" s="12"/>
      <c r="K81" s="155" t="str">
        <f>IF(COUNTIF(K17:K72,"K")=0,"",COUNTIF(K17:K72,"K"))</f>
        <v/>
      </c>
      <c r="L81" s="154"/>
      <c r="M81" s="154"/>
      <c r="N81" s="12"/>
      <c r="O81" s="155">
        <f>IF(COUNTIF(O17:O72,"K")=0,"",COUNTIF(O17:O72,"K"))</f>
        <v>1</v>
      </c>
      <c r="P81" s="154"/>
      <c r="Q81" s="154"/>
      <c r="R81" s="12"/>
      <c r="S81" s="155">
        <f>IF(COUNTIF(S17:S72,"K")=0,"",COUNTIF(S17:S72,"K"))</f>
        <v>3</v>
      </c>
      <c r="T81" s="154"/>
      <c r="U81" s="154"/>
      <c r="V81" s="12"/>
      <c r="W81" s="155">
        <f>IF(COUNTIF(W17:W72,"K")=0,"",COUNTIF(W17:W72,"K"))</f>
        <v>2</v>
      </c>
      <c r="X81" s="154"/>
      <c r="Y81" s="154"/>
      <c r="Z81" s="12"/>
      <c r="AA81" s="155" t="str">
        <f>IF(COUNTIF(AA17:AA72,"K")=0,"",COUNTIF(AA17:AA72,"K"))</f>
        <v/>
      </c>
      <c r="AB81" s="154"/>
      <c r="AC81" s="154"/>
      <c r="AD81" s="12"/>
      <c r="AE81" s="791">
        <f t="shared" si="7"/>
        <v>7</v>
      </c>
    </row>
    <row r="82" spans="1:31" ht="15.75" x14ac:dyDescent="0.25">
      <c r="A82" s="467"/>
      <c r="B82" s="100"/>
      <c r="C82" s="153" t="s">
        <v>159</v>
      </c>
      <c r="D82" s="154"/>
      <c r="E82" s="154"/>
      <c r="F82" s="12"/>
      <c r="G82" s="155" t="str">
        <f>IF(COUNTIF(G17:G72,"K(Z)")=0,"",COUNTIF(G17:G72,"K(Z)"))</f>
        <v/>
      </c>
      <c r="H82" s="154"/>
      <c r="I82" s="154"/>
      <c r="J82" s="12"/>
      <c r="K82" s="155">
        <f>IF(COUNTIF(K17:K72,"K(Z)")=0,"",COUNTIF(K17:K72,"K(Z)"))</f>
        <v>1</v>
      </c>
      <c r="L82" s="154"/>
      <c r="M82" s="154"/>
      <c r="N82" s="12"/>
      <c r="O82" s="155">
        <f>IF(COUNTIF(O17:O72,"K(Z)")=0,"",COUNTIF(O17:O72,"K(Z)"))</f>
        <v>3</v>
      </c>
      <c r="P82" s="154"/>
      <c r="Q82" s="154"/>
      <c r="R82" s="12"/>
      <c r="S82" s="155">
        <f>IF(COUNTIF(S17:S72,"K(Z)")=0,"",COUNTIF(S17:S72,"K(Z)"))</f>
        <v>3</v>
      </c>
      <c r="T82" s="154"/>
      <c r="U82" s="154"/>
      <c r="V82" s="12"/>
      <c r="W82" s="155">
        <f>IF(COUNTIF(W17:W72,"K(Z)")=0,"",COUNTIF(W17:W72,"K(Z)"))</f>
        <v>2</v>
      </c>
      <c r="X82" s="154"/>
      <c r="Y82" s="154"/>
      <c r="Z82" s="12"/>
      <c r="AA82" s="155" t="str">
        <f>IF(COUNTIF(AA17:AA72,"K(Z)")=0,"",COUNTIF(AA17:AA72,"K(Z)"))</f>
        <v/>
      </c>
      <c r="AB82" s="154"/>
      <c r="AC82" s="154"/>
      <c r="AD82" s="12"/>
      <c r="AE82" s="791">
        <f t="shared" si="7"/>
        <v>9</v>
      </c>
    </row>
    <row r="83" spans="1:31" ht="15.75" x14ac:dyDescent="0.25">
      <c r="A83" s="467"/>
      <c r="B83" s="100"/>
      <c r="C83" s="552" t="s">
        <v>18</v>
      </c>
      <c r="D83" s="154"/>
      <c r="E83" s="154"/>
      <c r="F83" s="12"/>
      <c r="G83" s="155" t="str">
        <f>IF(COUNTIF(G17:G72,"AV")=0,"",COUNTIF(G17:G72,"AV"))</f>
        <v/>
      </c>
      <c r="H83" s="154"/>
      <c r="I83" s="154"/>
      <c r="J83" s="12"/>
      <c r="K83" s="155" t="str">
        <f>IF(COUNTIF(K17:K72,"AV")=0,"",COUNTIF(K17:K72,"AV"))</f>
        <v/>
      </c>
      <c r="L83" s="154"/>
      <c r="M83" s="154"/>
      <c r="N83" s="12"/>
      <c r="O83" s="155" t="str">
        <f>IF(COUNTIF(O17:O72,"AV")=0,"",COUNTIF(O17:O72,"AV"))</f>
        <v/>
      </c>
      <c r="P83" s="154"/>
      <c r="Q83" s="154"/>
      <c r="R83" s="12"/>
      <c r="S83" s="155" t="str">
        <f>IF(COUNTIF(S17:S72,"AV")=0,"",COUNTIF(S17:S72,"AV"))</f>
        <v/>
      </c>
      <c r="T83" s="154"/>
      <c r="U83" s="154"/>
      <c r="V83" s="12"/>
      <c r="W83" s="155" t="str">
        <f>IF(COUNTIF(W17:W72,"AV")=0,"",COUNTIF(W17:W72,"AV"))</f>
        <v/>
      </c>
      <c r="X83" s="154"/>
      <c r="Y83" s="154"/>
      <c r="Z83" s="12"/>
      <c r="AA83" s="155" t="str">
        <f>IF(COUNTIF(AA17:AA72,"AV")=0,"",COUNTIF(AA17:AA72,"AV"))</f>
        <v/>
      </c>
      <c r="AB83" s="154"/>
      <c r="AC83" s="154"/>
      <c r="AD83" s="12"/>
      <c r="AE83" s="791" t="str">
        <f t="shared" si="7"/>
        <v/>
      </c>
    </row>
    <row r="84" spans="1:31" ht="15.75" x14ac:dyDescent="0.25">
      <c r="A84" s="467"/>
      <c r="B84" s="100"/>
      <c r="C84" s="552" t="s">
        <v>336</v>
      </c>
      <c r="D84" s="154"/>
      <c r="E84" s="154"/>
      <c r="F84" s="12"/>
      <c r="G84" s="155" t="str">
        <f>IF(COUNTIF(G17:G72,"KV")=0,"",COUNTIF(G17:G72,"KV"))</f>
        <v/>
      </c>
      <c r="H84" s="154"/>
      <c r="I84" s="154"/>
      <c r="J84" s="12"/>
      <c r="K84" s="155" t="str">
        <f>IF(COUNTIF(K17:K72,"KV")=0,"",COUNTIF(K17:K72,"KV"))</f>
        <v/>
      </c>
      <c r="L84" s="154"/>
      <c r="M84" s="154"/>
      <c r="N84" s="12"/>
      <c r="O84" s="155" t="str">
        <f>IF(COUNTIF(O17:O72,"KV")=0,"",COUNTIF(O17:O72,"KV"))</f>
        <v/>
      </c>
      <c r="P84" s="154"/>
      <c r="Q84" s="154"/>
      <c r="R84" s="12"/>
      <c r="S84" s="155" t="str">
        <f>IF(COUNTIF(S17:S72,"KV")=0,"",COUNTIF(S17:S72,"KV"))</f>
        <v/>
      </c>
      <c r="T84" s="154"/>
      <c r="U84" s="154"/>
      <c r="V84" s="12"/>
      <c r="W84" s="155" t="str">
        <f>IF(COUNTIF(W17:W72,"KV")=0,"",COUNTIF(W17:W72,"KV"))</f>
        <v/>
      </c>
      <c r="X84" s="154"/>
      <c r="Y84" s="154"/>
      <c r="Z84" s="12"/>
      <c r="AA84" s="155" t="str">
        <f>IF(COUNTIF(AA17:AA72,"KV")=0,"",COUNTIF(AA17:AA72,"KV"))</f>
        <v/>
      </c>
      <c r="AB84" s="154"/>
      <c r="AC84" s="154"/>
      <c r="AD84" s="12"/>
      <c r="AE84" s="791" t="str">
        <f t="shared" si="7"/>
        <v/>
      </c>
    </row>
    <row r="85" spans="1:31" ht="15.75" x14ac:dyDescent="0.25">
      <c r="A85" s="467"/>
      <c r="B85" s="100"/>
      <c r="C85" s="552" t="s">
        <v>337</v>
      </c>
      <c r="D85" s="162"/>
      <c r="E85" s="162"/>
      <c r="F85" s="163"/>
      <c r="G85" s="155" t="str">
        <f>IF(COUNTIF(G17:G72,"SZG")=0,"",COUNTIF(G17:G72,"SZG"))</f>
        <v/>
      </c>
      <c r="H85" s="162"/>
      <c r="I85" s="162"/>
      <c r="J85" s="163"/>
      <c r="K85" s="155" t="str">
        <f>IF(COUNTIF(K17:K72,"SZG")=0,"",COUNTIF(K17:K72,"SZG"))</f>
        <v/>
      </c>
      <c r="L85" s="162"/>
      <c r="M85" s="162"/>
      <c r="N85" s="163"/>
      <c r="O85" s="155" t="str">
        <f>IF(COUNTIF(O17:O72,"SZG")=0,"",COUNTIF(O17:O72,"SZG"))</f>
        <v/>
      </c>
      <c r="P85" s="162"/>
      <c r="Q85" s="162"/>
      <c r="R85" s="163"/>
      <c r="S85" s="155" t="str">
        <f>IF(COUNTIF(S17:S72,"SZG")=0,"",COUNTIF(S17:S72,"SZG"))</f>
        <v/>
      </c>
      <c r="T85" s="162"/>
      <c r="U85" s="162"/>
      <c r="V85" s="163"/>
      <c r="W85" s="155">
        <f>IF(COUNTIF(W17:W72,"SZG")=0,"",COUNTIF(W17:W72,"SZG"))</f>
        <v>1</v>
      </c>
      <c r="X85" s="162"/>
      <c r="Y85" s="162"/>
      <c r="Z85" s="163"/>
      <c r="AA85" s="155" t="str">
        <f>IF(COUNTIF(AA17:AA72,"SZG")=0,"",COUNTIF(AA17:AA72,"SZG"))</f>
        <v/>
      </c>
      <c r="AB85" s="154"/>
      <c r="AC85" s="154"/>
      <c r="AD85" s="12"/>
      <c r="AE85" s="791">
        <f t="shared" si="7"/>
        <v>1</v>
      </c>
    </row>
    <row r="86" spans="1:31" ht="15.75" x14ac:dyDescent="0.25">
      <c r="A86" s="467"/>
      <c r="B86" s="100"/>
      <c r="C86" s="552" t="s">
        <v>338</v>
      </c>
      <c r="D86" s="162"/>
      <c r="E86" s="162"/>
      <c r="F86" s="163"/>
      <c r="G86" s="155" t="str">
        <f>IF(COUNTIF(G17:G72,"ZV")=0,"",COUNTIF(G17:G72,"ZV"))</f>
        <v/>
      </c>
      <c r="H86" s="162"/>
      <c r="I86" s="162"/>
      <c r="J86" s="163"/>
      <c r="K86" s="155" t="str">
        <f>IF(COUNTIF(K17:K72,"ZV")=0,"",COUNTIF(K17:K72,"ZV"))</f>
        <v/>
      </c>
      <c r="L86" s="162"/>
      <c r="M86" s="162"/>
      <c r="N86" s="163"/>
      <c r="O86" s="155" t="str">
        <f>IF(COUNTIF(O17:O72,"ZV")=0,"",COUNTIF(O17:O72,"ZV"))</f>
        <v/>
      </c>
      <c r="P86" s="162"/>
      <c r="Q86" s="162"/>
      <c r="R86" s="163"/>
      <c r="S86" s="155" t="str">
        <f>IF(COUNTIF(S17:S72,"ZV")=0,"",COUNTIF(S17:S72,"ZV"))</f>
        <v/>
      </c>
      <c r="T86" s="162"/>
      <c r="U86" s="162"/>
      <c r="V86" s="163"/>
      <c r="W86" s="155" t="str">
        <f>IF(COUNTIF(W17:W72,"ZV")=0,"",COUNTIF(W17:W72,"ZV"))</f>
        <v/>
      </c>
      <c r="X86" s="162"/>
      <c r="Y86" s="162"/>
      <c r="Z86" s="163"/>
      <c r="AA86" s="155" t="str">
        <f>IF(COUNTIF(AA17:AA72,"ZV")=0,"",COUNTIF(AA17:AA72,"ZV"))</f>
        <v/>
      </c>
      <c r="AB86" s="154"/>
      <c r="AC86" s="154"/>
      <c r="AD86" s="12"/>
      <c r="AE86" s="791" t="str">
        <f t="shared" si="7"/>
        <v/>
      </c>
    </row>
    <row r="87" spans="1:31" ht="16.5" thickBot="1" x14ac:dyDescent="0.3">
      <c r="A87" s="164"/>
      <c r="B87" s="165"/>
      <c r="C87" s="166" t="s">
        <v>24</v>
      </c>
      <c r="D87" s="167"/>
      <c r="E87" s="167"/>
      <c r="F87" s="168"/>
      <c r="G87" s="169">
        <f>IF(SUM(G75:G86)=0,"",SUM(G75:G86))</f>
        <v>4</v>
      </c>
      <c r="H87" s="167"/>
      <c r="I87" s="167"/>
      <c r="J87" s="168"/>
      <c r="K87" s="169">
        <f>IF(SUM(K75:K86)=0,"",SUM(K75:K86))</f>
        <v>9</v>
      </c>
      <c r="L87" s="167"/>
      <c r="M87" s="167"/>
      <c r="N87" s="168"/>
      <c r="O87" s="169">
        <f>IF(SUM(O75:O86)=0,"",SUM(O75:O86))</f>
        <v>6</v>
      </c>
      <c r="P87" s="167"/>
      <c r="Q87" s="167"/>
      <c r="R87" s="168"/>
      <c r="S87" s="169">
        <f>IF(SUM(S75:S86)=0,"",SUM(S75:S86))</f>
        <v>9</v>
      </c>
      <c r="T87" s="167"/>
      <c r="U87" s="167"/>
      <c r="V87" s="168"/>
      <c r="W87" s="169">
        <f>IF(SUM(W75:W86)=0,"",SUM(W75:W86))</f>
        <v>8</v>
      </c>
      <c r="X87" s="167"/>
      <c r="Y87" s="167"/>
      <c r="Z87" s="168"/>
      <c r="AA87" s="169">
        <f>IF(SUM(AA75:AA86)=0,"",SUM(AA75:AA86))</f>
        <v>7</v>
      </c>
      <c r="AB87" s="167"/>
      <c r="AC87" s="167"/>
      <c r="AD87" s="168"/>
      <c r="AE87" s="791">
        <f t="shared" si="7"/>
        <v>43</v>
      </c>
    </row>
    <row r="88" spans="1:31" ht="13.5" thickTop="1" x14ac:dyDescent="0.2"/>
  </sheetData>
  <sheetProtection algorithmName="SHA-512" hashValue="KdS38dNECdY+nOF5B8Kj2xVmujtEV+WxhoRnvG8mRijc7L2lbIiynApdXsQyUYgVQN3sW4kYXUWrnwuAXvdRIA==" saltValue="N9WPntJOxdRd1pu6Bqam7w==" spinCount="100000" sheet="1" objects="1" scenarios="1" selectLockedCells="1" selectUnlockedCells="1"/>
  <protectedRanges>
    <protectedRange sqref="C74" name="Tartomány4"/>
    <protectedRange sqref="C86:C87" name="Tartomány4_1"/>
    <protectedRange sqref="C53:C58" name="Tartomány1_2_1_1_1"/>
    <protectedRange sqref="C39" name="Tartomány1_2_1_3_1_1"/>
    <protectedRange sqref="C29:C31" name="Tartomány1_2_1_2_2_1"/>
    <protectedRange sqref="C52" name="Tartomány1_2_1_1_3_1"/>
    <protectedRange sqref="C40" name="Tartomány1_2_1_1_2_2_1"/>
    <protectedRange sqref="C22" name="Tartomány1_2_1_2"/>
    <protectedRange sqref="C62" name="Tartomány1_2_1_1_1_1"/>
  </protectedRanges>
  <mergeCells count="41">
    <mergeCell ref="A6:A9"/>
    <mergeCell ref="B6:B9"/>
    <mergeCell ref="C6:C9"/>
    <mergeCell ref="D6:S6"/>
    <mergeCell ref="T6:AA6"/>
    <mergeCell ref="G8:G9"/>
    <mergeCell ref="A1:AE1"/>
    <mergeCell ref="A2:AE2"/>
    <mergeCell ref="A3:AE3"/>
    <mergeCell ref="A4:AE4"/>
    <mergeCell ref="A5:AE5"/>
    <mergeCell ref="A73:S73"/>
    <mergeCell ref="A74:S74"/>
    <mergeCell ref="AD8:AD9"/>
    <mergeCell ref="AE8:AE9"/>
    <mergeCell ref="D61:S61"/>
    <mergeCell ref="T61:AA61"/>
    <mergeCell ref="AB61:AE61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AF6:AF9"/>
    <mergeCell ref="AG6:AG9"/>
    <mergeCell ref="D69:S69"/>
    <mergeCell ref="T69:AA69"/>
    <mergeCell ref="AB69:AE69"/>
    <mergeCell ref="O8:O9"/>
    <mergeCell ref="F8:F9"/>
    <mergeCell ref="AB6:AE7"/>
    <mergeCell ref="D7:G7"/>
    <mergeCell ref="H7:K7"/>
    <mergeCell ref="L7:O7"/>
    <mergeCell ref="P7:S7"/>
    <mergeCell ref="T7:W7"/>
    <mergeCell ref="X7:A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SZAK</vt:lpstr>
      <vt:lpstr>Biztonsági</vt:lpstr>
      <vt:lpstr>BV</vt:lpstr>
      <vt:lpstr>HATÁRRENDÉSZ</vt:lpstr>
      <vt:lpstr>Igrend</vt:lpstr>
      <vt:lpstr>Közlekedés</vt:lpstr>
      <vt:lpstr>Közrendvédelmi</vt:lpstr>
      <vt:lpstr>Migráció</vt:lpstr>
      <vt:lpstr>Vám</vt:lpstr>
      <vt:lpstr>Előtanulmányi rend</vt:lpstr>
      <vt:lpstr>SZAK!Nyomtatási_terület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Ackermann Zsolt</cp:lastModifiedBy>
  <cp:lastPrinted>2020-10-15T07:58:10Z</cp:lastPrinted>
  <dcterms:created xsi:type="dcterms:W3CDTF">2011-10-11T07:28:39Z</dcterms:created>
  <dcterms:modified xsi:type="dcterms:W3CDTF">2021-07-20T11:43:03Z</dcterms:modified>
  <cp:category>munkaanyag</cp:category>
</cp:coreProperties>
</file>