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.INTRA\Desktop\Gyöngyinek honlapra\elküldve\2018_2019-től\"/>
    </mc:Choice>
  </mc:AlternateContent>
  <bookViews>
    <workbookView xWindow="-15" yWindow="165" windowWidth="12120" windowHeight="4260"/>
  </bookViews>
  <sheets>
    <sheet name="levelezo" sheetId="12" r:id="rId1"/>
    <sheet name="elotanulmanyi_rend (3)" sheetId="13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0">#REF!</definedName>
    <definedName name="A83.2">#REF!</definedName>
    <definedName name="másol">#REF!</definedName>
    <definedName name="_xlnm.Print_Area" localSheetId="1">'elotanulmanyi_rend (3)'!$A$1:$AD$64</definedName>
    <definedName name="_xlnm.Print_Area" localSheetId="0">levelezo!$A$1:$AE$218</definedName>
  </definedNames>
  <calcPr calcId="162913"/>
</workbook>
</file>

<file path=xl/calcChain.xml><?xml version="1.0" encoding="utf-8"?>
<calcChain xmlns="http://schemas.openxmlformats.org/spreadsheetml/2006/main">
  <c r="AE51" i="12" l="1"/>
  <c r="AE111" i="12" l="1"/>
  <c r="AC111" i="12"/>
  <c r="AB111" i="12"/>
  <c r="AE112" i="12"/>
  <c r="AC112" i="12"/>
  <c r="AB112" i="12"/>
  <c r="AE113" i="12"/>
  <c r="AC113" i="12"/>
  <c r="AB113" i="12"/>
  <c r="AE114" i="12"/>
  <c r="AC114" i="12"/>
  <c r="AB114" i="12"/>
  <c r="AE115" i="12"/>
  <c r="AC115" i="12"/>
  <c r="AB115" i="12"/>
  <c r="AE116" i="12"/>
  <c r="AC116" i="12"/>
  <c r="AB116" i="12"/>
  <c r="AE117" i="12"/>
  <c r="AC117" i="12"/>
  <c r="AB117" i="12"/>
  <c r="AE94" i="12" l="1"/>
  <c r="AD94" i="12"/>
  <c r="AC94" i="12"/>
  <c r="AB94" i="12"/>
  <c r="AE95" i="12"/>
  <c r="AD95" i="12"/>
  <c r="AC95" i="12"/>
  <c r="AB95" i="12"/>
  <c r="AE108" i="12" l="1"/>
  <c r="AC108" i="12"/>
  <c r="AB108" i="12"/>
  <c r="AE109" i="12"/>
  <c r="AC109" i="12"/>
  <c r="AB109" i="12"/>
  <c r="AE110" i="12"/>
  <c r="AC110" i="12"/>
  <c r="AB110" i="12"/>
  <c r="AE118" i="12"/>
  <c r="AC118" i="12"/>
  <c r="AB118" i="12"/>
  <c r="AE119" i="12"/>
  <c r="AC119" i="12"/>
  <c r="AB119" i="12"/>
  <c r="AE120" i="12"/>
  <c r="AC120" i="12"/>
  <c r="AB120" i="12"/>
  <c r="AE48" i="12"/>
  <c r="AD48" i="12"/>
  <c r="AC48" i="12"/>
  <c r="AB48" i="12"/>
  <c r="AE49" i="12"/>
  <c r="AD49" i="12"/>
  <c r="AC49" i="12"/>
  <c r="AB49" i="12"/>
  <c r="AE50" i="12"/>
  <c r="AD50" i="12"/>
  <c r="AC50" i="12"/>
  <c r="AB50" i="12"/>
  <c r="AE52" i="12"/>
  <c r="AD52" i="12"/>
  <c r="AC52" i="12"/>
  <c r="AB52" i="12"/>
  <c r="AE53" i="12"/>
  <c r="AD53" i="12"/>
  <c r="AC53" i="12"/>
  <c r="AB53" i="12"/>
  <c r="AE54" i="12"/>
  <c r="AD54" i="12"/>
  <c r="AC54" i="12"/>
  <c r="AB54" i="12"/>
  <c r="AE55" i="12"/>
  <c r="AD55" i="12"/>
  <c r="AC55" i="12"/>
  <c r="AB55" i="12"/>
  <c r="AE56" i="12"/>
  <c r="AD56" i="12"/>
  <c r="AC56" i="12"/>
  <c r="AB56" i="12"/>
  <c r="AE57" i="12"/>
  <c r="AD57" i="12"/>
  <c r="AC57" i="12"/>
  <c r="AB57" i="12"/>
  <c r="AE58" i="12"/>
  <c r="AD58" i="12"/>
  <c r="AC58" i="12"/>
  <c r="AB58" i="12"/>
  <c r="AE59" i="12"/>
  <c r="AD59" i="12"/>
  <c r="AC59" i="12"/>
  <c r="AB59" i="12"/>
  <c r="AE60" i="12"/>
  <c r="AD60" i="12"/>
  <c r="AC60" i="12"/>
  <c r="AB60" i="12"/>
  <c r="AE61" i="12"/>
  <c r="AD61" i="12"/>
  <c r="AC61" i="12"/>
  <c r="AB61" i="12"/>
  <c r="AE62" i="12"/>
  <c r="AD62" i="12"/>
  <c r="AC62" i="12"/>
  <c r="AB62" i="12"/>
  <c r="AE43" i="12"/>
  <c r="AD43" i="12"/>
  <c r="AC43" i="12"/>
  <c r="AB43" i="12"/>
  <c r="AE44" i="12"/>
  <c r="AD44" i="12"/>
  <c r="AC44" i="12"/>
  <c r="AB44" i="12"/>
  <c r="AE45" i="12"/>
  <c r="AD45" i="12"/>
  <c r="AC45" i="12"/>
  <c r="AB45" i="12"/>
  <c r="AE46" i="12"/>
  <c r="AD46" i="12"/>
  <c r="AC46" i="12"/>
  <c r="AB46" i="12"/>
  <c r="AE47" i="12"/>
  <c r="AD47" i="12"/>
  <c r="AC47" i="12"/>
  <c r="AB47" i="12"/>
  <c r="AE63" i="12"/>
  <c r="AD63" i="12"/>
  <c r="AC63" i="12"/>
  <c r="AB63" i="12"/>
  <c r="AE64" i="12"/>
  <c r="AD64" i="12"/>
  <c r="AC64" i="12"/>
  <c r="AB64" i="12"/>
  <c r="AE65" i="12"/>
  <c r="AD65" i="12"/>
  <c r="AC65" i="12"/>
  <c r="AB65" i="12"/>
  <c r="AE66" i="12"/>
  <c r="AD66" i="12"/>
  <c r="AC66" i="12"/>
  <c r="AB66" i="12"/>
  <c r="AE67" i="12"/>
  <c r="AD67" i="12"/>
  <c r="AC67" i="12"/>
  <c r="AB67" i="12"/>
  <c r="AE68" i="12"/>
  <c r="AD68" i="12"/>
  <c r="AC68" i="12"/>
  <c r="AB68" i="12"/>
  <c r="AE69" i="12"/>
  <c r="AD69" i="12"/>
  <c r="AC69" i="12"/>
  <c r="AB69" i="12"/>
  <c r="AF8" i="12"/>
  <c r="AB11" i="12"/>
  <c r="AC11" i="12"/>
  <c r="AD11" i="12"/>
  <c r="AE11" i="12"/>
  <c r="AB12" i="12"/>
  <c r="AC12" i="12"/>
  <c r="AD12" i="12"/>
  <c r="AE12" i="12"/>
  <c r="AB13" i="12"/>
  <c r="AC13" i="12"/>
  <c r="AD13" i="12"/>
  <c r="AE13" i="12"/>
  <c r="AB14" i="12"/>
  <c r="AC14" i="12"/>
  <c r="AD14" i="12"/>
  <c r="AE14" i="12"/>
  <c r="AB15" i="12"/>
  <c r="AC15" i="12"/>
  <c r="AD15" i="12"/>
  <c r="AE15" i="12"/>
  <c r="AB16" i="12"/>
  <c r="AC16" i="12"/>
  <c r="AD16" i="12"/>
  <c r="AE16" i="12"/>
  <c r="AB17" i="12"/>
  <c r="AC17" i="12"/>
  <c r="AD17" i="12"/>
  <c r="AE17" i="12"/>
  <c r="AB18" i="12"/>
  <c r="AC18" i="12"/>
  <c r="AD18" i="12"/>
  <c r="AE18" i="12"/>
  <c r="AB19" i="12"/>
  <c r="AC19" i="12"/>
  <c r="AD19" i="12"/>
  <c r="AE19" i="12"/>
  <c r="AB20" i="12"/>
  <c r="AC20" i="12"/>
  <c r="AD20" i="12"/>
  <c r="AE20" i="12"/>
  <c r="AB21" i="12"/>
  <c r="AC21" i="12"/>
  <c r="AD21" i="12"/>
  <c r="AE21" i="12"/>
  <c r="AB22" i="12"/>
  <c r="AC22" i="12"/>
  <c r="AD22" i="12"/>
  <c r="AE22" i="12"/>
  <c r="AB23" i="12"/>
  <c r="AC23" i="12"/>
  <c r="AD23" i="12"/>
  <c r="AE23" i="12"/>
  <c r="AB24" i="12"/>
  <c r="AC24" i="12"/>
  <c r="AD24" i="12"/>
  <c r="AE24" i="12"/>
  <c r="AB25" i="12"/>
  <c r="AC25" i="12"/>
  <c r="AD25" i="12"/>
  <c r="AE25" i="12"/>
  <c r="D26" i="12"/>
  <c r="E26" i="12"/>
  <c r="F26" i="12"/>
  <c r="G26" i="12"/>
  <c r="H26" i="12"/>
  <c r="K74" i="12" s="1"/>
  <c r="I26" i="12"/>
  <c r="J26" i="12"/>
  <c r="K26" i="12"/>
  <c r="L26" i="12"/>
  <c r="O74" i="12" s="1"/>
  <c r="M26" i="12"/>
  <c r="N26" i="12"/>
  <c r="O26" i="12"/>
  <c r="P26" i="12"/>
  <c r="S74" i="12" s="1"/>
  <c r="Q26" i="12"/>
  <c r="R26" i="12"/>
  <c r="S26" i="12"/>
  <c r="T26" i="12"/>
  <c r="W74" i="12" s="1"/>
  <c r="U26" i="12"/>
  <c r="V26" i="12"/>
  <c r="W26" i="12"/>
  <c r="X26" i="12"/>
  <c r="AA74" i="12" s="1"/>
  <c r="Y26" i="12"/>
  <c r="Z26" i="12"/>
  <c r="AA26" i="12"/>
  <c r="AB28" i="12"/>
  <c r="AC28" i="12"/>
  <c r="AD28" i="12"/>
  <c r="AE28" i="12"/>
  <c r="AB29" i="12"/>
  <c r="AC29" i="12"/>
  <c r="AD29" i="12"/>
  <c r="AE29" i="12"/>
  <c r="AB30" i="12"/>
  <c r="AC30" i="12"/>
  <c r="AD30" i="12"/>
  <c r="AE30" i="12"/>
  <c r="AB31" i="12"/>
  <c r="AC31" i="12"/>
  <c r="AD31" i="12"/>
  <c r="AE31" i="12"/>
  <c r="AB32" i="12"/>
  <c r="AC32" i="12"/>
  <c r="AD32" i="12"/>
  <c r="AE32" i="12"/>
  <c r="AB33" i="12"/>
  <c r="AC33" i="12"/>
  <c r="AD33" i="12"/>
  <c r="AE33" i="12"/>
  <c r="AB34" i="12"/>
  <c r="AC34" i="12"/>
  <c r="AD34" i="12"/>
  <c r="AE34" i="12"/>
  <c r="AB35" i="12"/>
  <c r="AC35" i="12"/>
  <c r="AD35" i="12"/>
  <c r="AE35" i="12"/>
  <c r="AB36" i="12"/>
  <c r="AC36" i="12"/>
  <c r="AD36" i="12"/>
  <c r="AE36" i="12"/>
  <c r="AB37" i="12"/>
  <c r="AC37" i="12"/>
  <c r="AD37" i="12"/>
  <c r="AE37" i="12"/>
  <c r="AB38" i="12"/>
  <c r="AC38" i="12"/>
  <c r="AD38" i="12"/>
  <c r="AE38" i="12"/>
  <c r="AB39" i="12"/>
  <c r="AC39" i="12"/>
  <c r="AD39" i="12"/>
  <c r="AE39" i="12"/>
  <c r="AB40" i="12"/>
  <c r="AC40" i="12"/>
  <c r="AD40" i="12"/>
  <c r="AE40" i="12"/>
  <c r="AB41" i="12"/>
  <c r="AC41" i="12"/>
  <c r="AD41" i="12"/>
  <c r="AE41" i="12"/>
  <c r="AB42" i="12"/>
  <c r="AC42" i="12"/>
  <c r="AD42" i="12"/>
  <c r="AE42" i="12"/>
  <c r="AB70" i="12"/>
  <c r="AC70" i="12"/>
  <c r="AD70" i="12"/>
  <c r="AE70" i="12"/>
  <c r="AB71" i="12"/>
  <c r="AC71" i="12"/>
  <c r="AD71" i="12"/>
  <c r="AE71" i="12"/>
  <c r="AB72" i="12"/>
  <c r="AC72" i="12"/>
  <c r="AD72" i="12"/>
  <c r="AE72" i="12"/>
  <c r="AB73" i="12"/>
  <c r="AC73" i="12"/>
  <c r="AD73" i="12"/>
  <c r="AE73" i="12"/>
  <c r="D74" i="12"/>
  <c r="E74" i="12"/>
  <c r="F74" i="12"/>
  <c r="G74" i="12"/>
  <c r="H74" i="12"/>
  <c r="I74" i="12"/>
  <c r="J74" i="12"/>
  <c r="L74" i="12"/>
  <c r="M74" i="12"/>
  <c r="N74" i="12"/>
  <c r="P74" i="12"/>
  <c r="Q74" i="12"/>
  <c r="R74" i="12"/>
  <c r="T74" i="12"/>
  <c r="U74" i="12"/>
  <c r="V74" i="12"/>
  <c r="X74" i="12"/>
  <c r="Y74" i="12"/>
  <c r="Z74" i="12"/>
  <c r="AB77" i="12"/>
  <c r="AC77" i="12"/>
  <c r="AD77" i="12"/>
  <c r="AE77" i="12"/>
  <c r="AB78" i="12"/>
  <c r="AC78" i="12"/>
  <c r="AD78" i="12"/>
  <c r="AE78" i="12"/>
  <c r="AB79" i="12"/>
  <c r="AC79" i="12"/>
  <c r="AD79" i="12"/>
  <c r="AE79" i="12"/>
  <c r="AB80" i="12"/>
  <c r="AC80" i="12"/>
  <c r="AD80" i="12"/>
  <c r="AE80" i="12"/>
  <c r="AB81" i="12"/>
  <c r="AC81" i="12"/>
  <c r="AD81" i="12"/>
  <c r="AE81" i="12"/>
  <c r="AB82" i="12"/>
  <c r="AC82" i="12"/>
  <c r="AD82" i="12"/>
  <c r="AE82" i="12"/>
  <c r="AB83" i="12"/>
  <c r="AC83" i="12"/>
  <c r="AD83" i="12"/>
  <c r="AE83" i="12"/>
  <c r="AB84" i="12"/>
  <c r="AC84" i="12"/>
  <c r="AD84" i="12"/>
  <c r="AE84" i="12"/>
  <c r="AB85" i="12"/>
  <c r="AC85" i="12"/>
  <c r="AD85" i="12"/>
  <c r="AE85" i="12"/>
  <c r="AB86" i="12"/>
  <c r="AC86" i="12"/>
  <c r="AD86" i="12"/>
  <c r="AE86" i="12"/>
  <c r="AB87" i="12"/>
  <c r="AC87" i="12"/>
  <c r="AD87" i="12"/>
  <c r="AE87" i="12"/>
  <c r="AB88" i="12"/>
  <c r="AC88" i="12"/>
  <c r="AD88" i="12"/>
  <c r="AE88" i="12"/>
  <c r="AB89" i="12"/>
  <c r="AC89" i="12"/>
  <c r="AD89" i="12"/>
  <c r="AE89" i="12"/>
  <c r="AB90" i="12"/>
  <c r="AC90" i="12"/>
  <c r="AD90" i="12"/>
  <c r="AE90" i="12"/>
  <c r="AB91" i="12"/>
  <c r="AC91" i="12"/>
  <c r="AD91" i="12"/>
  <c r="AE91" i="12"/>
  <c r="AB92" i="12"/>
  <c r="AC92" i="12"/>
  <c r="AD92" i="12"/>
  <c r="AE92" i="12"/>
  <c r="AB93" i="12"/>
  <c r="AC93" i="12"/>
  <c r="AD93" i="12"/>
  <c r="AE93" i="12"/>
  <c r="AB96" i="12"/>
  <c r="AC96" i="12"/>
  <c r="AD96" i="12"/>
  <c r="AE96" i="12"/>
  <c r="AB97" i="12"/>
  <c r="AC97" i="12"/>
  <c r="AD97" i="12"/>
  <c r="AE97" i="12"/>
  <c r="AB98" i="12"/>
  <c r="AC98" i="12"/>
  <c r="AD98" i="12"/>
  <c r="AE98" i="12"/>
  <c r="AB99" i="12"/>
  <c r="AC99" i="12"/>
  <c r="AD99" i="12"/>
  <c r="AE99" i="12"/>
  <c r="AB100" i="12"/>
  <c r="AC100" i="12"/>
  <c r="AD100" i="12"/>
  <c r="AE100" i="12"/>
  <c r="AB101" i="12"/>
  <c r="AC101" i="12"/>
  <c r="AD101" i="12"/>
  <c r="AE101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5" i="12"/>
  <c r="AC105" i="12"/>
  <c r="AE105" i="12"/>
  <c r="AB106" i="12"/>
  <c r="AC106" i="12"/>
  <c r="AE106" i="12"/>
  <c r="AB107" i="12"/>
  <c r="AC107" i="12"/>
  <c r="AE107" i="12"/>
  <c r="D121" i="12"/>
  <c r="E121" i="12"/>
  <c r="G121" i="12"/>
  <c r="H121" i="12"/>
  <c r="I121" i="12"/>
  <c r="K121" i="12"/>
  <c r="L121" i="12"/>
  <c r="M121" i="12"/>
  <c r="O121" i="12"/>
  <c r="P121" i="12"/>
  <c r="Q121" i="12"/>
  <c r="S121" i="12"/>
  <c r="T121" i="12"/>
  <c r="U121" i="12"/>
  <c r="W121" i="12"/>
  <c r="X121" i="12"/>
  <c r="Y121" i="12"/>
  <c r="AA121" i="12"/>
  <c r="D122" i="12"/>
  <c r="E122" i="12"/>
  <c r="G122" i="12"/>
  <c r="H122" i="12"/>
  <c r="I122" i="12"/>
  <c r="K122" i="12"/>
  <c r="L122" i="12"/>
  <c r="M122" i="12"/>
  <c r="O122" i="12"/>
  <c r="P122" i="12"/>
  <c r="Q122" i="12"/>
  <c r="S122" i="12"/>
  <c r="T122" i="12"/>
  <c r="U122" i="12"/>
  <c r="W122" i="12"/>
  <c r="X122" i="12"/>
  <c r="Y122" i="12"/>
  <c r="AA122" i="12"/>
  <c r="G210" i="12" l="1"/>
  <c r="AC102" i="12"/>
  <c r="AB102" i="12"/>
  <c r="AE102" i="12"/>
  <c r="AD102" i="12"/>
  <c r="W211" i="12"/>
  <c r="K205" i="12"/>
  <c r="S211" i="12"/>
  <c r="W204" i="12"/>
  <c r="AD74" i="12"/>
  <c r="S202" i="12"/>
  <c r="G202" i="12"/>
  <c r="AE26" i="12"/>
  <c r="O202" i="12"/>
  <c r="AB26" i="12"/>
  <c r="AD26" i="12"/>
  <c r="AB74" i="12"/>
  <c r="AC121" i="12"/>
  <c r="AB121" i="12"/>
  <c r="AC74" i="12"/>
  <c r="AE122" i="12"/>
  <c r="AA212" i="12"/>
  <c r="S201" i="12"/>
  <c r="K203" i="12"/>
  <c r="K202" i="12"/>
  <c r="AA201" i="12"/>
  <c r="AA210" i="12"/>
  <c r="W213" i="12"/>
  <c r="S203" i="12"/>
  <c r="O205" i="12"/>
  <c r="AE74" i="12"/>
  <c r="AB122" i="12"/>
  <c r="AD103" i="12"/>
  <c r="AE121" i="12"/>
  <c r="W210" i="12"/>
  <c r="O206" i="12"/>
  <c r="G204" i="12"/>
  <c r="AC103" i="12"/>
  <c r="W201" i="12"/>
  <c r="O212" i="12"/>
  <c r="G205" i="12"/>
  <c r="G213" i="12"/>
  <c r="K212" i="12"/>
  <c r="G201" i="12"/>
  <c r="K204" i="12"/>
  <c r="G212" i="12"/>
  <c r="AA204" i="12"/>
  <c r="O213" i="12"/>
  <c r="AA202" i="12"/>
  <c r="W203" i="12"/>
  <c r="W209" i="12"/>
  <c r="S206" i="12"/>
  <c r="K209" i="12"/>
  <c r="W212" i="12"/>
  <c r="AA203" i="12"/>
  <c r="S205" i="12"/>
  <c r="AA209" i="12"/>
  <c r="O211" i="12"/>
  <c r="O203" i="12"/>
  <c r="K206" i="12"/>
  <c r="K211" i="12"/>
  <c r="S213" i="12"/>
  <c r="K201" i="12"/>
  <c r="AA205" i="12"/>
  <c r="G206" i="12"/>
  <c r="S212" i="12"/>
  <c r="G211" i="12"/>
  <c r="AB103" i="12"/>
  <c r="AE103" i="12"/>
  <c r="AE125" i="12" s="1"/>
  <c r="K210" i="12"/>
  <c r="W202" i="12"/>
  <c r="O209" i="12"/>
  <c r="W205" i="12"/>
  <c r="G203" i="12"/>
  <c r="AC26" i="12"/>
  <c r="O210" i="12"/>
  <c r="K213" i="12"/>
  <c r="O204" i="12"/>
  <c r="W206" i="12"/>
  <c r="S210" i="12"/>
  <c r="AA213" i="12"/>
  <c r="O201" i="12"/>
  <c r="S204" i="12"/>
  <c r="AA206" i="12"/>
  <c r="S209" i="12"/>
  <c r="AA211" i="12"/>
  <c r="G209" i="12"/>
  <c r="AC122" i="12"/>
  <c r="S214" i="12" l="1"/>
  <c r="G214" i="12"/>
  <c r="O214" i="12"/>
  <c r="K214" i="12"/>
  <c r="AA214" i="12"/>
  <c r="W214" i="12"/>
</calcChain>
</file>

<file path=xl/sharedStrings.xml><?xml version="1.0" encoding="utf-8"?>
<sst xmlns="http://schemas.openxmlformats.org/spreadsheetml/2006/main" count="1220" uniqueCount="435">
  <si>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</si>
  <si>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</si>
  <si>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</si>
  <si>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</si>
  <si>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</si>
  <si>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</si>
  <si>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</si>
  <si>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</si>
  <si>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</si>
  <si>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</si>
  <si>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Szabadon választható tantárgyak</t>
  </si>
  <si>
    <t>Alapozó ismeretek</t>
  </si>
  <si>
    <t>ELŐTANULMÁNYI REND</t>
  </si>
  <si>
    <t>ELŐTANULMÁNYI KÖTELEZETTSÉG</t>
  </si>
  <si>
    <t>Tantárgy</t>
  </si>
  <si>
    <t>kredit</t>
  </si>
  <si>
    <t>félév/szemeszter</t>
  </si>
  <si>
    <t>gyak.</t>
  </si>
  <si>
    <t>tantárgy kódja</t>
  </si>
  <si>
    <t>tantárgy jellege</t>
  </si>
  <si>
    <t>tanulmányi terület/tantárgy</t>
  </si>
  <si>
    <t>Differenciált szakmai ismeretek</t>
  </si>
  <si>
    <t>Alapozó ismeretek öszesen:</t>
  </si>
  <si>
    <t>Differenciált szakmai ismeretek összesen</t>
  </si>
  <si>
    <t>KRITÉRIUM, KÖVETELMÉNYEK</t>
  </si>
  <si>
    <t>Gyakorlati jegy(G)</t>
  </si>
  <si>
    <t xml:space="preserve"> TANÓRA-, KREDIT- ÉS VIZSGATERV </t>
  </si>
  <si>
    <t xml:space="preserve">Szakmai törzsanyag </t>
  </si>
  <si>
    <t>Szakmai törzsanyag összesen:</t>
  </si>
  <si>
    <t>Kreditet nem képező tantárgyak összesen:</t>
  </si>
  <si>
    <t>összesen</t>
  </si>
  <si>
    <t>Zárvizsga tárgy(Z)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</si>
  <si>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</si>
  <si>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</si>
  <si>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</si>
  <si>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</si>
  <si>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</si>
  <si>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Alapvizsga (AV)</t>
  </si>
  <si>
    <t>x</t>
  </si>
  <si>
    <t>SZV</t>
  </si>
  <si>
    <t>Komplex vizsga (KO)</t>
  </si>
  <si>
    <t>SZÁMONKÉRÉSEK ÖSSZESÍTŐ</t>
  </si>
  <si>
    <t>Szigorlat (S)</t>
  </si>
  <si>
    <t>SZAKON ÖSSZESEN</t>
  </si>
  <si>
    <t>Szakmai gyakorlat 1.</t>
  </si>
  <si>
    <t>Szakmai gyakorlat 2.</t>
  </si>
  <si>
    <t>FÉLÉVENKÉNT SZÁMONKÉRÉSEK ÖSSZESEN:</t>
  </si>
  <si>
    <t>Kritérium követelmény (KR)</t>
  </si>
  <si>
    <t>részidős képzésben, levelező munkarend szerint tanuló hallgatók részére</t>
  </si>
  <si>
    <t>kreditekhez rendelt kont. óra</t>
  </si>
  <si>
    <t xml:space="preserve">elm. </t>
  </si>
  <si>
    <t>mindösszesen tanóra</t>
  </si>
  <si>
    <t>ÖSSZES TANÓRARENDI TANÓRA</t>
  </si>
  <si>
    <t>félévi tanóra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</si>
  <si>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</si>
  <si>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</si>
  <si>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</si>
  <si>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</si>
  <si>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</si>
  <si>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</si>
  <si>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</si>
  <si>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</si>
  <si>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</si>
  <si>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</si>
  <si>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</si>
  <si>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</si>
  <si>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</si>
  <si>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</si>
  <si>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</si>
  <si>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</si>
  <si>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</si>
  <si>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</si>
  <si>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</si>
  <si>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RKRIB02</t>
  </si>
  <si>
    <t>Krimináltechnika 2.</t>
  </si>
  <si>
    <t>RKRIB01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</si>
  <si>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</si>
  <si>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</si>
  <si>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</si>
  <si>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</si>
  <si>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</si>
  <si>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</si>
  <si>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</si>
  <si>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</si>
  <si>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 xml:space="preserve">  RKRIB04</t>
  </si>
  <si>
    <t xml:space="preserve">Krimináltaktika 2. </t>
  </si>
  <si>
    <t>RKRIB06</t>
  </si>
  <si>
    <t>Kriminálmetodika 2.</t>
  </si>
  <si>
    <t xml:space="preserve">   RKRIB05</t>
  </si>
  <si>
    <t>RARTB10</t>
  </si>
  <si>
    <t>Rendészeti hatósági eljárásjog  1.</t>
  </si>
  <si>
    <t>Közigazgatási funkciók és múködés</t>
  </si>
  <si>
    <t>RARTB20</t>
  </si>
  <si>
    <t>Rendészeti hatósági eljárásjog 2.</t>
  </si>
  <si>
    <t>RARTB04</t>
  </si>
  <si>
    <t>Emberi jogok</t>
  </si>
  <si>
    <t>KAL6B01</t>
  </si>
  <si>
    <t>Alkotmányjog</t>
  </si>
  <si>
    <t>RBATB13</t>
  </si>
  <si>
    <t>Idegenjog</t>
  </si>
  <si>
    <t>RARTB02</t>
  </si>
  <si>
    <t>Rendészeti civiljog</t>
  </si>
  <si>
    <t>RMTTB01</t>
  </si>
  <si>
    <t>Pszichológia 1.</t>
  </si>
  <si>
    <t>RMTTB06</t>
  </si>
  <si>
    <t>Társadalmi és kommunikációs ismeretek</t>
  </si>
  <si>
    <t>RMTTB02</t>
  </si>
  <si>
    <t>Pszichológia 2.</t>
  </si>
  <si>
    <t>RRVTB02</t>
  </si>
  <si>
    <t>Rendészeti vezetéselmélet</t>
  </si>
  <si>
    <t>RRVTB01</t>
  </si>
  <si>
    <t>Vezetés és szervezés elmélet</t>
  </si>
  <si>
    <t>RMTTB04</t>
  </si>
  <si>
    <t>Rendészeti etika</t>
  </si>
  <si>
    <t>RMTTB05</t>
  </si>
  <si>
    <t>Rendészeti kommunikáciö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</si>
  <si>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</si>
  <si>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</si>
  <si>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</si>
  <si>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</si>
  <si>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</si>
  <si>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</si>
  <si>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</si>
  <si>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</si>
  <si>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RINYB05</t>
  </si>
  <si>
    <t>Idegen nyelv 5.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</si>
  <si>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</si>
  <si>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</si>
  <si>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</si>
  <si>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</si>
  <si>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</si>
  <si>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</si>
  <si>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</si>
  <si>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</si>
  <si>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</si>
  <si>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</si>
  <si>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</si>
  <si>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</si>
  <si>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</si>
  <si>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</si>
  <si>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RKNIB04</t>
  </si>
  <si>
    <t>Informatika 2.</t>
  </si>
  <si>
    <t>RKNIB03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</si>
  <si>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</si>
  <si>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</si>
  <si>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</si>
  <si>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</si>
  <si>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</si>
  <si>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</si>
  <si>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</si>
  <si>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</si>
  <si>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</si>
  <si>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</si>
  <si>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</si>
  <si>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</si>
  <si>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</si>
  <si>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</si>
  <si>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</si>
  <si>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</si>
  <si>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</si>
  <si>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</si>
  <si>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</si>
  <si>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RBGVB08</t>
  </si>
  <si>
    <t>Bűnügyi szolgálati ismeretek 2.</t>
  </si>
  <si>
    <t>RBGVB07</t>
  </si>
  <si>
    <t xml:space="preserve"> Bűnügyi szolgálati ismeretek 1.</t>
  </si>
  <si>
    <t>RBGV09</t>
  </si>
  <si>
    <t>Bűnügyi szolgálati ismeretek 3.</t>
  </si>
  <si>
    <t>RBGVB13</t>
  </si>
  <si>
    <t>Gazdaságvédelmi ismeretek 2.</t>
  </si>
  <si>
    <t>RBGVB10</t>
  </si>
  <si>
    <t>Gazdaságvédelmi ismeretek 1.</t>
  </si>
  <si>
    <t>RBGVB04</t>
  </si>
  <si>
    <t>Bűnügyi együttműködés</t>
  </si>
  <si>
    <t>BŰNÜGYI IGAZGATÁSI ALAPKÉPZÉSI SZAK</t>
  </si>
  <si>
    <t>RARTB01</t>
  </si>
  <si>
    <t>Rendészet elmélete és rendészeti eszközrendszer</t>
  </si>
  <si>
    <t>HHH1B01</t>
  </si>
  <si>
    <t>Hadelmélet és katonai műveletek</t>
  </si>
  <si>
    <t>Általános politológia</t>
  </si>
  <si>
    <t xml:space="preserve">Alkotmányjog </t>
  </si>
  <si>
    <t>VKMTB11</t>
  </si>
  <si>
    <t xml:space="preserve">Katasztrófavédelmi igazgatás </t>
  </si>
  <si>
    <t>KAL6B02</t>
  </si>
  <si>
    <t>Az állam szervezete</t>
  </si>
  <si>
    <t>Közszolgálati életpályák</t>
  </si>
  <si>
    <t>NKNBB01</t>
  </si>
  <si>
    <t>Nemzetbiztonsági tanulmányok</t>
  </si>
  <si>
    <t>KKJ6B03</t>
  </si>
  <si>
    <t xml:space="preserve">Közigazgatási funkciók és működés </t>
  </si>
  <si>
    <t>NKEHT030105</t>
  </si>
  <si>
    <t>Általános szociológia</t>
  </si>
  <si>
    <t>KBVAB03</t>
  </si>
  <si>
    <t>Biztonsági tanulmányok</t>
  </si>
  <si>
    <t>HLMLB01</t>
  </si>
  <si>
    <t>Közszolgálati logisztika</t>
  </si>
  <si>
    <t>Közpénzügyek és államháztartástan</t>
  </si>
  <si>
    <t>RRVTB03</t>
  </si>
  <si>
    <t>Közös közszolgálati gyakorlat</t>
  </si>
  <si>
    <t>RKNIB01</t>
  </si>
  <si>
    <t>Általános szolgálati ismeretek</t>
  </si>
  <si>
    <t>RKBTB81</t>
  </si>
  <si>
    <t>Közrendvédelem</t>
  </si>
  <si>
    <t>RARTB06</t>
  </si>
  <si>
    <t>Jogi ismeretek</t>
  </si>
  <si>
    <t>Társadalmi és kommunikációs ismertek</t>
  </si>
  <si>
    <t>Rendészeti hatósági eljárásjog 1.</t>
  </si>
  <si>
    <t>RARTB03</t>
  </si>
  <si>
    <t>Nemzetközi és Eu jog</t>
  </si>
  <si>
    <t>RARTB05</t>
  </si>
  <si>
    <t>Rendészeti szociológia</t>
  </si>
  <si>
    <t>RMTTB07</t>
  </si>
  <si>
    <t xml:space="preserve">Rendészeti pedagógia </t>
  </si>
  <si>
    <t>Rendészeti kommunikáció</t>
  </si>
  <si>
    <t>Szakmai gyakorlat 3.</t>
  </si>
  <si>
    <t>RARTB07</t>
  </si>
  <si>
    <t>Mediáció, helyreállító igazságszolgáltatás</t>
  </si>
  <si>
    <t>RHRTB16</t>
  </si>
  <si>
    <t>Útiokmányok vizsgálata</t>
  </si>
  <si>
    <t>RHRTB17</t>
  </si>
  <si>
    <t>Határrendészeti igazgatás</t>
  </si>
  <si>
    <t>RHRTB18</t>
  </si>
  <si>
    <t>Határrendészeti szervek időszerű feladatai</t>
  </si>
  <si>
    <t>RKBTB26</t>
  </si>
  <si>
    <t>Közlekedési büntetőjog</t>
  </si>
  <si>
    <t>RKBTB25</t>
  </si>
  <si>
    <t>Forgalomellenőrzés és balesetmegelőzés Európában</t>
  </si>
  <si>
    <t>RMORB55</t>
  </si>
  <si>
    <t>Magánnyomozás</t>
  </si>
  <si>
    <t>RVPTB53</t>
  </si>
  <si>
    <t>RVPTB65</t>
  </si>
  <si>
    <t>Vámok és adók, mint a gazdaság-szabályozó eszközök</t>
  </si>
  <si>
    <t>RVPTB57</t>
  </si>
  <si>
    <t>Kábítószer-felderítés a NAV-nál</t>
  </si>
  <si>
    <t>RVPTB54</t>
  </si>
  <si>
    <t>A Nemzeti Adó és Vámhivatal speciális feladatainak ellátása</t>
  </si>
  <si>
    <t>RVPTB52</t>
  </si>
  <si>
    <t>Alkalmazott termékazonosítási ismeret</t>
  </si>
  <si>
    <t>RVPTB55</t>
  </si>
  <si>
    <t>Vám- és jövedéki ellenőrzés a gyakorlatban</t>
  </si>
  <si>
    <t>RVPTB56</t>
  </si>
  <si>
    <t>RBÜEB06</t>
  </si>
  <si>
    <t>A büntető tárgyalási rendszerek</t>
  </si>
  <si>
    <t>RBÜEB07</t>
  </si>
  <si>
    <t>A vallomás műszeres ellenőrzése</t>
  </si>
  <si>
    <t>RBGVB37</t>
  </si>
  <si>
    <t>RKNIB19</t>
  </si>
  <si>
    <t>RBGVB45</t>
  </si>
  <si>
    <t>RBGVB38</t>
  </si>
  <si>
    <t>RBGVB46</t>
  </si>
  <si>
    <t>KV</t>
  </si>
  <si>
    <t>Rendőrségi gazdálkodás</t>
  </si>
  <si>
    <t>KR</t>
  </si>
  <si>
    <t>RKBJB07</t>
  </si>
  <si>
    <t>Rendészeti igazgatás</t>
  </si>
  <si>
    <t>RBGVB28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</si>
  <si>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</si>
  <si>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</si>
  <si>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</si>
  <si>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</si>
  <si>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</si>
  <si>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</si>
  <si>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</si>
  <si>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</si>
  <si>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</si>
  <si>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</si>
  <si>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</si>
  <si>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</si>
  <si>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</si>
  <si>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Bűnügyi szolgálati ismeretek 1.</t>
  </si>
  <si>
    <t>RBGVB09</t>
  </si>
  <si>
    <t>RBGVB29</t>
  </si>
  <si>
    <t>Szakterületi vezetői ismeretek</t>
  </si>
  <si>
    <t xml:space="preserve">Bűnügyi együttműködés </t>
  </si>
  <si>
    <t>Szabadon választható 1.</t>
  </si>
  <si>
    <t>Szabadon választható 2.</t>
  </si>
  <si>
    <t>Szabadon választható 3.</t>
  </si>
  <si>
    <t>B</t>
  </si>
  <si>
    <t>G</t>
  </si>
  <si>
    <t>F</t>
  </si>
  <si>
    <t>Z</t>
  </si>
  <si>
    <t>S</t>
  </si>
  <si>
    <t>A</t>
  </si>
  <si>
    <t>bűnügyi hírszerző szakirány</t>
  </si>
  <si>
    <t>BŰNÜGYI HÍRSZERZŐ SZAKIRÁNY</t>
  </si>
  <si>
    <t>RBGVB34</t>
  </si>
  <si>
    <t>Titok és adatvédelem</t>
  </si>
  <si>
    <t>RBGVB23</t>
  </si>
  <si>
    <t>Humán információszerzés 1.</t>
  </si>
  <si>
    <t>RBGVB24</t>
  </si>
  <si>
    <t>Humán információszerzés 2.</t>
  </si>
  <si>
    <t>RBGVB01</t>
  </si>
  <si>
    <t>A bűnügyi hírszerzés elemzői támogatása 1.</t>
  </si>
  <si>
    <t>RBGVB02</t>
  </si>
  <si>
    <t>A bűnügyi hírszerzés elemzői támogatása 2.</t>
  </si>
  <si>
    <t>NPNBB07</t>
  </si>
  <si>
    <t>Nemzetbiztonsági ismeretek 1.</t>
  </si>
  <si>
    <t>Nemzetbiztonsági ismeretek 2.</t>
  </si>
  <si>
    <t>NPNBB08</t>
  </si>
  <si>
    <t>Nemzetbiztonsági ismeretek 3.</t>
  </si>
  <si>
    <t>Szakdolgozat</t>
  </si>
  <si>
    <t>RBGVB32</t>
  </si>
  <si>
    <t>Titkos ügyiratkezelés 1.</t>
  </si>
  <si>
    <t>RBGVB33</t>
  </si>
  <si>
    <t>Titkos ügyiratkezelés 2.</t>
  </si>
  <si>
    <t>RBGVB31</t>
  </si>
  <si>
    <t>T-ellátmány gazdálkodás</t>
  </si>
  <si>
    <t>RBGVB30</t>
  </si>
  <si>
    <t>Technikai bűnügyi hírszerzés</t>
  </si>
  <si>
    <t>RBGVB48</t>
  </si>
  <si>
    <t>HUMÁN INFORMÁCIÓSZERZÉS ZV</t>
  </si>
  <si>
    <t>X</t>
  </si>
  <si>
    <t>Kollokvium (K)</t>
  </si>
  <si>
    <t>Kollokvium (((zárvizsga tárgy((K(Z)))</t>
  </si>
  <si>
    <t>BŰNÜGYI IGAZGATÁSI  ALAPKÉPZÉSI SZAK BŰNÜGYI HÍRSZERZŐ SZAKIRÁNY</t>
  </si>
  <si>
    <t xml:space="preserve">Krimináltechnika 1. </t>
  </si>
  <si>
    <t xml:space="preserve">Bűnügyi szolgálati ismeretek 2. </t>
  </si>
  <si>
    <t>Titkos ügyirat kezelés 1.</t>
  </si>
  <si>
    <t xml:space="preserve"> RBGVB23</t>
  </si>
  <si>
    <t>  RBGVB01</t>
  </si>
  <si>
    <t>  RBGVB02</t>
  </si>
  <si>
    <t xml:space="preserve">A bűnügyi hírszerzés elemzői támogatása 2. </t>
  </si>
  <si>
    <t>RKBTB55</t>
  </si>
  <si>
    <t xml:space="preserve">A rendőrség társadalmi kontrollja </t>
  </si>
  <si>
    <t>KTE1B01</t>
  </si>
  <si>
    <t>KSJ4B01</t>
  </si>
  <si>
    <t>KIJ6B01</t>
  </si>
  <si>
    <t>KPÜ2B01</t>
  </si>
  <si>
    <t>RBÜEB08</t>
  </si>
  <si>
    <r>
      <t xml:space="preserve">RBATB20 </t>
    </r>
    <r>
      <rPr>
        <sz val="12"/>
        <color theme="1"/>
        <rFont val="Times New Roman"/>
        <family val="1"/>
        <charset val="238"/>
      </rPr>
      <t/>
    </r>
  </si>
  <si>
    <t>A külföldiek integrációja hazánkban és az Európai Unióban</t>
  </si>
  <si>
    <t>RARTB16</t>
  </si>
  <si>
    <t>Gyűlölet-bűncselekmények: bűnüldözés és bűnmegelőzés az Európai Unióban</t>
  </si>
  <si>
    <t>RBATB23</t>
  </si>
  <si>
    <t>Migráció Európa peremén</t>
  </si>
  <si>
    <t>RVPTB73</t>
  </si>
  <si>
    <t>Régiségismeret</t>
  </si>
  <si>
    <t>A rendészeti tevékenység kurrens alkotmányjogi és emberi jogi kérdései</t>
  </si>
  <si>
    <t>Law Enforcement and Security Studies on the Schengen Agreement</t>
  </si>
  <si>
    <t>NKNBB04</t>
  </si>
  <si>
    <t>A vám és a nemzetközi szervezetek kapcsolata</t>
  </si>
  <si>
    <t>Vámellenőrzés a gyakorlatban - Záhonytól Brüsszelig</t>
  </si>
  <si>
    <t>A büntetőeljárás aktuális kihívásai</t>
  </si>
  <si>
    <t>RRETB01</t>
  </si>
  <si>
    <t>RBATB26</t>
  </si>
  <si>
    <t>International and European Migrationn</t>
  </si>
  <si>
    <t>Theory of Leadership and Management</t>
  </si>
  <si>
    <t>Tax and Customs as Regulatory Instruments in Economy</t>
  </si>
  <si>
    <t>RBÜEB09</t>
  </si>
  <si>
    <t xml:space="preserve">Introduction to the Hungarian Criminal Scienses </t>
  </si>
  <si>
    <t>Traffic Safety in Europe</t>
  </si>
  <si>
    <t xml:space="preserve">Mediation, restorative justice </t>
  </si>
  <si>
    <t>Police Physical Education</t>
  </si>
  <si>
    <t>érvényes 2018/2019-es tanévtől felmenő rendszerben.</t>
  </si>
  <si>
    <t>RHRTB23</t>
  </si>
  <si>
    <t>Határrendészeti igazgatási ismeretek</t>
  </si>
  <si>
    <t>RBGVB35</t>
  </si>
  <si>
    <t>Bűnelemzési alapismeretek</t>
  </si>
  <si>
    <t>RBÜEB10</t>
  </si>
  <si>
    <t>RBATB27</t>
  </si>
  <si>
    <t>Biztonságpolitika és migráció</t>
  </si>
  <si>
    <t>RVPTB74</t>
  </si>
  <si>
    <t>A szolgálati kutya a rendvédelmi szervek szolgálatában</t>
  </si>
  <si>
    <t>RBGVB52</t>
  </si>
  <si>
    <t>A szellemi tulajdon védelme</t>
  </si>
  <si>
    <t>RBÜAB11</t>
  </si>
  <si>
    <t>A bűnhalmazatok gyakorlati problémái</t>
  </si>
  <si>
    <t>RBÜAB14</t>
  </si>
  <si>
    <t>A büntető jogszabály értelmezése</t>
  </si>
  <si>
    <t>RKETB05</t>
  </si>
  <si>
    <t>Csúcstechnológiai bűnözés és nyomozása</t>
  </si>
  <si>
    <t>RKETB04</t>
  </si>
  <si>
    <t>RBGVB50</t>
  </si>
  <si>
    <t>Gazdaságvédelmi büntetőeljárások ítélkezési gyakorlata</t>
  </si>
  <si>
    <t>RBGVB51</t>
  </si>
  <si>
    <t xml:space="preserve">Jogok, kötelezettségek és a biztonság a virtuális térben </t>
  </si>
  <si>
    <t>RMORB98</t>
  </si>
  <si>
    <t>Fegyverrendészeti jog és fegyverismeret</t>
  </si>
  <si>
    <t>RHRTB22</t>
  </si>
  <si>
    <t>RKBTB25A</t>
  </si>
  <si>
    <t>RKBTB56</t>
  </si>
  <si>
    <t>A politikai demonstrációk demokratikus rendőri tömegkezelése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</si>
  <si>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</si>
  <si>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</si>
  <si>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</si>
  <si>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</si>
  <si>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</si>
  <si>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</si>
  <si>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</si>
  <si>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A bűnirodalom rendőrei, rendőrségei és a történelmi felelősség</t>
  </si>
  <si>
    <t>RRETB06</t>
  </si>
  <si>
    <t>A bűn (film)esztétikája</t>
  </si>
  <si>
    <t>RRETB08</t>
  </si>
  <si>
    <t>Megszépített valóságok: az emlékezetpolitika útvesztőjében</t>
  </si>
  <si>
    <t>RRETB09</t>
  </si>
  <si>
    <t xml:space="preserve">Sportrendészet </t>
  </si>
  <si>
    <t>RKMTB06</t>
  </si>
  <si>
    <t>Kriminalisztikatörténet: Budapest és vidéki városok bűnös oldala</t>
  </si>
  <si>
    <t xml:space="preserve">Bűnügyi hírszerzés egykor és most 1. </t>
  </si>
  <si>
    <t>RBGVB70</t>
  </si>
  <si>
    <t>Bűnügyi hírszerzés egykor és most 2.</t>
  </si>
  <si>
    <t>RBGVB71</t>
  </si>
  <si>
    <t>Bűnügyi hírszerzés egykor és most 3.</t>
  </si>
  <si>
    <t>RBGVB72</t>
  </si>
  <si>
    <t xml:space="preserve">Híres bűnügyek felderítése </t>
  </si>
  <si>
    <t>RBGVB73</t>
  </si>
  <si>
    <t>Speciális bűnügyi hírszerző ismeretek</t>
  </si>
  <si>
    <t>RBGVB74</t>
  </si>
  <si>
    <t>TECHINT a bűnügyi felderítésben</t>
  </si>
  <si>
    <t>RKETB01</t>
  </si>
  <si>
    <t>Kiberbűnözés és nyomozása</t>
  </si>
  <si>
    <t>RKETB02</t>
  </si>
  <si>
    <t xml:space="preserve">Kiberbűnözés informatikai alapjai </t>
  </si>
  <si>
    <t>RKETB03</t>
  </si>
  <si>
    <t>Etikus hekker a bűnüldözésben</t>
  </si>
  <si>
    <t>RKETB06</t>
  </si>
  <si>
    <t>A számítógépes bűnözés és bűnüldözés fejlődése</t>
  </si>
  <si>
    <t xml:space="preserve">Csúcstechnológiai bűnözés informatikai alapjai </t>
  </si>
  <si>
    <t>RJITB07</t>
  </si>
  <si>
    <t>Értékpapírjogi és tőkepiaci ismeretek</t>
  </si>
  <si>
    <t>RJITB06</t>
  </si>
  <si>
    <t>Vagyonjogi kérdések a rendészeti tevékenységben</t>
  </si>
  <si>
    <t>A büntető jogszabály  értelmezése</t>
  </si>
  <si>
    <t>RBÜAB15</t>
  </si>
  <si>
    <t xml:space="preserve">Büntetőjog a jogalkalmazásban 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</si>
  <si>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</si>
  <si>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</si>
  <si>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</si>
  <si>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</si>
  <si>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RHRTB42</t>
  </si>
  <si>
    <t>Külföldiek ellenőrzése a schengeni térségben</t>
  </si>
  <si>
    <t>HHH1M07</t>
  </si>
  <si>
    <t>Ludovika Szabadegyetem</t>
  </si>
  <si>
    <t>RKRIB09</t>
  </si>
  <si>
    <t>Igazságügyi orvostan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</si>
</sst>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7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Narrow"/>
      <family val="2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b/>
      <i/>
      <sz val="14"/>
      <name val="Arial Narrow"/>
      <family val="2"/>
      <charset val="238"/>
    </font>
    <font>
      <sz val="14"/>
      <name val="Arial CE"/>
      <charset val="238"/>
    </font>
    <font>
      <b/>
      <i/>
      <sz val="13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rgb="FFCCFFCC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1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</cellStyleXfs>
  <cellXfs count="367">
    <xf numFmtId="0" fontId="0" fillId="0" borderId="0" xfId="0"/>
    <xf numFmtId="0" fontId="27" fillId="24" borderId="15" xfId="41" applyFont="1" applyFill="1" applyBorder="1" applyProtection="1"/>
    <xf numFmtId="0" fontId="27" fillId="24" borderId="10" xfId="41" applyFont="1" applyFill="1" applyBorder="1" applyProtection="1"/>
    <xf numFmtId="0" fontId="27" fillId="24" borderId="16" xfId="41" applyFont="1" applyFill="1" applyBorder="1" applyAlignment="1" applyProtection="1">
      <alignment horizontal="left"/>
    </xf>
    <xf numFmtId="0" fontId="26" fillId="24" borderId="17" xfId="41" applyFont="1" applyFill="1" applyBorder="1" applyAlignment="1" applyProtection="1">
      <alignment horizontal="center" textRotation="90" wrapText="1"/>
    </xf>
    <xf numFmtId="0" fontId="26" fillId="24" borderId="18" xfId="41" applyFont="1" applyFill="1" applyBorder="1" applyAlignment="1" applyProtection="1">
      <alignment horizontal="center" textRotation="90" wrapText="1"/>
    </xf>
    <xf numFmtId="0" fontId="29" fillId="24" borderId="19" xfId="41" applyFont="1" applyFill="1" applyBorder="1" applyAlignment="1" applyProtection="1">
      <alignment horizontal="center"/>
    </xf>
    <xf numFmtId="0" fontId="32" fillId="24" borderId="20" xfId="41" applyFont="1" applyFill="1" applyBorder="1" applyProtection="1"/>
    <xf numFmtId="0" fontId="29" fillId="24" borderId="21" xfId="41" applyFont="1" applyFill="1" applyBorder="1" applyAlignment="1" applyProtection="1">
      <alignment horizontal="center"/>
    </xf>
    <xf numFmtId="0" fontId="32" fillId="24" borderId="22" xfId="41" applyFont="1" applyFill="1" applyBorder="1" applyProtection="1"/>
    <xf numFmtId="0" fontId="32" fillId="24" borderId="23" xfId="41" applyFont="1" applyFill="1" applyBorder="1" applyProtection="1"/>
    <xf numFmtId="0" fontId="27" fillId="24" borderId="24" xfId="41" applyFont="1" applyFill="1" applyBorder="1" applyAlignment="1" applyProtection="1">
      <alignment horizontal="center"/>
    </xf>
    <xf numFmtId="1" fontId="27" fillId="24" borderId="24" xfId="41" applyNumberFormat="1" applyFont="1" applyFill="1" applyBorder="1" applyAlignment="1" applyProtection="1">
      <alignment horizontal="center"/>
    </xf>
    <xf numFmtId="0" fontId="32" fillId="24" borderId="25" xfId="41" applyFont="1" applyFill="1" applyBorder="1" applyAlignment="1" applyProtection="1">
      <alignment horizontal="left"/>
    </xf>
    <xf numFmtId="0" fontId="32" fillId="24" borderId="18" xfId="41" applyFont="1" applyFill="1" applyBorder="1" applyProtection="1"/>
    <xf numFmtId="0" fontId="29" fillId="24" borderId="26" xfId="41" applyFont="1" applyFill="1" applyBorder="1" applyAlignment="1" applyProtection="1">
      <alignment horizontal="center"/>
    </xf>
    <xf numFmtId="1" fontId="29" fillId="24" borderId="17" xfId="41" applyNumberFormat="1" applyFont="1" applyFill="1" applyBorder="1" applyAlignment="1" applyProtection="1">
      <alignment horizontal="center"/>
    </xf>
    <xf numFmtId="1" fontId="29" fillId="24" borderId="18" xfId="41" applyNumberFormat="1" applyFont="1" applyFill="1" applyBorder="1" applyAlignment="1" applyProtection="1">
      <alignment horizontal="center"/>
    </xf>
    <xf numFmtId="0" fontId="28" fillId="24" borderId="10" xfId="41" applyFont="1" applyFill="1" applyBorder="1" applyAlignment="1" applyProtection="1">
      <alignment horizontal="center"/>
    </xf>
    <xf numFmtId="0" fontId="28" fillId="24" borderId="27" xfId="41" applyFont="1" applyFill="1" applyBorder="1" applyAlignment="1" applyProtection="1">
      <alignment horizontal="center"/>
    </xf>
    <xf numFmtId="0" fontId="24" fillId="24" borderId="28" xfId="41" applyFont="1" applyFill="1" applyBorder="1" applyAlignment="1" applyProtection="1">
      <alignment horizontal="center"/>
    </xf>
    <xf numFmtId="0" fontId="28" fillId="24" borderId="29" xfId="41" applyFont="1" applyFill="1" applyBorder="1" applyProtection="1"/>
    <xf numFmtId="0" fontId="24" fillId="24" borderId="0" xfId="41" applyFont="1" applyFill="1" applyBorder="1" applyAlignment="1" applyProtection="1">
      <alignment horizontal="center"/>
    </xf>
    <xf numFmtId="0" fontId="27" fillId="24" borderId="30" xfId="41" applyFont="1" applyFill="1" applyBorder="1" applyAlignment="1" applyProtection="1">
      <alignment horizontal="left" vertical="center" wrapText="1"/>
    </xf>
    <xf numFmtId="0" fontId="27" fillId="24" borderId="31" xfId="41" applyFont="1" applyFill="1" applyBorder="1" applyAlignment="1" applyProtection="1">
      <alignment horizontal="center"/>
    </xf>
    <xf numFmtId="1" fontId="28" fillId="24" borderId="31" xfId="41" applyNumberFormat="1" applyFont="1" applyFill="1" applyBorder="1" applyAlignment="1" applyProtection="1">
      <alignment horizontal="center"/>
    </xf>
    <xf numFmtId="0" fontId="32" fillId="24" borderId="29" xfId="41" applyFont="1" applyFill="1" applyBorder="1" applyProtection="1"/>
    <xf numFmtId="0" fontId="29" fillId="24" borderId="28" xfId="41" applyFont="1" applyFill="1" applyBorder="1" applyAlignment="1" applyProtection="1">
      <alignment horizontal="center"/>
    </xf>
    <xf numFmtId="1" fontId="29" fillId="24" borderId="39" xfId="41" applyNumberFormat="1" applyFont="1" applyFill="1" applyBorder="1" applyAlignment="1" applyProtection="1">
      <alignment horizontal="center"/>
    </xf>
    <xf numFmtId="1" fontId="29" fillId="24" borderId="40" xfId="41" applyNumberFormat="1" applyFont="1" applyFill="1" applyBorder="1" applyAlignment="1" applyProtection="1">
      <alignment horizontal="center"/>
    </xf>
    <xf numFmtId="0" fontId="29" fillId="24" borderId="40" xfId="41" applyFont="1" applyFill="1" applyBorder="1" applyProtection="1"/>
    <xf numFmtId="1" fontId="27" fillId="24" borderId="12" xfId="41" applyNumberFormat="1" applyFont="1" applyFill="1" applyBorder="1" applyAlignment="1" applyProtection="1">
      <alignment horizontal="center"/>
    </xf>
    <xf numFmtId="1" fontId="29" fillId="24" borderId="0" xfId="41" applyNumberFormat="1" applyFont="1" applyFill="1" applyBorder="1" applyAlignment="1" applyProtection="1">
      <alignment horizontal="center"/>
    </xf>
    <xf numFmtId="0" fontId="29" fillId="24" borderId="35" xfId="41" applyFont="1" applyFill="1" applyBorder="1" applyProtection="1"/>
    <xf numFmtId="1" fontId="27" fillId="24" borderId="42" xfId="41" applyNumberFormat="1" applyFont="1" applyFill="1" applyBorder="1" applyAlignment="1" applyProtection="1">
      <alignment horizontal="center"/>
    </xf>
    <xf numFmtId="0" fontId="32" fillId="24" borderId="19" xfId="41" applyFont="1" applyFill="1" applyBorder="1" applyProtection="1"/>
    <xf numFmtId="1" fontId="27" fillId="24" borderId="16" xfId="41" applyNumberFormat="1" applyFont="1" applyFill="1" applyBorder="1" applyAlignment="1" applyProtection="1">
      <alignment horizontal="center"/>
    </xf>
    <xf numFmtId="0" fontId="25" fillId="24" borderId="44" xfId="41" applyFont="1" applyFill="1" applyBorder="1" applyAlignment="1" applyProtection="1">
      <alignment horizontal="center"/>
    </xf>
    <xf numFmtId="1" fontId="27" fillId="24" borderId="41" xfId="41" applyNumberFormat="1" applyFont="1" applyFill="1" applyBorder="1" applyAlignment="1" applyProtection="1">
      <alignment horizontal="center"/>
    </xf>
    <xf numFmtId="1" fontId="29" fillId="24" borderId="37" xfId="41" applyNumberFormat="1" applyFont="1" applyFill="1" applyBorder="1" applyAlignment="1" applyProtection="1">
      <alignment horizontal="center"/>
    </xf>
    <xf numFmtId="0" fontId="27" fillId="24" borderId="16" xfId="41" applyFont="1" applyFill="1" applyBorder="1" applyAlignment="1" applyProtection="1">
      <alignment horizontal="center"/>
    </xf>
    <xf numFmtId="1" fontId="27" fillId="24" borderId="50" xfId="41" applyNumberFormat="1" applyFont="1" applyFill="1" applyBorder="1" applyAlignment="1" applyProtection="1">
      <alignment horizontal="center"/>
    </xf>
    <xf numFmtId="1" fontId="27" fillId="24" borderId="51" xfId="41" applyNumberFormat="1" applyFont="1" applyFill="1" applyBorder="1" applyAlignment="1" applyProtection="1">
      <alignment horizontal="center"/>
    </xf>
    <xf numFmtId="1" fontId="27" fillId="24" borderId="43" xfId="41" applyNumberFormat="1" applyFont="1" applyFill="1" applyBorder="1" applyAlignment="1" applyProtection="1">
      <alignment horizontal="center"/>
    </xf>
    <xf numFmtId="0" fontId="27" fillId="24" borderId="46" xfId="41" applyFont="1" applyFill="1" applyBorder="1" applyAlignment="1" applyProtection="1">
      <alignment horizontal="left"/>
    </xf>
    <xf numFmtId="0" fontId="27" fillId="24" borderId="27" xfId="41" applyFont="1" applyFill="1" applyBorder="1" applyProtection="1"/>
    <xf numFmtId="1" fontId="27" fillId="24" borderId="13" xfId="41" applyNumberFormat="1" applyFont="1" applyFill="1" applyBorder="1" applyAlignment="1" applyProtection="1">
      <alignment horizontal="center"/>
    </xf>
    <xf numFmtId="0" fontId="28" fillId="24" borderId="14" xfId="41" applyFont="1" applyFill="1" applyBorder="1" applyAlignment="1" applyProtection="1">
      <alignment horizontal="center"/>
    </xf>
    <xf numFmtId="0" fontId="27" fillId="24" borderId="14" xfId="41" applyFont="1" applyFill="1" applyBorder="1" applyProtection="1"/>
    <xf numFmtId="1" fontId="27" fillId="24" borderId="32" xfId="41" applyNumberFormat="1" applyFont="1" applyFill="1" applyBorder="1" applyAlignment="1" applyProtection="1">
      <alignment horizontal="center" vertical="center" shrinkToFit="1"/>
    </xf>
    <xf numFmtId="0" fontId="32" fillId="24" borderId="44" xfId="41" applyFont="1" applyFill="1" applyBorder="1" applyProtection="1"/>
    <xf numFmtId="0" fontId="29" fillId="24" borderId="49" xfId="41" applyFont="1" applyFill="1" applyBorder="1" applyAlignment="1" applyProtection="1">
      <alignment horizontal="center"/>
    </xf>
    <xf numFmtId="1" fontId="29" fillId="24" borderId="25" xfId="41" applyNumberFormat="1" applyFont="1" applyFill="1" applyBorder="1" applyAlignment="1" applyProtection="1">
      <alignment horizontal="center"/>
    </xf>
    <xf numFmtId="1" fontId="29" fillId="24" borderId="31" xfId="41" applyNumberFormat="1" applyFont="1" applyFill="1" applyBorder="1" applyAlignment="1" applyProtection="1">
      <alignment horizontal="center"/>
    </xf>
    <xf numFmtId="0" fontId="24" fillId="24" borderId="59" xfId="41" applyFont="1" applyFill="1" applyBorder="1" applyAlignment="1" applyProtection="1">
      <alignment horizontal="center"/>
    </xf>
    <xf numFmtId="1" fontId="29" fillId="24" borderId="30" xfId="41" applyNumberFormat="1" applyFont="1" applyFill="1" applyBorder="1" applyAlignment="1" applyProtection="1">
      <alignment horizontal="center"/>
    </xf>
    <xf numFmtId="1" fontId="29" fillId="24" borderId="62" xfId="41" applyNumberFormat="1" applyFont="1" applyFill="1" applyBorder="1" applyAlignment="1" applyProtection="1">
      <alignment horizontal="center"/>
    </xf>
    <xf numFmtId="1" fontId="27" fillId="24" borderId="52" xfId="41" applyNumberFormat="1" applyFont="1" applyFill="1" applyBorder="1" applyAlignment="1" applyProtection="1">
      <alignment horizontal="center"/>
    </xf>
    <xf numFmtId="0" fontId="34" fillId="25" borderId="30" xfId="41" applyFont="1" applyFill="1" applyBorder="1" applyAlignment="1" applyProtection="1">
      <alignment horizontal="center" vertical="center"/>
    </xf>
    <xf numFmtId="1" fontId="27" fillId="24" borderId="63" xfId="41" applyNumberFormat="1" applyFont="1" applyFill="1" applyBorder="1" applyAlignment="1" applyProtection="1">
      <alignment horizontal="center"/>
    </xf>
    <xf numFmtId="1" fontId="27" fillId="24" borderId="64" xfId="41" applyNumberFormat="1" applyFont="1" applyFill="1" applyBorder="1" applyAlignment="1" applyProtection="1">
      <alignment horizontal="center"/>
    </xf>
    <xf numFmtId="1" fontId="27" fillId="24" borderId="65" xfId="41" applyNumberFormat="1" applyFont="1" applyFill="1" applyBorder="1" applyAlignment="1" applyProtection="1">
      <alignment horizontal="center"/>
    </xf>
    <xf numFmtId="0" fontId="27" fillId="24" borderId="71" xfId="41" applyFont="1" applyFill="1" applyBorder="1" applyAlignment="1" applyProtection="1">
      <alignment horizontal="left"/>
    </xf>
    <xf numFmtId="1" fontId="27" fillId="24" borderId="61" xfId="41" applyNumberFormat="1" applyFont="1" applyFill="1" applyBorder="1" applyAlignment="1" applyProtection="1">
      <alignment horizontal="center"/>
    </xf>
    <xf numFmtId="1" fontId="27" fillId="24" borderId="72" xfId="41" applyNumberFormat="1" applyFont="1" applyFill="1" applyBorder="1" applyAlignment="1" applyProtection="1">
      <alignment horizontal="center"/>
    </xf>
    <xf numFmtId="0" fontId="29" fillId="24" borderId="51" xfId="41" applyFont="1" applyFill="1" applyBorder="1" applyAlignment="1" applyProtection="1">
      <alignment horizontal="center"/>
    </xf>
    <xf numFmtId="1" fontId="27" fillId="24" borderId="74" xfId="41" applyNumberFormat="1" applyFont="1" applyFill="1" applyBorder="1" applyAlignment="1" applyProtection="1">
      <alignment horizontal="center"/>
    </xf>
    <xf numFmtId="1" fontId="29" fillId="24" borderId="75" xfId="41" applyNumberFormat="1" applyFont="1" applyFill="1" applyBorder="1" applyAlignment="1" applyProtection="1">
      <alignment horizontal="center"/>
    </xf>
    <xf numFmtId="1" fontId="37" fillId="24" borderId="76" xfId="41" applyNumberFormat="1" applyFont="1" applyFill="1" applyBorder="1" applyAlignment="1" applyProtection="1">
      <alignment horizontal="center"/>
    </xf>
    <xf numFmtId="1" fontId="29" fillId="24" borderId="77" xfId="41" applyNumberFormat="1" applyFont="1" applyFill="1" applyBorder="1" applyAlignment="1" applyProtection="1">
      <alignment horizontal="center"/>
    </xf>
    <xf numFmtId="0" fontId="39" fillId="24" borderId="76" xfId="41" applyFont="1" applyFill="1" applyBorder="1" applyAlignment="1" applyProtection="1">
      <alignment horizontal="center"/>
    </xf>
    <xf numFmtId="0" fontId="39" fillId="24" borderId="78" xfId="41" applyFont="1" applyFill="1" applyBorder="1" applyAlignment="1" applyProtection="1">
      <alignment horizontal="center"/>
    </xf>
    <xf numFmtId="1" fontId="28" fillId="24" borderId="79" xfId="41" applyNumberFormat="1" applyFont="1" applyFill="1" applyBorder="1" applyAlignment="1" applyProtection="1">
      <alignment horizontal="center"/>
    </xf>
    <xf numFmtId="1" fontId="29" fillId="24" borderId="80" xfId="41" applyNumberFormat="1" applyFont="1" applyFill="1" applyBorder="1" applyAlignment="1" applyProtection="1">
      <alignment horizontal="center"/>
    </xf>
    <xf numFmtId="0" fontId="31" fillId="24" borderId="30" xfId="41" applyFont="1" applyFill="1" applyBorder="1" applyAlignment="1" applyProtection="1">
      <alignment horizontal="left" vertical="center" wrapText="1"/>
    </xf>
    <xf numFmtId="0" fontId="31" fillId="24" borderId="31" xfId="41" applyFont="1" applyFill="1" applyBorder="1" applyAlignment="1" applyProtection="1">
      <alignment horizontal="center"/>
    </xf>
    <xf numFmtId="0" fontId="23" fillId="24" borderId="79" xfId="41" applyFont="1" applyFill="1" applyBorder="1" applyAlignment="1" applyProtection="1">
      <alignment horizontal="center" vertical="center"/>
    </xf>
    <xf numFmtId="1" fontId="31" fillId="24" borderId="79" xfId="41" applyNumberFormat="1" applyFont="1" applyFill="1" applyBorder="1" applyAlignment="1" applyProtection="1">
      <alignment horizontal="center"/>
    </xf>
    <xf numFmtId="1" fontId="31" fillId="24" borderId="31" xfId="41" applyNumberFormat="1" applyFont="1" applyFill="1" applyBorder="1" applyAlignment="1" applyProtection="1">
      <alignment horizontal="center"/>
    </xf>
    <xf numFmtId="0" fontId="26" fillId="24" borderId="17" xfId="41" applyFont="1" applyFill="1" applyBorder="1" applyAlignment="1" applyProtection="1">
      <alignment horizontal="center" vertical="center" wrapText="1"/>
    </xf>
    <xf numFmtId="0" fontId="26" fillId="24" borderId="18" xfId="41" applyFont="1" applyFill="1" applyBorder="1" applyAlignment="1" applyProtection="1">
      <alignment horizontal="center" vertical="center" wrapText="1"/>
    </xf>
    <xf numFmtId="0" fontId="26" fillId="24" borderId="25" xfId="41" applyFont="1" applyFill="1" applyBorder="1" applyAlignment="1" applyProtection="1">
      <alignment horizontal="center" vertical="center" wrapText="1"/>
    </xf>
    <xf numFmtId="0" fontId="27" fillId="24" borderId="10" xfId="41" applyFont="1" applyFill="1" applyBorder="1" applyAlignment="1" applyProtection="1">
      <alignment horizontal="center"/>
    </xf>
    <xf numFmtId="0" fontId="28" fillId="24" borderId="123" xfId="41" applyFont="1" applyFill="1" applyBorder="1" applyAlignment="1" applyProtection="1">
      <alignment horizontal="center"/>
    </xf>
    <xf numFmtId="0" fontId="28" fillId="24" borderId="10" xfId="42" applyFont="1" applyFill="1" applyBorder="1" applyAlignment="1" applyProtection="1">
      <alignment horizontal="center"/>
    </xf>
    <xf numFmtId="0" fontId="40" fillId="24" borderId="66" xfId="41" applyFont="1" applyFill="1" applyBorder="1" applyProtection="1"/>
    <xf numFmtId="0" fontId="40" fillId="24" borderId="67" xfId="41" applyFont="1" applyFill="1" applyBorder="1" applyProtection="1"/>
    <xf numFmtId="0" fontId="40" fillId="24" borderId="68" xfId="41" applyFont="1" applyFill="1" applyBorder="1" applyProtection="1"/>
    <xf numFmtId="0" fontId="40" fillId="24" borderId="37" xfId="41" applyFont="1" applyFill="1" applyBorder="1" applyProtection="1"/>
    <xf numFmtId="0" fontId="40" fillId="24" borderId="0" xfId="41" applyFont="1" applyFill="1" applyBorder="1" applyProtection="1"/>
    <xf numFmtId="0" fontId="40" fillId="24" borderId="35" xfId="41" applyFont="1" applyFill="1" applyBorder="1" applyProtection="1"/>
    <xf numFmtId="0" fontId="40" fillId="24" borderId="38" xfId="41" applyFont="1" applyFill="1" applyBorder="1" applyProtection="1"/>
    <xf numFmtId="0" fontId="40" fillId="24" borderId="33" xfId="41" applyFont="1" applyFill="1" applyBorder="1" applyProtection="1"/>
    <xf numFmtId="0" fontId="40" fillId="24" borderId="36" xfId="41" applyFont="1" applyFill="1" applyBorder="1" applyProtection="1"/>
    <xf numFmtId="0" fontId="40" fillId="24" borderId="69" xfId="41" applyFont="1" applyFill="1" applyBorder="1" applyProtection="1"/>
    <xf numFmtId="0" fontId="40" fillId="24" borderId="70" xfId="41" applyFont="1" applyFill="1" applyBorder="1" applyProtection="1"/>
    <xf numFmtId="1" fontId="40" fillId="24" borderId="32" xfId="41" applyNumberFormat="1" applyFont="1" applyFill="1" applyBorder="1" applyProtection="1"/>
    <xf numFmtId="0" fontId="28" fillId="24" borderId="10" xfId="41" applyFont="1" applyFill="1" applyBorder="1" applyProtection="1"/>
    <xf numFmtId="0" fontId="40" fillId="24" borderId="41" xfId="41" applyFont="1" applyFill="1" applyBorder="1" applyProtection="1"/>
    <xf numFmtId="0" fontId="40" fillId="24" borderId="43" xfId="41" applyFont="1" applyFill="1" applyBorder="1" applyProtection="1"/>
    <xf numFmtId="0" fontId="40" fillId="24" borderId="24" xfId="41" applyFont="1" applyFill="1" applyBorder="1" applyProtection="1"/>
    <xf numFmtId="0" fontId="40" fillId="24" borderId="52" xfId="41" applyFont="1" applyFill="1" applyBorder="1" applyProtection="1"/>
    <xf numFmtId="1" fontId="40" fillId="24" borderId="73" xfId="41" applyNumberFormat="1" applyFont="1" applyFill="1" applyBorder="1" applyProtection="1"/>
    <xf numFmtId="1" fontId="27" fillId="24" borderId="23" xfId="41" applyNumberFormat="1" applyFont="1" applyFill="1" applyBorder="1" applyProtection="1"/>
    <xf numFmtId="0" fontId="40" fillId="24" borderId="34" xfId="41" applyFont="1" applyFill="1" applyBorder="1" applyProtection="1"/>
    <xf numFmtId="0" fontId="28" fillId="24" borderId="15" xfId="0" applyFont="1" applyFill="1" applyBorder="1" applyAlignment="1" applyProtection="1">
      <alignment horizontal="center" vertical="center" wrapText="1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1" fontId="26" fillId="24" borderId="43" xfId="41" applyNumberFormat="1" applyFont="1" applyFill="1" applyBorder="1" applyAlignment="1" applyProtection="1">
      <alignment horizontal="left" vertical="center" shrinkToFit="1"/>
    </xf>
    <xf numFmtId="1" fontId="26" fillId="24" borderId="24" xfId="41" applyNumberFormat="1" applyFont="1" applyFill="1" applyBorder="1" applyAlignment="1" applyProtection="1">
      <alignment horizontal="left" vertical="center" shrinkToFit="1"/>
    </xf>
    <xf numFmtId="0" fontId="17" fillId="0" borderId="0" xfId="41" applyProtection="1"/>
    <xf numFmtId="0" fontId="33" fillId="0" borderId="0" xfId="41" applyFont="1" applyProtection="1"/>
    <xf numFmtId="0" fontId="27" fillId="0" borderId="16" xfId="41" applyFont="1" applyFill="1" applyBorder="1" applyAlignment="1" applyProtection="1">
      <alignment horizontal="center" vertical="center"/>
    </xf>
    <xf numFmtId="0" fontId="27" fillId="0" borderId="118" xfId="41" applyFont="1" applyFill="1" applyBorder="1" applyAlignment="1" applyProtection="1"/>
    <xf numFmtId="0" fontId="27" fillId="0" borderId="24" xfId="41" applyFont="1" applyBorder="1" applyAlignment="1" applyProtection="1">
      <alignment horizontal="center"/>
    </xf>
    <xf numFmtId="0" fontId="27" fillId="0" borderId="10" xfId="41" applyFont="1" applyBorder="1" applyAlignment="1" applyProtection="1">
      <alignment horizontal="center"/>
    </xf>
    <xf numFmtId="0" fontId="27" fillId="0" borderId="10" xfId="41" applyFont="1" applyFill="1" applyBorder="1" applyAlignment="1" applyProtection="1">
      <alignment horizontal="center"/>
    </xf>
    <xf numFmtId="0" fontId="27" fillId="0" borderId="11" xfId="41" applyFont="1" applyBorder="1" applyAlignment="1" applyProtection="1">
      <alignment horizontal="center"/>
    </xf>
    <xf numFmtId="0" fontId="27" fillId="0" borderId="12" xfId="41" applyFont="1" applyBorder="1" applyAlignment="1" applyProtection="1">
      <alignment horizontal="center"/>
    </xf>
    <xf numFmtId="0" fontId="27" fillId="0" borderId="41" xfId="41" applyFont="1" applyBorder="1" applyAlignment="1" applyProtection="1">
      <alignment horizontal="center"/>
    </xf>
    <xf numFmtId="0" fontId="27" fillId="0" borderId="12" xfId="41" applyFont="1" applyFill="1" applyBorder="1" applyAlignment="1" applyProtection="1"/>
    <xf numFmtId="0" fontId="27" fillId="0" borderId="24" xfId="40" applyNumberFormat="1" applyFont="1" applyBorder="1" applyAlignment="1" applyProtection="1">
      <alignment horizontal="center"/>
    </xf>
    <xf numFmtId="0" fontId="27" fillId="0" borderId="10" xfId="40" applyFont="1" applyBorder="1" applyAlignment="1" applyProtection="1">
      <alignment horizontal="center"/>
    </xf>
    <xf numFmtId="0" fontId="27" fillId="0" borderId="22" xfId="41" applyFont="1" applyFill="1" applyBorder="1" applyAlignment="1" applyProtection="1">
      <alignment horizontal="center"/>
    </xf>
    <xf numFmtId="0" fontId="27" fillId="0" borderId="11" xfId="40" applyNumberFormat="1" applyFont="1" applyBorder="1" applyAlignment="1" applyProtection="1">
      <alignment horizontal="center"/>
    </xf>
    <xf numFmtId="1" fontId="27" fillId="0" borderId="10" xfId="41" applyNumberFormat="1" applyFont="1" applyFill="1" applyBorder="1" applyAlignment="1" applyProtection="1">
      <alignment horizontal="center"/>
    </xf>
    <xf numFmtId="0" fontId="27" fillId="0" borderId="27" xfId="41" applyFont="1" applyBorder="1" applyAlignment="1" applyProtection="1">
      <alignment horizontal="center"/>
    </xf>
    <xf numFmtId="0" fontId="27" fillId="0" borderId="16" xfId="41" applyFont="1" applyBorder="1" applyAlignment="1" applyProtection="1">
      <alignment horizontal="center" vertical="center"/>
    </xf>
    <xf numFmtId="0" fontId="27" fillId="0" borderId="12" xfId="41" applyFont="1" applyFill="1" applyBorder="1" applyAlignment="1" applyProtection="1">
      <alignment horizontal="center"/>
    </xf>
    <xf numFmtId="0" fontId="27" fillId="0" borderId="41" xfId="41" applyFont="1" applyFill="1" applyBorder="1" applyAlignment="1" applyProtection="1">
      <alignment horizontal="center"/>
    </xf>
    <xf numFmtId="0" fontId="27" fillId="0" borderId="119" xfId="41" applyFont="1" applyFill="1" applyBorder="1" applyAlignment="1" applyProtection="1"/>
    <xf numFmtId="1" fontId="27" fillId="0" borderId="11" xfId="41" applyNumberFormat="1" applyFont="1" applyFill="1" applyBorder="1" applyAlignment="1" applyProtection="1">
      <alignment horizontal="center"/>
    </xf>
    <xf numFmtId="0" fontId="28" fillId="0" borderId="12" xfId="41" applyFont="1" applyFill="1" applyBorder="1" applyAlignment="1" applyProtection="1">
      <alignment horizontal="center"/>
    </xf>
    <xf numFmtId="0" fontId="28" fillId="0" borderId="41" xfId="41" applyFont="1" applyFill="1" applyBorder="1" applyAlignment="1" applyProtection="1">
      <alignment horizontal="center"/>
    </xf>
    <xf numFmtId="0" fontId="27" fillId="0" borderId="120" xfId="41" applyFont="1" applyFill="1" applyBorder="1" applyAlignment="1" applyProtection="1"/>
    <xf numFmtId="0" fontId="27" fillId="0" borderId="52" xfId="41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vertical="center" shrinkToFit="1"/>
    </xf>
    <xf numFmtId="0" fontId="27" fillId="0" borderId="121" xfId="41" applyFont="1" applyBorder="1" applyProtection="1"/>
    <xf numFmtId="0" fontId="27" fillId="0" borderId="12" xfId="41" applyFont="1" applyFill="1" applyBorder="1" applyAlignment="1" applyProtection="1">
      <alignment horizontal="left"/>
    </xf>
    <xf numFmtId="0" fontId="27" fillId="0" borderId="122" xfId="41" applyFont="1" applyBorder="1" applyProtection="1"/>
    <xf numFmtId="0" fontId="27" fillId="0" borderId="12" xfId="41" applyFont="1" applyBorder="1" applyProtection="1"/>
    <xf numFmtId="0" fontId="27" fillId="0" borderId="52" xfId="42" applyFont="1" applyFill="1" applyBorder="1" applyAlignment="1" applyProtection="1">
      <alignment horizontal="center" vertical="center"/>
    </xf>
    <xf numFmtId="0" fontId="27" fillId="0" borderId="12" xfId="42" applyFont="1" applyBorder="1" applyProtection="1"/>
    <xf numFmtId="0" fontId="27" fillId="0" borderId="12" xfId="42" applyFont="1" applyFill="1" applyBorder="1" applyAlignment="1" applyProtection="1">
      <alignment horizontal="left"/>
    </xf>
    <xf numFmtId="0" fontId="27" fillId="0" borderId="119" xfId="42" applyFont="1" applyFill="1" applyBorder="1" applyAlignment="1" applyProtection="1">
      <alignment horizontal="left"/>
    </xf>
    <xf numFmtId="0" fontId="34" fillId="25" borderId="31" xfId="0" applyFont="1" applyFill="1" applyBorder="1" applyAlignment="1" applyProtection="1">
      <alignment horizontal="center" vertical="center"/>
    </xf>
    <xf numFmtId="0" fontId="23" fillId="24" borderId="79" xfId="0" applyFont="1" applyFill="1" applyBorder="1" applyAlignment="1" applyProtection="1">
      <alignment horizontal="center" vertical="center"/>
    </xf>
    <xf numFmtId="1" fontId="23" fillId="24" borderId="83" xfId="0" applyNumberFormat="1" applyFont="1" applyFill="1" applyBorder="1" applyAlignment="1" applyProtection="1">
      <alignment horizontal="center" vertical="center"/>
    </xf>
    <xf numFmtId="1" fontId="23" fillId="24" borderId="31" xfId="0" applyNumberFormat="1" applyFont="1" applyFill="1" applyBorder="1" applyAlignment="1" applyProtection="1">
      <alignment horizontal="center" vertical="center"/>
    </xf>
    <xf numFmtId="1" fontId="23" fillId="24" borderId="79" xfId="0" applyNumberFormat="1" applyFont="1" applyFill="1" applyBorder="1" applyAlignment="1" applyProtection="1">
      <alignment horizontal="center" vertical="center"/>
    </xf>
    <xf numFmtId="1" fontId="23" fillId="24" borderId="76" xfId="0" applyNumberFormat="1" applyFont="1" applyFill="1" applyBorder="1" applyAlignment="1" applyProtection="1">
      <alignment horizontal="center" vertical="center"/>
    </xf>
    <xf numFmtId="1" fontId="23" fillId="24" borderId="30" xfId="0" applyNumberFormat="1" applyFont="1" applyFill="1" applyBorder="1" applyAlignment="1" applyProtection="1">
      <alignment horizontal="center" vertical="center"/>
    </xf>
    <xf numFmtId="1" fontId="23" fillId="24" borderId="84" xfId="0" applyNumberFormat="1" applyFont="1" applyFill="1" applyBorder="1" applyAlignment="1" applyProtection="1">
      <alignment horizontal="center" vertical="center"/>
    </xf>
    <xf numFmtId="0" fontId="35" fillId="0" borderId="0" xfId="41" applyFont="1" applyProtection="1"/>
    <xf numFmtId="0" fontId="40" fillId="24" borderId="53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54" xfId="0" applyFont="1" applyFill="1" applyBorder="1" applyAlignment="1" applyProtection="1">
      <alignment horizontal="center" vertical="center" wrapText="1"/>
    </xf>
    <xf numFmtId="0" fontId="27" fillId="0" borderId="52" xfId="41" applyFont="1" applyFill="1" applyBorder="1" applyAlignment="1" applyProtection="1">
      <alignment horizontal="center"/>
    </xf>
    <xf numFmtId="0" fontId="27" fillId="0" borderId="43" xfId="41" applyFont="1" applyFill="1" applyBorder="1" applyAlignment="1" applyProtection="1">
      <alignment horizontal="left"/>
    </xf>
    <xf numFmtId="0" fontId="27" fillId="0" borderId="41" xfId="42" applyFont="1" applyFill="1" applyBorder="1" applyAlignment="1" applyProtection="1">
      <alignment horizontal="left"/>
    </xf>
    <xf numFmtId="0" fontId="28" fillId="0" borderId="32" xfId="41" applyFont="1" applyFill="1" applyBorder="1" applyAlignment="1" applyProtection="1">
      <alignment horizontal="center"/>
    </xf>
    <xf numFmtId="1" fontId="23" fillId="24" borderId="80" xfId="0" applyNumberFormat="1" applyFont="1" applyFill="1" applyBorder="1" applyAlignment="1" applyProtection="1">
      <alignment horizontal="center" vertical="center"/>
    </xf>
    <xf numFmtId="0" fontId="38" fillId="0" borderId="0" xfId="41" applyFont="1" applyProtection="1"/>
    <xf numFmtId="0" fontId="40" fillId="24" borderId="81" xfId="0" applyFont="1" applyFill="1" applyBorder="1" applyAlignment="1" applyProtection="1">
      <alignment horizontal="center" vertical="center" wrapText="1"/>
    </xf>
    <xf numFmtId="0" fontId="40" fillId="24" borderId="59" xfId="0" applyFont="1" applyFill="1" applyBorder="1" applyAlignment="1" applyProtection="1">
      <alignment horizontal="center" vertical="center" wrapText="1"/>
    </xf>
    <xf numFmtId="0" fontId="40" fillId="24" borderId="82" xfId="0" applyFont="1" applyFill="1" applyBorder="1" applyAlignment="1" applyProtection="1">
      <alignment horizontal="center" vertical="center" wrapText="1"/>
    </xf>
    <xf numFmtId="0" fontId="27" fillId="0" borderId="19" xfId="41" applyFont="1" applyFill="1" applyBorder="1" applyAlignment="1" applyProtection="1">
      <alignment horizontal="center" vertical="center"/>
    </xf>
    <xf numFmtId="0" fontId="27" fillId="0" borderId="98" xfId="41" applyFont="1" applyFill="1" applyBorder="1" applyProtection="1"/>
    <xf numFmtId="1" fontId="27" fillId="0" borderId="48" xfId="41" applyNumberFormat="1" applyFont="1" applyFill="1" applyBorder="1" applyAlignment="1" applyProtection="1">
      <alignment horizontal="center"/>
    </xf>
    <xf numFmtId="1" fontId="27" fillId="0" borderId="20" xfId="41" applyNumberFormat="1" applyFont="1" applyFill="1" applyBorder="1" applyAlignment="1" applyProtection="1">
      <alignment horizontal="center"/>
    </xf>
    <xf numFmtId="1" fontId="27" fillId="0" borderId="45" xfId="41" applyNumberFormat="1" applyFont="1" applyFill="1" applyBorder="1" applyAlignment="1" applyProtection="1">
      <alignment horizontal="center"/>
    </xf>
    <xf numFmtId="1" fontId="27" fillId="0" borderId="49" xfId="41" applyNumberFormat="1" applyFont="1" applyFill="1" applyBorder="1" applyAlignment="1" applyProtection="1">
      <alignment horizontal="center"/>
    </xf>
    <xf numFmtId="1" fontId="27" fillId="0" borderId="47" xfId="41" applyNumberFormat="1" applyFont="1" applyFill="1" applyBorder="1" applyAlignment="1" applyProtection="1">
      <alignment horizontal="center"/>
    </xf>
    <xf numFmtId="1" fontId="27" fillId="0" borderId="12" xfId="41" applyNumberFormat="1" applyFont="1" applyFill="1" applyBorder="1" applyAlignment="1" applyProtection="1">
      <alignment horizontal="center"/>
    </xf>
    <xf numFmtId="0" fontId="17" fillId="0" borderId="0" xfId="41" applyBorder="1" applyProtection="1"/>
    <xf numFmtId="0" fontId="27" fillId="0" borderId="43" xfId="41" applyFont="1" applyFill="1" applyBorder="1" applyProtection="1"/>
    <xf numFmtId="1" fontId="27" fillId="0" borderId="55" xfId="41" applyNumberFormat="1" applyFont="1" applyFill="1" applyBorder="1" applyAlignment="1" applyProtection="1">
      <alignment horizontal="center"/>
    </xf>
    <xf numFmtId="1" fontId="27" fillId="0" borderId="22" xfId="41" applyNumberFormat="1" applyFont="1" applyFill="1" applyBorder="1" applyAlignment="1" applyProtection="1">
      <alignment horizontal="center"/>
    </xf>
    <xf numFmtId="1" fontId="27" fillId="0" borderId="56" xfId="41" applyNumberFormat="1" applyFont="1" applyFill="1" applyBorder="1" applyAlignment="1" applyProtection="1">
      <alignment horizontal="center"/>
    </xf>
    <xf numFmtId="1" fontId="27" fillId="0" borderId="57" xfId="41" applyNumberFormat="1" applyFont="1" applyFill="1" applyBorder="1" applyAlignment="1" applyProtection="1">
      <alignment horizontal="center"/>
    </xf>
    <xf numFmtId="1" fontId="27" fillId="0" borderId="58" xfId="41" applyNumberFormat="1" applyFont="1" applyFill="1" applyBorder="1" applyAlignment="1" applyProtection="1">
      <alignment horizontal="center"/>
    </xf>
    <xf numFmtId="1" fontId="27" fillId="0" borderId="24" xfId="41" applyNumberFormat="1" applyFont="1" applyFill="1" applyBorder="1" applyAlignment="1" applyProtection="1">
      <alignment horizontal="center"/>
    </xf>
    <xf numFmtId="1" fontId="27" fillId="0" borderId="41" xfId="41" applyNumberFormat="1" applyFont="1" applyFill="1" applyBorder="1" applyAlignment="1" applyProtection="1">
      <alignment horizontal="center"/>
    </xf>
    <xf numFmtId="164" fontId="26" fillId="24" borderId="32" xfId="26" applyNumberFormat="1" applyFont="1" applyFill="1" applyBorder="1" applyAlignment="1" applyProtection="1">
      <alignment horizontal="center" vertical="center"/>
    </xf>
    <xf numFmtId="0" fontId="45" fillId="0" borderId="16" xfId="0" applyFont="1" applyBorder="1" applyAlignment="1" applyProtection="1">
      <alignment horizontal="center" vertical="center"/>
    </xf>
    <xf numFmtId="0" fontId="27" fillId="0" borderId="10" xfId="41" applyFont="1" applyBorder="1" applyProtection="1"/>
    <xf numFmtId="0" fontId="27" fillId="0" borderId="46" xfId="41" applyFont="1" applyFill="1" applyBorder="1" applyAlignment="1" applyProtection="1">
      <alignment horizontal="center" vertical="center"/>
    </xf>
    <xf numFmtId="0" fontId="27" fillId="0" borderId="51" xfId="41" applyFont="1" applyFill="1" applyBorder="1" applyProtection="1"/>
    <xf numFmtId="0" fontId="27" fillId="0" borderId="124" xfId="41" applyFont="1" applyFill="1" applyBorder="1" applyProtection="1"/>
    <xf numFmtId="0" fontId="45" fillId="0" borderId="10" xfId="0" applyFont="1" applyBorder="1" applyAlignment="1" applyProtection="1">
      <alignment wrapText="1"/>
    </xf>
    <xf numFmtId="0" fontId="45" fillId="0" borderId="10" xfId="0" applyFont="1" applyBorder="1" applyProtection="1"/>
    <xf numFmtId="0" fontId="45" fillId="0" borderId="10" xfId="0" applyFont="1" applyBorder="1" applyAlignment="1" applyProtection="1">
      <alignment horizontal="justify" vertical="center"/>
    </xf>
    <xf numFmtId="0" fontId="27" fillId="0" borderId="10" xfId="0" applyFont="1" applyBorder="1" applyAlignment="1" applyProtection="1">
      <alignment vertical="center" wrapText="1"/>
    </xf>
    <xf numFmtId="0" fontId="27" fillId="0" borderId="16" xfId="0" applyFont="1" applyBorder="1" applyAlignment="1" applyProtection="1">
      <alignment horizontal="center"/>
    </xf>
    <xf numFmtId="0" fontId="45" fillId="0" borderId="127" xfId="0" applyFont="1" applyBorder="1" applyProtection="1"/>
    <xf numFmtId="0" fontId="45" fillId="0" borderId="127" xfId="0" applyFont="1" applyBorder="1" applyAlignment="1" applyProtection="1"/>
    <xf numFmtId="0" fontId="45" fillId="0" borderId="127" xfId="0" applyFont="1" applyBorder="1" applyAlignment="1" applyProtection="1">
      <alignment horizontal="justify" vertical="center"/>
    </xf>
    <xf numFmtId="0" fontId="27" fillId="0" borderId="16" xfId="0" applyFont="1" applyBorder="1" applyAlignment="1" applyProtection="1">
      <alignment horizontal="center" vertical="center"/>
    </xf>
    <xf numFmtId="0" fontId="27" fillId="0" borderId="125" xfId="42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left" vertical="center" wrapText="1"/>
    </xf>
    <xf numFmtId="0" fontId="40" fillId="0" borderId="15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wrapText="1"/>
    </xf>
    <xf numFmtId="0" fontId="40" fillId="0" borderId="60" xfId="0" applyFont="1" applyFill="1" applyBorder="1" applyAlignment="1" applyProtection="1">
      <alignment horizontal="left" vertical="center" wrapText="1"/>
    </xf>
    <xf numFmtId="0" fontId="27" fillId="0" borderId="126" xfId="42" applyFont="1" applyFill="1" applyBorder="1" applyAlignment="1" applyProtection="1">
      <alignment horizontal="center" vertical="center"/>
    </xf>
    <xf numFmtId="1" fontId="27" fillId="0" borderId="27" xfId="41" applyNumberFormat="1" applyFont="1" applyFill="1" applyBorder="1" applyAlignment="1" applyProtection="1">
      <alignment horizontal="center"/>
    </xf>
    <xf numFmtId="0" fontId="28" fillId="0" borderId="27" xfId="41" applyFont="1" applyFill="1" applyBorder="1" applyAlignment="1" applyProtection="1">
      <alignment horizontal="center"/>
    </xf>
    <xf numFmtId="0" fontId="28" fillId="0" borderId="50" xfId="41" applyFont="1" applyFill="1" applyBorder="1" applyAlignment="1" applyProtection="1">
      <alignment horizontal="center"/>
    </xf>
    <xf numFmtId="0" fontId="27" fillId="0" borderId="87" xfId="42" applyFont="1" applyFill="1" applyBorder="1" applyAlignment="1" applyProtection="1">
      <alignment horizontal="center" vertical="center"/>
    </xf>
    <xf numFmtId="1" fontId="27" fillId="0" borderId="14" xfId="41" applyNumberFormat="1" applyFont="1" applyFill="1" applyBorder="1" applyAlignment="1" applyProtection="1">
      <alignment horizontal="center"/>
    </xf>
    <xf numFmtId="0" fontId="28" fillId="0" borderId="14" xfId="41" applyFont="1" applyFill="1" applyBorder="1" applyAlignment="1" applyProtection="1">
      <alignment horizontal="center"/>
    </xf>
    <xf numFmtId="0" fontId="28" fillId="0" borderId="61" xfId="41" applyFont="1" applyFill="1" applyBorder="1" applyAlignment="1" applyProtection="1">
      <alignment horizontal="center"/>
    </xf>
    <xf numFmtId="0" fontId="27" fillId="0" borderId="0" xfId="41" applyFont="1" applyFill="1" applyBorder="1" applyAlignment="1" applyProtection="1">
      <alignment horizontal="left"/>
    </xf>
    <xf numFmtId="0" fontId="28" fillId="0" borderId="0" xfId="41" applyFont="1" applyFill="1" applyBorder="1" applyProtection="1"/>
    <xf numFmtId="0" fontId="40" fillId="0" borderId="0" xfId="41" applyFont="1" applyBorder="1" applyProtection="1"/>
    <xf numFmtId="0" fontId="40" fillId="0" borderId="0" xfId="41" applyFont="1" applyFill="1" applyBorder="1" applyProtection="1"/>
    <xf numFmtId="0" fontId="27" fillId="0" borderId="0" xfId="41" applyFont="1" applyFill="1" applyAlignment="1" applyProtection="1">
      <alignment horizontal="left"/>
    </xf>
    <xf numFmtId="0" fontId="40" fillId="0" borderId="0" xfId="41" applyFont="1" applyFill="1" applyProtection="1"/>
    <xf numFmtId="0" fontId="40" fillId="0" borderId="0" xfId="41" applyFont="1" applyProtection="1"/>
    <xf numFmtId="0" fontId="27" fillId="0" borderId="0" xfId="41" applyFont="1" applyAlignment="1" applyProtection="1">
      <alignment horizontal="left"/>
    </xf>
    <xf numFmtId="0" fontId="17" fillId="0" borderId="0" xfId="47" applyProtection="1"/>
    <xf numFmtId="0" fontId="42" fillId="0" borderId="85" xfId="47" applyFont="1" applyFill="1" applyBorder="1" applyAlignment="1" applyProtection="1">
      <alignment horizontal="center"/>
    </xf>
    <xf numFmtId="0" fontId="42" fillId="0" borderId="86" xfId="47" applyFont="1" applyFill="1" applyBorder="1" applyAlignment="1" applyProtection="1">
      <alignment horizontal="center"/>
    </xf>
    <xf numFmtId="0" fontId="43" fillId="0" borderId="87" xfId="42" applyFont="1" applyFill="1" applyBorder="1" applyAlignment="1" applyProtection="1">
      <alignment horizontal="center" vertical="center"/>
    </xf>
    <xf numFmtId="0" fontId="43" fillId="0" borderId="22" xfId="42" applyFont="1" applyFill="1" applyBorder="1" applyAlignment="1" applyProtection="1"/>
    <xf numFmtId="0" fontId="43" fillId="0" borderId="22" xfId="42" applyFont="1" applyFill="1" applyBorder="1" applyAlignment="1" applyProtection="1">
      <alignment horizontal="center" vertical="center"/>
    </xf>
    <xf numFmtId="0" fontId="43" fillId="0" borderId="23" xfId="42" applyFont="1" applyFill="1" applyBorder="1" applyAlignment="1" applyProtection="1"/>
    <xf numFmtId="0" fontId="43" fillId="0" borderId="16" xfId="42" applyFont="1" applyFill="1" applyBorder="1" applyAlignment="1" applyProtection="1">
      <alignment horizontal="center" vertical="center"/>
    </xf>
    <xf numFmtId="0" fontId="43" fillId="0" borderId="10" xfId="42" applyFont="1" applyFill="1" applyBorder="1" applyAlignment="1" applyProtection="1"/>
    <xf numFmtId="0" fontId="43" fillId="0" borderId="10" xfId="42" applyFont="1" applyFill="1" applyBorder="1" applyAlignment="1" applyProtection="1">
      <alignment horizontal="center" vertical="center"/>
    </xf>
    <xf numFmtId="0" fontId="43" fillId="0" borderId="32" xfId="42" applyFont="1" applyFill="1" applyBorder="1" applyAlignment="1" applyProtection="1"/>
    <xf numFmtId="0" fontId="30" fillId="0" borderId="0" xfId="47" applyFont="1" applyProtection="1"/>
    <xf numFmtId="0" fontId="43" fillId="0" borderId="10" xfId="47" applyFont="1" applyFill="1" applyBorder="1" applyAlignment="1" applyProtection="1">
      <alignment horizontal="center"/>
    </xf>
    <xf numFmtId="0" fontId="43" fillId="0" borderId="32" xfId="47" applyFont="1" applyFill="1" applyBorder="1" applyAlignment="1" applyProtection="1">
      <alignment horizontal="left"/>
    </xf>
    <xf numFmtId="0" fontId="43" fillId="0" borderId="10" xfId="47" applyFont="1" applyFill="1" applyBorder="1" applyAlignment="1" applyProtection="1">
      <alignment horizontal="center" wrapText="1"/>
    </xf>
    <xf numFmtId="0" fontId="43" fillId="0" borderId="16" xfId="42" applyFont="1" applyBorder="1" applyAlignment="1" applyProtection="1">
      <alignment horizontal="center" vertical="center"/>
    </xf>
    <xf numFmtId="0" fontId="43" fillId="0" borderId="10" xfId="42" applyFont="1" applyBorder="1" applyProtection="1"/>
    <xf numFmtId="0" fontId="43" fillId="0" borderId="32" xfId="47" applyFont="1" applyFill="1" applyBorder="1" applyAlignment="1" applyProtection="1">
      <alignment horizontal="left" wrapText="1"/>
    </xf>
    <xf numFmtId="0" fontId="43" fillId="0" borderId="16" xfId="47" applyFont="1" applyFill="1" applyBorder="1" applyAlignment="1" applyProtection="1">
      <alignment horizontal="center"/>
    </xf>
    <xf numFmtId="0" fontId="43" fillId="0" borderId="10" xfId="47" applyFont="1" applyFill="1" applyBorder="1" applyAlignment="1" applyProtection="1">
      <alignment horizontal="left"/>
    </xf>
    <xf numFmtId="0" fontId="43" fillId="0" borderId="10" xfId="47" applyFont="1" applyBorder="1" applyAlignment="1" applyProtection="1">
      <alignment horizontal="center" wrapText="1"/>
    </xf>
    <xf numFmtId="0" fontId="43" fillId="0" borderId="32" xfId="47" applyFont="1" applyBorder="1" applyAlignment="1" applyProtection="1">
      <alignment horizontal="left" wrapText="1"/>
    </xf>
    <xf numFmtId="0" fontId="43" fillId="0" borderId="46" xfId="42" applyFont="1" applyFill="1" applyBorder="1" applyAlignment="1" applyProtection="1">
      <alignment horizontal="center" vertical="center"/>
    </xf>
    <xf numFmtId="0" fontId="43" fillId="0" borderId="27" xfId="42" applyFont="1" applyFill="1" applyBorder="1" applyAlignment="1" applyProtection="1"/>
    <xf numFmtId="0" fontId="43" fillId="0" borderId="27" xfId="42" applyFont="1" applyFill="1" applyBorder="1" applyAlignment="1" applyProtection="1">
      <alignment horizontal="center" vertical="center"/>
    </xf>
    <xf numFmtId="0" fontId="43" fillId="0" borderId="111" xfId="42" applyFont="1" applyFill="1" applyBorder="1" applyAlignment="1" applyProtection="1"/>
    <xf numFmtId="0" fontId="44" fillId="0" borderId="16" xfId="48" applyFont="1" applyBorder="1" applyAlignment="1" applyProtection="1">
      <alignment horizontal="center"/>
    </xf>
    <xf numFmtId="0" fontId="44" fillId="0" borderId="10" xfId="48" applyFont="1" applyBorder="1" applyProtection="1"/>
    <xf numFmtId="0" fontId="44" fillId="0" borderId="10" xfId="48" applyFont="1" applyBorder="1" applyAlignment="1" applyProtection="1">
      <alignment horizontal="center" vertical="center"/>
    </xf>
    <xf numFmtId="0" fontId="44" fillId="0" borderId="32" xfId="48" applyFont="1" applyBorder="1" applyProtection="1"/>
    <xf numFmtId="0" fontId="43" fillId="0" borderId="10" xfId="47" applyFont="1" applyFill="1" applyBorder="1" applyAlignment="1" applyProtection="1">
      <alignment vertical="center"/>
    </xf>
    <xf numFmtId="0" fontId="43" fillId="0" borderId="24" xfId="47" applyFont="1" applyFill="1" applyBorder="1" applyAlignment="1" applyProtection="1">
      <alignment horizontal="center" vertical="center"/>
    </xf>
    <xf numFmtId="0" fontId="43" fillId="0" borderId="10" xfId="47" applyFont="1" applyFill="1" applyBorder="1" applyAlignment="1" applyProtection="1">
      <alignment horizontal="center" vertical="center"/>
    </xf>
    <xf numFmtId="0" fontId="43" fillId="0" borderId="32" xfId="47" applyFont="1" applyFill="1" applyBorder="1" applyAlignment="1" applyProtection="1">
      <alignment vertical="center"/>
    </xf>
    <xf numFmtId="0" fontId="43" fillId="0" borderId="16" xfId="47" applyFont="1" applyFill="1" applyBorder="1" applyAlignment="1" applyProtection="1">
      <alignment horizontal="center" wrapText="1"/>
    </xf>
    <xf numFmtId="0" fontId="43" fillId="0" borderId="10" xfId="47" applyFont="1" applyFill="1" applyBorder="1" applyAlignment="1" applyProtection="1">
      <alignment horizontal="left" wrapText="1"/>
    </xf>
    <xf numFmtId="0" fontId="44" fillId="0" borderId="10" xfId="48" applyFont="1" applyBorder="1" applyAlignment="1" applyProtection="1">
      <alignment horizontal="justify"/>
    </xf>
    <xf numFmtId="0" fontId="44" fillId="0" borderId="10" xfId="48" applyFont="1" applyBorder="1" applyAlignment="1" applyProtection="1">
      <alignment horizontal="center"/>
    </xf>
    <xf numFmtId="0" fontId="44" fillId="0" borderId="46" xfId="48" applyFont="1" applyBorder="1" applyAlignment="1" applyProtection="1">
      <alignment horizontal="center"/>
    </xf>
    <xf numFmtId="0" fontId="44" fillId="0" borderId="27" xfId="48" applyFont="1" applyBorder="1" applyAlignment="1" applyProtection="1">
      <alignment horizontal="justify"/>
    </xf>
    <xf numFmtId="0" fontId="44" fillId="0" borderId="27" xfId="48" applyFont="1" applyBorder="1" applyAlignment="1" applyProtection="1">
      <alignment horizontal="center"/>
    </xf>
    <xf numFmtId="0" fontId="44" fillId="0" borderId="111" xfId="48" applyFont="1" applyBorder="1" applyProtection="1"/>
    <xf numFmtId="0" fontId="44" fillId="0" borderId="10" xfId="48" applyFont="1" applyBorder="1" applyAlignment="1" applyProtection="1">
      <alignment horizontal="center" wrapText="1"/>
    </xf>
    <xf numFmtId="0" fontId="44" fillId="0" borderId="10" xfId="48" applyFont="1" applyBorder="1" applyAlignment="1" applyProtection="1">
      <alignment wrapText="1"/>
    </xf>
    <xf numFmtId="0" fontId="43" fillId="0" borderId="0" xfId="47" applyFont="1" applyProtection="1"/>
    <xf numFmtId="1" fontId="27" fillId="0" borderId="11" xfId="41" applyNumberFormat="1" applyFont="1" applyFill="1" applyBorder="1" applyAlignment="1" applyProtection="1">
      <alignment horizontal="center"/>
      <protection locked="0"/>
    </xf>
    <xf numFmtId="1" fontId="27" fillId="0" borderId="10" xfId="41" applyNumberFormat="1" applyFont="1" applyFill="1" applyBorder="1" applyAlignment="1" applyProtection="1">
      <alignment horizontal="center"/>
      <protection locked="0"/>
    </xf>
    <xf numFmtId="0" fontId="27" fillId="0" borderId="10" xfId="41" applyFont="1" applyFill="1" applyBorder="1" applyAlignment="1" applyProtection="1">
      <alignment horizontal="center"/>
      <protection locked="0"/>
    </xf>
    <xf numFmtId="0" fontId="28" fillId="0" borderId="12" xfId="41" applyFont="1" applyFill="1" applyBorder="1" applyAlignment="1" applyProtection="1">
      <alignment horizontal="center"/>
      <protection locked="0"/>
    </xf>
    <xf numFmtId="0" fontId="27" fillId="0" borderId="52" xfId="4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vertical="center" shrinkToFit="1"/>
      <protection locked="0"/>
    </xf>
    <xf numFmtId="0" fontId="27" fillId="0" borderId="11" xfId="41" applyFont="1" applyBorder="1" applyAlignment="1" applyProtection="1">
      <alignment horizontal="center"/>
      <protection locked="0"/>
    </xf>
    <xf numFmtId="0" fontId="27" fillId="0" borderId="10" xfId="41" applyFont="1" applyBorder="1" applyAlignment="1" applyProtection="1">
      <alignment horizontal="center"/>
      <protection locked="0"/>
    </xf>
    <xf numFmtId="0" fontId="28" fillId="0" borderId="41" xfId="41" applyFont="1" applyFill="1" applyBorder="1" applyAlignment="1" applyProtection="1">
      <alignment horizontal="center"/>
      <protection locked="0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0" fontId="0" fillId="0" borderId="43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27" fillId="0" borderId="71" xfId="41" applyFont="1" applyFill="1" applyBorder="1" applyAlignment="1" applyProtection="1">
      <alignment horizontal="left" vertical="center" wrapText="1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61" xfId="0" applyFont="1" applyFill="1" applyBorder="1" applyAlignment="1" applyProtection="1">
      <alignment horizontal="left" vertical="center" wrapText="1"/>
    </xf>
    <xf numFmtId="1" fontId="24" fillId="24" borderId="88" xfId="41" applyNumberFormat="1" applyFont="1" applyFill="1" applyBorder="1" applyAlignment="1" applyProtection="1">
      <alignment horizontal="center" vertical="center"/>
    </xf>
    <xf numFmtId="1" fontId="24" fillId="24" borderId="69" xfId="41" applyNumberFormat="1" applyFont="1" applyFill="1" applyBorder="1" applyAlignment="1" applyProtection="1">
      <alignment horizontal="center" vertical="center"/>
    </xf>
    <xf numFmtId="0" fontId="27" fillId="0" borderId="16" xfId="41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 vertical="center" wrapText="1"/>
    </xf>
    <xf numFmtId="0" fontId="40" fillId="0" borderId="41" xfId="0" applyFont="1" applyFill="1" applyBorder="1" applyAlignment="1" applyProtection="1">
      <alignment horizontal="left" vertical="center" wrapText="1"/>
    </xf>
    <xf numFmtId="1" fontId="26" fillId="24" borderId="16" xfId="41" applyNumberFormat="1" applyFont="1" applyFill="1" applyBorder="1" applyAlignment="1" applyProtection="1">
      <alignment horizontal="left" vertical="center" shrinkToFit="1"/>
    </xf>
    <xf numFmtId="0" fontId="40" fillId="0" borderId="10" xfId="0" applyFont="1" applyBorder="1" applyAlignment="1" applyProtection="1">
      <alignment vertical="center" shrinkToFit="1"/>
    </xf>
    <xf numFmtId="1" fontId="26" fillId="24" borderId="63" xfId="41" applyNumberFormat="1" applyFont="1" applyFill="1" applyBorder="1" applyAlignment="1" applyProtection="1">
      <alignment horizontal="left" vertical="center" shrinkToFit="1"/>
    </xf>
    <xf numFmtId="1" fontId="26" fillId="24" borderId="64" xfId="41" applyNumberFormat="1" applyFont="1" applyFill="1" applyBorder="1" applyAlignment="1" applyProtection="1">
      <alignment horizontal="left" vertical="center" shrinkToFit="1"/>
    </xf>
    <xf numFmtId="1" fontId="26" fillId="24" borderId="65" xfId="41" applyNumberFormat="1" applyFont="1" applyFill="1" applyBorder="1" applyAlignment="1" applyProtection="1">
      <alignment horizontal="left" vertical="center" shrinkToFit="1"/>
    </xf>
    <xf numFmtId="0" fontId="25" fillId="24" borderId="102" xfId="41" applyFont="1" applyFill="1" applyBorder="1" applyAlignment="1" applyProtection="1">
      <alignment horizontal="center" vertical="center" textRotation="90"/>
    </xf>
    <xf numFmtId="0" fontId="25" fillId="24" borderId="103" xfId="41" applyFont="1" applyFill="1" applyBorder="1" applyAlignment="1" applyProtection="1">
      <alignment horizontal="center" vertical="center" textRotation="90"/>
    </xf>
    <xf numFmtId="0" fontId="25" fillId="24" borderId="104" xfId="41" applyFont="1" applyFill="1" applyBorder="1" applyAlignment="1" applyProtection="1">
      <alignment horizontal="center" vertical="center" textRotation="90"/>
    </xf>
    <xf numFmtId="0" fontId="26" fillId="24" borderId="10" xfId="41" applyFont="1" applyFill="1" applyBorder="1" applyAlignment="1" applyProtection="1">
      <alignment horizontal="center" textRotation="90"/>
    </xf>
    <xf numFmtId="0" fontId="40" fillId="24" borderId="18" xfId="0" applyFont="1" applyFill="1" applyBorder="1" applyAlignment="1" applyProtection="1">
      <alignment horizontal="center"/>
    </xf>
    <xf numFmtId="0" fontId="26" fillId="24" borderId="13" xfId="41" applyFont="1" applyFill="1" applyBorder="1" applyAlignment="1" applyProtection="1">
      <alignment horizontal="center" textRotation="90" wrapText="1"/>
    </xf>
    <xf numFmtId="0" fontId="40" fillId="24" borderId="96" xfId="0" applyFont="1" applyFill="1" applyBorder="1" applyAlignment="1" applyProtection="1">
      <alignment horizontal="center" wrapText="1"/>
    </xf>
    <xf numFmtId="0" fontId="24" fillId="24" borderId="105" xfId="41" applyFont="1" applyFill="1" applyBorder="1" applyAlignment="1" applyProtection="1">
      <alignment horizontal="center" vertical="center" wrapText="1"/>
    </xf>
    <xf numFmtId="0" fontId="40" fillId="24" borderId="106" xfId="0" applyFont="1" applyFill="1" applyBorder="1" applyAlignment="1" applyProtection="1">
      <alignment horizontal="center" vertical="center" wrapText="1"/>
    </xf>
    <xf numFmtId="0" fontId="26" fillId="24" borderId="47" xfId="41" applyFont="1" applyFill="1" applyBorder="1" applyAlignment="1" applyProtection="1">
      <alignment horizontal="center"/>
    </xf>
    <xf numFmtId="0" fontId="26" fillId="24" borderId="20" xfId="41" applyFont="1" applyFill="1" applyBorder="1" applyAlignment="1" applyProtection="1">
      <alignment horizontal="center"/>
    </xf>
    <xf numFmtId="0" fontId="26" fillId="24" borderId="45" xfId="41" applyFont="1" applyFill="1" applyBorder="1" applyAlignment="1" applyProtection="1">
      <alignment horizontal="center"/>
    </xf>
    <xf numFmtId="0" fontId="28" fillId="24" borderId="0" xfId="41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/>
    </xf>
    <xf numFmtId="0" fontId="28" fillId="24" borderId="21" xfId="41" applyFont="1" applyFill="1" applyBorder="1" applyAlignment="1" applyProtection="1">
      <alignment horizontal="center" vertical="center"/>
    </xf>
    <xf numFmtId="0" fontId="29" fillId="0" borderId="81" xfId="41" applyFont="1" applyFill="1" applyBorder="1" applyAlignment="1" applyProtection="1">
      <alignment horizontal="center" vertical="center"/>
    </xf>
    <xf numFmtId="0" fontId="26" fillId="0" borderId="59" xfId="0" applyFont="1" applyFill="1" applyBorder="1" applyAlignment="1" applyProtection="1">
      <alignment horizontal="center" vertical="center"/>
    </xf>
    <xf numFmtId="0" fontId="40" fillId="0" borderId="59" xfId="0" applyFont="1" applyFill="1" applyBorder="1" applyAlignment="1" applyProtection="1">
      <alignment horizontal="center" vertical="center"/>
    </xf>
    <xf numFmtId="0" fontId="40" fillId="0" borderId="82" xfId="0" applyFont="1" applyFill="1" applyBorder="1" applyAlignment="1" applyProtection="1">
      <alignment horizontal="center" vertical="center"/>
    </xf>
    <xf numFmtId="0" fontId="26" fillId="24" borderId="50" xfId="41" applyFont="1" applyFill="1" applyBorder="1" applyAlignment="1" applyProtection="1">
      <alignment horizontal="center" textRotation="90" wrapText="1"/>
    </xf>
    <xf numFmtId="0" fontId="40" fillId="24" borderId="107" xfId="0" applyFont="1" applyFill="1" applyBorder="1" applyAlignment="1" applyProtection="1">
      <alignment horizontal="center" wrapText="1"/>
    </xf>
    <xf numFmtId="0" fontId="24" fillId="24" borderId="66" xfId="41" applyFont="1" applyFill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68" xfId="0" applyFont="1" applyBorder="1" applyAlignment="1" applyProtection="1">
      <alignment horizontal="center" vertical="center"/>
    </xf>
    <xf numFmtId="0" fontId="27" fillId="0" borderId="53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7" fillId="0" borderId="54" xfId="0" applyFont="1" applyBorder="1" applyAlignment="1" applyProtection="1">
      <alignment horizontal="center" vertical="center"/>
    </xf>
    <xf numFmtId="0" fontId="26" fillId="24" borderId="48" xfId="41" applyFont="1" applyFill="1" applyBorder="1" applyAlignment="1" applyProtection="1">
      <alignment horizontal="center"/>
    </xf>
    <xf numFmtId="0" fontId="26" fillId="24" borderId="49" xfId="41" applyFont="1" applyFill="1" applyBorder="1" applyAlignment="1" applyProtection="1">
      <alignment horizontal="center"/>
    </xf>
    <xf numFmtId="0" fontId="26" fillId="24" borderId="110" xfId="41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</xf>
    <xf numFmtId="0" fontId="24" fillId="24" borderId="99" xfId="41" applyFont="1" applyFill="1" applyBorder="1" applyAlignment="1" applyProtection="1">
      <alignment horizontal="center" vertical="center" textRotation="90"/>
    </xf>
    <xf numFmtId="0" fontId="24" fillId="24" borderId="100" xfId="41" applyFont="1" applyFill="1" applyBorder="1" applyAlignment="1" applyProtection="1">
      <alignment horizontal="center" vertical="center" textRotation="90"/>
    </xf>
    <xf numFmtId="0" fontId="24" fillId="24" borderId="101" xfId="41" applyFont="1" applyFill="1" applyBorder="1" applyAlignment="1" applyProtection="1">
      <alignment horizontal="center" vertical="center" textRotation="90"/>
    </xf>
    <xf numFmtId="0" fontId="22" fillId="0" borderId="0" xfId="4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0" fontId="23" fillId="24" borderId="67" xfId="41" applyFont="1" applyFill="1" applyBorder="1" applyAlignment="1" applyProtection="1">
      <alignment horizontal="center" vertical="center"/>
    </xf>
    <xf numFmtId="0" fontId="23" fillId="24" borderId="0" xfId="41" applyFont="1" applyFill="1" applyBorder="1" applyAlignment="1" applyProtection="1">
      <alignment horizontal="center" vertical="center"/>
    </xf>
    <xf numFmtId="0" fontId="40" fillId="24" borderId="95" xfId="0" applyFont="1" applyFill="1" applyBorder="1" applyAlignment="1" applyProtection="1">
      <alignment horizontal="center" vertical="center"/>
    </xf>
    <xf numFmtId="0" fontId="28" fillId="24" borderId="97" xfId="41" applyFont="1" applyFill="1" applyBorder="1" applyAlignment="1" applyProtection="1">
      <alignment horizontal="center" vertical="center"/>
    </xf>
    <xf numFmtId="0" fontId="40" fillId="24" borderId="98" xfId="0" applyFont="1" applyFill="1" applyBorder="1" applyAlignment="1" applyProtection="1">
      <alignment horizontal="center" vertical="center"/>
    </xf>
    <xf numFmtId="0" fontId="24" fillId="24" borderId="87" xfId="41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 wrapText="1"/>
    </xf>
    <xf numFmtId="0" fontId="26" fillId="24" borderId="56" xfId="0" applyFont="1" applyFill="1" applyBorder="1" applyAlignment="1" applyProtection="1">
      <alignment horizontal="center" vertical="center" wrapText="1"/>
    </xf>
    <xf numFmtId="0" fontId="27" fillId="0" borderId="81" xfId="41" applyFont="1" applyFill="1" applyBorder="1" applyAlignment="1" applyProtection="1">
      <alignment horizontal="center" vertical="center"/>
    </xf>
    <xf numFmtId="1" fontId="29" fillId="24" borderId="108" xfId="41" applyNumberFormat="1" applyFont="1" applyFill="1" applyBorder="1" applyAlignment="1" applyProtection="1">
      <alignment horizontal="center"/>
    </xf>
    <xf numFmtId="0" fontId="40" fillId="0" borderId="98" xfId="0" applyFont="1" applyBorder="1" applyAlignment="1" applyProtection="1">
      <alignment horizontal="center"/>
    </xf>
    <xf numFmtId="0" fontId="40" fillId="0" borderId="109" xfId="0" applyFont="1" applyBorder="1" applyAlignment="1" applyProtection="1">
      <alignment horizontal="center"/>
    </xf>
    <xf numFmtId="0" fontId="40" fillId="24" borderId="111" xfId="41" applyFont="1" applyFill="1" applyBorder="1" applyAlignment="1" applyProtection="1">
      <alignment horizontal="center" textRotation="90" wrapText="1"/>
    </xf>
    <xf numFmtId="0" fontId="40" fillId="24" borderId="112" xfId="0" applyFont="1" applyFill="1" applyBorder="1" applyAlignment="1" applyProtection="1">
      <alignment horizontal="center" wrapText="1"/>
    </xf>
    <xf numFmtId="0" fontId="26" fillId="24" borderId="52" xfId="41" applyFont="1" applyFill="1" applyBorder="1" applyAlignment="1" applyProtection="1">
      <alignment horizontal="center" vertical="center" wrapText="1"/>
    </xf>
    <xf numFmtId="0" fontId="24" fillId="24" borderId="53" xfId="41" applyFont="1" applyFill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4" fillId="0" borderId="58" xfId="0" applyFont="1" applyBorder="1" applyAlignment="1" applyProtection="1">
      <alignment horizontal="left" vertical="center"/>
    </xf>
    <xf numFmtId="0" fontId="27" fillId="26" borderId="92" xfId="41" applyFont="1" applyFill="1" applyBorder="1" applyAlignment="1" applyProtection="1">
      <alignment horizontal="center" vertical="center" wrapText="1"/>
    </xf>
    <xf numFmtId="0" fontId="40" fillId="26" borderId="92" xfId="0" applyFont="1" applyFill="1" applyBorder="1" applyAlignment="1" applyProtection="1">
      <alignment horizontal="center" vertical="center" wrapText="1"/>
    </xf>
    <xf numFmtId="0" fontId="40" fillId="26" borderId="93" xfId="0" applyFont="1" applyFill="1" applyBorder="1" applyAlignment="1" applyProtection="1">
      <alignment horizontal="center" vertical="center" wrapText="1"/>
    </xf>
    <xf numFmtId="0" fontId="27" fillId="0" borderId="94" xfId="41" applyFont="1" applyFill="1" applyBorder="1" applyAlignment="1" applyProtection="1">
      <alignment horizontal="center" vertical="center" wrapText="1"/>
    </xf>
    <xf numFmtId="0" fontId="40" fillId="0" borderId="92" xfId="0" applyFont="1" applyFill="1" applyBorder="1" applyAlignment="1" applyProtection="1">
      <alignment horizontal="center" vertical="center" wrapText="1"/>
    </xf>
    <xf numFmtId="0" fontId="40" fillId="0" borderId="92" xfId="0" applyFont="1" applyBorder="1" applyAlignment="1" applyProtection="1">
      <alignment horizontal="center" vertical="center" wrapText="1"/>
    </xf>
    <xf numFmtId="0" fontId="40" fillId="0" borderId="93" xfId="0" applyFont="1" applyBorder="1" applyAlignment="1" applyProtection="1">
      <alignment horizontal="center" vertical="center" wrapText="1"/>
    </xf>
    <xf numFmtId="164" fontId="26" fillId="24" borderId="91" xfId="26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/>
    </xf>
    <xf numFmtId="1" fontId="26" fillId="24" borderId="89" xfId="41" applyNumberFormat="1" applyFont="1" applyFill="1" applyBorder="1" applyAlignment="1" applyProtection="1">
      <alignment horizontal="center" vertical="center" wrapText="1" shrinkToFit="1"/>
    </xf>
    <xf numFmtId="0" fontId="40" fillId="0" borderId="40" xfId="0" applyFont="1" applyBorder="1" applyAlignment="1" applyProtection="1">
      <alignment horizontal="center" vertical="center" wrapText="1" shrinkToFit="1"/>
    </xf>
    <xf numFmtId="0" fontId="40" fillId="0" borderId="90" xfId="0" applyFont="1" applyBorder="1" applyAlignment="1" applyProtection="1">
      <alignment horizontal="center" vertical="center" wrapText="1" shrinkToFit="1"/>
    </xf>
    <xf numFmtId="0" fontId="40" fillId="0" borderId="53" xfId="0" applyFont="1" applyBorder="1" applyAlignment="1" applyProtection="1">
      <alignment horizontal="center" vertical="center" wrapText="1" shrinkToFit="1"/>
    </xf>
    <xf numFmtId="0" fontId="40" fillId="0" borderId="21" xfId="0" applyFont="1" applyBorder="1" applyAlignment="1" applyProtection="1">
      <alignment horizontal="center" vertical="center" wrapText="1" shrinkToFit="1"/>
    </xf>
    <xf numFmtId="0" fontId="40" fillId="0" borderId="58" xfId="0" applyFont="1" applyBorder="1" applyAlignment="1" applyProtection="1">
      <alignment horizontal="center" vertical="center" wrapText="1" shrinkToFit="1"/>
    </xf>
    <xf numFmtId="0" fontId="2" fillId="0" borderId="10" xfId="0" applyFont="1" applyBorder="1" applyAlignment="1" applyProtection="1">
      <alignment vertical="center" shrinkToFit="1"/>
    </xf>
    <xf numFmtId="0" fontId="42" fillId="0" borderId="0" xfId="47" applyFont="1" applyAlignment="1" applyProtection="1">
      <alignment horizontal="center" vertical="center"/>
    </xf>
    <xf numFmtId="0" fontId="42" fillId="0" borderId="33" xfId="47" applyFont="1" applyFill="1" applyBorder="1" applyAlignment="1" applyProtection="1">
      <alignment horizontal="center" vertical="center"/>
    </xf>
    <xf numFmtId="0" fontId="42" fillId="0" borderId="88" xfId="47" applyFont="1" applyFill="1" applyBorder="1" applyAlignment="1" applyProtection="1">
      <alignment horizontal="center" vertical="center"/>
    </xf>
    <xf numFmtId="0" fontId="42" fillId="0" borderId="113" xfId="47" applyFont="1" applyFill="1" applyBorder="1" applyAlignment="1" applyProtection="1">
      <alignment horizontal="center" vertical="center"/>
    </xf>
    <xf numFmtId="0" fontId="42" fillId="0" borderId="114" xfId="47" applyFont="1" applyFill="1" applyBorder="1" applyAlignment="1" applyProtection="1">
      <alignment horizontal="center" vertical="center"/>
    </xf>
    <xf numFmtId="0" fontId="42" fillId="0" borderId="115" xfId="47" applyFont="1" applyFill="1" applyBorder="1" applyAlignment="1" applyProtection="1">
      <alignment horizontal="center" vertical="center"/>
    </xf>
    <xf numFmtId="0" fontId="42" fillId="0" borderId="116" xfId="47" applyFont="1" applyFill="1" applyBorder="1" applyAlignment="1" applyProtection="1">
      <alignment horizontal="center" vertical="center"/>
    </xf>
    <xf numFmtId="0" fontId="42" fillId="0" borderId="117" xfId="47" applyFont="1" applyFill="1" applyBorder="1" applyAlignment="1" applyProtection="1">
      <alignment horizontal="center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2"/>
  </sheetPr>
  <dimension ref="A1:AF387"/>
  <sheetViews>
    <sheetView tabSelected="1" zoomScale="75" zoomScaleNormal="75" zoomScaleSheetLayoutView="75" workbookViewId="0">
      <selection sqref="A1:AE1"/>
    </sheetView>
  </sheetViews>
  <sheetFormatPr defaultColWidth="10.6640625" defaultRowHeight="15.75" x14ac:dyDescent="0.25"/>
  <cols>
    <col min="1" max="1" width="17.1640625" style="217" customWidth="1"/>
    <col min="2" max="2" width="7.1640625" style="216" customWidth="1"/>
    <col min="3" max="3" width="60.33203125" style="216" customWidth="1"/>
    <col min="4" max="5" width="6" style="216" customWidth="1"/>
    <col min="6" max="7" width="5.83203125" style="216" customWidth="1"/>
    <col min="8" max="9" width="6" style="216" customWidth="1"/>
    <col min="10" max="11" width="5.83203125" style="216" customWidth="1"/>
    <col min="12" max="13" width="6" style="216" customWidth="1"/>
    <col min="14" max="15" width="5.83203125" style="216" customWidth="1"/>
    <col min="16" max="17" width="6" style="216" customWidth="1"/>
    <col min="18" max="19" width="5.83203125" style="216" customWidth="1"/>
    <col min="20" max="21" width="6" style="216" customWidth="1"/>
    <col min="22" max="23" width="5.83203125" style="216" customWidth="1"/>
    <col min="24" max="25" width="6" style="216" customWidth="1"/>
    <col min="26" max="27" width="5.83203125" style="216" customWidth="1"/>
    <col min="28" max="29" width="6" style="216" customWidth="1"/>
    <col min="30" max="30" width="5.83203125" style="216" customWidth="1"/>
    <col min="31" max="31" width="8.33203125" style="216" bestFit="1" customWidth="1"/>
    <col min="32" max="43" width="1.83203125" style="109" customWidth="1"/>
    <col min="44" max="44" width="2.33203125" style="109" customWidth="1"/>
    <col min="45" max="16384" width="10.6640625" style="109"/>
  </cols>
  <sheetData>
    <row r="1" spans="1:32" ht="21.95" customHeight="1" x14ac:dyDescent="0.2">
      <c r="A1" s="322" t="s">
        <v>26</v>
      </c>
      <c r="B1" s="322"/>
      <c r="C1" s="322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4"/>
      <c r="AC1" s="324"/>
      <c r="AD1" s="324"/>
      <c r="AE1" s="324"/>
    </row>
    <row r="2" spans="1:32" ht="21.95" customHeight="1" x14ac:dyDescent="0.2">
      <c r="A2" s="322" t="s">
        <v>174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</row>
    <row r="3" spans="1:32" ht="21.95" customHeight="1" x14ac:dyDescent="0.2">
      <c r="A3" s="322" t="s">
        <v>283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</row>
    <row r="4" spans="1:32" ht="21.95" customHeight="1" x14ac:dyDescent="0.2">
      <c r="A4" s="322" t="s">
        <v>353</v>
      </c>
      <c r="B4" s="322"/>
      <c r="C4" s="322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4"/>
      <c r="AC4" s="324"/>
      <c r="AD4" s="324"/>
      <c r="AE4" s="324"/>
    </row>
    <row r="5" spans="1:32" ht="21.95" customHeight="1" thickBot="1" x14ac:dyDescent="0.25">
      <c r="A5" s="322" t="s">
        <v>48</v>
      </c>
      <c r="B5" s="322"/>
      <c r="C5" s="322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4"/>
      <c r="AC5" s="324"/>
      <c r="AD5" s="324"/>
      <c r="AE5" s="324"/>
    </row>
    <row r="6" spans="1:32" ht="15.75" customHeight="1" thickTop="1" thickBot="1" x14ac:dyDescent="0.25">
      <c r="A6" s="319" t="s">
        <v>18</v>
      </c>
      <c r="B6" s="288" t="s">
        <v>19</v>
      </c>
      <c r="C6" s="325" t="s">
        <v>20</v>
      </c>
      <c r="D6" s="295" t="s">
        <v>16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309" t="s">
        <v>30</v>
      </c>
      <c r="AC6" s="310"/>
      <c r="AD6" s="310"/>
      <c r="AE6" s="311"/>
    </row>
    <row r="7" spans="1:32" ht="15.75" customHeight="1" x14ac:dyDescent="0.2">
      <c r="A7" s="320"/>
      <c r="B7" s="289"/>
      <c r="C7" s="326"/>
      <c r="D7" s="315" t="s">
        <v>2</v>
      </c>
      <c r="E7" s="298"/>
      <c r="F7" s="298"/>
      <c r="G7" s="316"/>
      <c r="H7" s="297" t="s">
        <v>3</v>
      </c>
      <c r="I7" s="298"/>
      <c r="J7" s="298"/>
      <c r="K7" s="299"/>
      <c r="L7" s="315" t="s">
        <v>4</v>
      </c>
      <c r="M7" s="298"/>
      <c r="N7" s="298"/>
      <c r="O7" s="316"/>
      <c r="P7" s="297" t="s">
        <v>5</v>
      </c>
      <c r="Q7" s="298"/>
      <c r="R7" s="298"/>
      <c r="S7" s="316"/>
      <c r="T7" s="315" t="s">
        <v>6</v>
      </c>
      <c r="U7" s="298"/>
      <c r="V7" s="298"/>
      <c r="W7" s="316"/>
      <c r="X7" s="297" t="s">
        <v>7</v>
      </c>
      <c r="Y7" s="298"/>
      <c r="Z7" s="298"/>
      <c r="AA7" s="299"/>
      <c r="AB7" s="312"/>
      <c r="AC7" s="313"/>
      <c r="AD7" s="313"/>
      <c r="AE7" s="314"/>
    </row>
    <row r="8" spans="1:32" ht="90" customHeight="1" x14ac:dyDescent="0.2">
      <c r="A8" s="320"/>
      <c r="B8" s="289"/>
      <c r="C8" s="326"/>
      <c r="D8" s="317" t="s">
        <v>53</v>
      </c>
      <c r="E8" s="318"/>
      <c r="F8" s="291" t="s">
        <v>15</v>
      </c>
      <c r="G8" s="293" t="s">
        <v>54</v>
      </c>
      <c r="H8" s="317" t="s">
        <v>53</v>
      </c>
      <c r="I8" s="318"/>
      <c r="J8" s="291" t="s">
        <v>15</v>
      </c>
      <c r="K8" s="293" t="s">
        <v>54</v>
      </c>
      <c r="L8" s="317" t="s">
        <v>53</v>
      </c>
      <c r="M8" s="318"/>
      <c r="N8" s="291" t="s">
        <v>15</v>
      </c>
      <c r="O8" s="293" t="s">
        <v>54</v>
      </c>
      <c r="P8" s="317" t="s">
        <v>53</v>
      </c>
      <c r="Q8" s="318"/>
      <c r="R8" s="291" t="s">
        <v>15</v>
      </c>
      <c r="S8" s="293" t="s">
        <v>54</v>
      </c>
      <c r="T8" s="317" t="s">
        <v>53</v>
      </c>
      <c r="U8" s="318"/>
      <c r="V8" s="291" t="s">
        <v>15</v>
      </c>
      <c r="W8" s="293" t="s">
        <v>54</v>
      </c>
      <c r="X8" s="317" t="s">
        <v>53</v>
      </c>
      <c r="Y8" s="318"/>
      <c r="Z8" s="291" t="s">
        <v>15</v>
      </c>
      <c r="AA8" s="307" t="s">
        <v>54</v>
      </c>
      <c r="AB8" s="339" t="s">
        <v>53</v>
      </c>
      <c r="AC8" s="318"/>
      <c r="AD8" s="291" t="s">
        <v>15</v>
      </c>
      <c r="AE8" s="337" t="s">
        <v>51</v>
      </c>
      <c r="AF8" s="109" t="str">
        <f>IF(AN16*AO16=0,"",AN16*AO16)</f>
        <v/>
      </c>
    </row>
    <row r="9" spans="1:32" ht="21.95" customHeight="1" thickBot="1" x14ac:dyDescent="0.25">
      <c r="A9" s="321"/>
      <c r="B9" s="290"/>
      <c r="C9" s="327"/>
      <c r="D9" s="79" t="s">
        <v>50</v>
      </c>
      <c r="E9" s="80" t="s">
        <v>17</v>
      </c>
      <c r="F9" s="292"/>
      <c r="G9" s="294"/>
      <c r="H9" s="79" t="s">
        <v>50</v>
      </c>
      <c r="I9" s="80" t="s">
        <v>17</v>
      </c>
      <c r="J9" s="292"/>
      <c r="K9" s="294"/>
      <c r="L9" s="79" t="s">
        <v>50</v>
      </c>
      <c r="M9" s="80" t="s">
        <v>17</v>
      </c>
      <c r="N9" s="292"/>
      <c r="O9" s="294"/>
      <c r="P9" s="79" t="s">
        <v>50</v>
      </c>
      <c r="Q9" s="80" t="s">
        <v>17</v>
      </c>
      <c r="R9" s="292"/>
      <c r="S9" s="294"/>
      <c r="T9" s="4" t="s">
        <v>50</v>
      </c>
      <c r="U9" s="5" t="s">
        <v>17</v>
      </c>
      <c r="V9" s="292"/>
      <c r="W9" s="294"/>
      <c r="X9" s="79" t="s">
        <v>50</v>
      </c>
      <c r="Y9" s="80" t="s">
        <v>17</v>
      </c>
      <c r="Z9" s="292"/>
      <c r="AA9" s="308"/>
      <c r="AB9" s="81" t="s">
        <v>50</v>
      </c>
      <c r="AC9" s="80" t="s">
        <v>17</v>
      </c>
      <c r="AD9" s="292"/>
      <c r="AE9" s="338"/>
    </row>
    <row r="10" spans="1:32" s="110" customFormat="1" ht="15.75" customHeight="1" x14ac:dyDescent="0.3">
      <c r="A10" s="6">
        <v>1</v>
      </c>
      <c r="B10" s="7"/>
      <c r="C10" s="8" t="s">
        <v>11</v>
      </c>
      <c r="D10" s="328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5"/>
      <c r="AC10" s="9"/>
      <c r="AD10" s="9"/>
      <c r="AE10" s="10"/>
    </row>
    <row r="11" spans="1:32" ht="15.75" customHeight="1" x14ac:dyDescent="0.25">
      <c r="A11" s="111" t="s">
        <v>175</v>
      </c>
      <c r="B11" s="11" t="s">
        <v>1</v>
      </c>
      <c r="C11" s="112" t="s">
        <v>176</v>
      </c>
      <c r="D11" s="113">
        <v>10</v>
      </c>
      <c r="E11" s="114"/>
      <c r="F11" s="114">
        <v>2</v>
      </c>
      <c r="G11" s="115" t="s">
        <v>277</v>
      </c>
      <c r="H11" s="116"/>
      <c r="I11" s="114"/>
      <c r="J11" s="114"/>
      <c r="K11" s="117"/>
      <c r="L11" s="116"/>
      <c r="M11" s="114"/>
      <c r="N11" s="114"/>
      <c r="O11" s="117"/>
      <c r="P11" s="116"/>
      <c r="Q11" s="114"/>
      <c r="R11" s="114"/>
      <c r="S11" s="117"/>
      <c r="T11" s="116"/>
      <c r="U11" s="114"/>
      <c r="V11" s="114"/>
      <c r="W11" s="117"/>
      <c r="X11" s="116"/>
      <c r="Y11" s="114"/>
      <c r="Z11" s="114"/>
      <c r="AA11" s="118"/>
      <c r="AB11" s="36">
        <f t="shared" ref="AB11:AB25" si="0">IF(D11+H11+L11+P11+T11+X11=0,"",D11+H11+L11+P11+T11+X11)</f>
        <v>10</v>
      </c>
      <c r="AC11" s="12" t="str">
        <f t="shared" ref="AC11:AC25" si="1">IF(E11+I11+M11+Q11+U11+Y11=0,"",E11+I11+M11+Q11+U11+Y11)</f>
        <v/>
      </c>
      <c r="AD11" s="12">
        <f t="shared" ref="AD11:AD25" si="2">IF(F11+J11+N11+R11+V11+Z11=0,"",F11+J11+N11+R11+V11+Z11)</f>
        <v>2</v>
      </c>
      <c r="AE11" s="49">
        <f t="shared" ref="AE11:AE25" si="3">IF(D11+E11+H11+I11+L11+M11+P11+Q11+T11+U11+X11+Y11=0,"",D11+E11+H11+I11+L11+M11+P11+Q11+T11+U11+X11+Y11)</f>
        <v>10</v>
      </c>
    </row>
    <row r="12" spans="1:32" ht="15.75" customHeight="1" x14ac:dyDescent="0.25">
      <c r="A12" s="111" t="s">
        <v>177</v>
      </c>
      <c r="B12" s="11" t="s">
        <v>1</v>
      </c>
      <c r="C12" s="119" t="s">
        <v>178</v>
      </c>
      <c r="D12" s="120"/>
      <c r="E12" s="114"/>
      <c r="F12" s="121"/>
      <c r="G12" s="115"/>
      <c r="H12" s="116"/>
      <c r="I12" s="114"/>
      <c r="J12" s="114"/>
      <c r="K12" s="117"/>
      <c r="L12" s="116">
        <v>6</v>
      </c>
      <c r="M12" s="114"/>
      <c r="N12" s="114">
        <v>2</v>
      </c>
      <c r="O12" s="117" t="s">
        <v>1</v>
      </c>
      <c r="P12" s="116"/>
      <c r="Q12" s="114"/>
      <c r="R12" s="114"/>
      <c r="S12" s="117"/>
      <c r="T12" s="116"/>
      <c r="U12" s="114"/>
      <c r="V12" s="114"/>
      <c r="W12" s="117"/>
      <c r="X12" s="116"/>
      <c r="Y12" s="114"/>
      <c r="Z12" s="114"/>
      <c r="AA12" s="118"/>
      <c r="AB12" s="36">
        <f t="shared" si="0"/>
        <v>6</v>
      </c>
      <c r="AC12" s="12" t="str">
        <f t="shared" si="1"/>
        <v/>
      </c>
      <c r="AD12" s="12">
        <f t="shared" si="2"/>
        <v>2</v>
      </c>
      <c r="AE12" s="49">
        <f t="shared" si="3"/>
        <v>6</v>
      </c>
    </row>
    <row r="13" spans="1:32" ht="15.75" customHeight="1" x14ac:dyDescent="0.25">
      <c r="A13" s="111" t="s">
        <v>324</v>
      </c>
      <c r="B13" s="11" t="s">
        <v>1</v>
      </c>
      <c r="C13" s="119" t="s">
        <v>179</v>
      </c>
      <c r="D13" s="120"/>
      <c r="E13" s="114"/>
      <c r="F13" s="115"/>
      <c r="G13" s="115"/>
      <c r="H13" s="116">
        <v>10</v>
      </c>
      <c r="I13" s="114"/>
      <c r="J13" s="114">
        <v>2</v>
      </c>
      <c r="K13" s="117" t="s">
        <v>277</v>
      </c>
      <c r="L13" s="116"/>
      <c r="M13" s="114"/>
      <c r="N13" s="114"/>
      <c r="O13" s="117"/>
      <c r="P13" s="116"/>
      <c r="Q13" s="114"/>
      <c r="R13" s="114"/>
      <c r="S13" s="117"/>
      <c r="T13" s="116"/>
      <c r="U13" s="114"/>
      <c r="V13" s="114"/>
      <c r="W13" s="117"/>
      <c r="X13" s="116"/>
      <c r="Y13" s="114"/>
      <c r="Z13" s="114"/>
      <c r="AA13" s="118"/>
      <c r="AB13" s="36">
        <f t="shared" si="0"/>
        <v>10</v>
      </c>
      <c r="AC13" s="12" t="str">
        <f t="shared" si="1"/>
        <v/>
      </c>
      <c r="AD13" s="12">
        <f t="shared" si="2"/>
        <v>2</v>
      </c>
      <c r="AE13" s="49">
        <f t="shared" si="3"/>
        <v>10</v>
      </c>
    </row>
    <row r="14" spans="1:32" ht="15.75" customHeight="1" x14ac:dyDescent="0.25">
      <c r="A14" s="111" t="s">
        <v>96</v>
      </c>
      <c r="B14" s="11" t="s">
        <v>1</v>
      </c>
      <c r="C14" s="119" t="s">
        <v>180</v>
      </c>
      <c r="D14" s="120">
        <v>10</v>
      </c>
      <c r="E14" s="114"/>
      <c r="F14" s="115">
        <v>2</v>
      </c>
      <c r="G14" s="115" t="s">
        <v>1</v>
      </c>
      <c r="H14" s="116"/>
      <c r="I14" s="114"/>
      <c r="J14" s="114"/>
      <c r="K14" s="117"/>
      <c r="L14" s="116"/>
      <c r="M14" s="114"/>
      <c r="N14" s="114"/>
      <c r="O14" s="117"/>
      <c r="P14" s="116"/>
      <c r="Q14" s="114"/>
      <c r="R14" s="114"/>
      <c r="S14" s="117"/>
      <c r="T14" s="116"/>
      <c r="U14" s="114"/>
      <c r="V14" s="114"/>
      <c r="W14" s="117"/>
      <c r="X14" s="116"/>
      <c r="Y14" s="114"/>
      <c r="Z14" s="114"/>
      <c r="AA14" s="118"/>
      <c r="AB14" s="36">
        <f t="shared" si="0"/>
        <v>10</v>
      </c>
      <c r="AC14" s="12" t="str">
        <f t="shared" si="1"/>
        <v/>
      </c>
      <c r="AD14" s="12">
        <f t="shared" si="2"/>
        <v>2</v>
      </c>
      <c r="AE14" s="49">
        <f t="shared" si="3"/>
        <v>10</v>
      </c>
    </row>
    <row r="15" spans="1:32" ht="15.75" customHeight="1" x14ac:dyDescent="0.25">
      <c r="A15" s="111" t="s">
        <v>181</v>
      </c>
      <c r="B15" s="11" t="s">
        <v>1</v>
      </c>
      <c r="C15" s="119" t="s">
        <v>182</v>
      </c>
      <c r="D15" s="120"/>
      <c r="E15" s="114"/>
      <c r="F15" s="115"/>
      <c r="G15" s="115"/>
      <c r="H15" s="116"/>
      <c r="I15" s="114"/>
      <c r="J15" s="114"/>
      <c r="K15" s="117"/>
      <c r="L15" s="116">
        <v>4</v>
      </c>
      <c r="M15" s="114">
        <v>4</v>
      </c>
      <c r="N15" s="114">
        <v>2</v>
      </c>
      <c r="O15" s="117" t="s">
        <v>1</v>
      </c>
      <c r="P15" s="116"/>
      <c r="Q15" s="114"/>
      <c r="R15" s="114"/>
      <c r="S15" s="117"/>
      <c r="T15" s="116"/>
      <c r="U15" s="114"/>
      <c r="V15" s="114"/>
      <c r="W15" s="117"/>
      <c r="X15" s="116"/>
      <c r="Y15" s="114"/>
      <c r="Z15" s="114"/>
      <c r="AA15" s="118"/>
      <c r="AB15" s="36">
        <f t="shared" si="0"/>
        <v>4</v>
      </c>
      <c r="AC15" s="12">
        <f t="shared" si="1"/>
        <v>4</v>
      </c>
      <c r="AD15" s="12">
        <f t="shared" si="2"/>
        <v>2</v>
      </c>
      <c r="AE15" s="49">
        <f t="shared" si="3"/>
        <v>8</v>
      </c>
    </row>
    <row r="16" spans="1:32" ht="15.75" customHeight="1" x14ac:dyDescent="0.25">
      <c r="A16" s="111" t="s">
        <v>183</v>
      </c>
      <c r="B16" s="11" t="s">
        <v>1</v>
      </c>
      <c r="C16" s="119" t="s">
        <v>184</v>
      </c>
      <c r="D16" s="120"/>
      <c r="E16" s="114"/>
      <c r="F16" s="115"/>
      <c r="G16" s="115"/>
      <c r="H16" s="116">
        <v>14</v>
      </c>
      <c r="I16" s="114"/>
      <c r="J16" s="122">
        <v>2</v>
      </c>
      <c r="K16" s="115" t="s">
        <v>1</v>
      </c>
      <c r="L16" s="116"/>
      <c r="M16" s="114"/>
      <c r="N16" s="114"/>
      <c r="O16" s="117"/>
      <c r="P16" s="116"/>
      <c r="Q16" s="114"/>
      <c r="R16" s="114"/>
      <c r="S16" s="117"/>
      <c r="T16" s="116"/>
      <c r="U16" s="114"/>
      <c r="V16" s="114"/>
      <c r="W16" s="117"/>
      <c r="X16" s="116"/>
      <c r="Y16" s="114"/>
      <c r="Z16" s="114"/>
      <c r="AA16" s="118"/>
      <c r="AB16" s="36">
        <f t="shared" si="0"/>
        <v>14</v>
      </c>
      <c r="AC16" s="12" t="str">
        <f t="shared" si="1"/>
        <v/>
      </c>
      <c r="AD16" s="12">
        <f t="shared" si="2"/>
        <v>2</v>
      </c>
      <c r="AE16" s="49">
        <f t="shared" si="3"/>
        <v>14</v>
      </c>
    </row>
    <row r="17" spans="1:31" ht="15.75" customHeight="1" x14ac:dyDescent="0.25">
      <c r="A17" s="111" t="s">
        <v>325</v>
      </c>
      <c r="B17" s="11" t="s">
        <v>1</v>
      </c>
      <c r="C17" s="119" t="s">
        <v>185</v>
      </c>
      <c r="D17" s="123">
        <v>10</v>
      </c>
      <c r="E17" s="114"/>
      <c r="F17" s="115">
        <v>2</v>
      </c>
      <c r="G17" s="115" t="s">
        <v>1</v>
      </c>
      <c r="H17" s="116"/>
      <c r="I17" s="114"/>
      <c r="J17" s="124"/>
      <c r="K17" s="115"/>
      <c r="L17" s="116"/>
      <c r="M17" s="114"/>
      <c r="N17" s="114"/>
      <c r="O17" s="117"/>
      <c r="P17" s="116"/>
      <c r="Q17" s="114"/>
      <c r="R17" s="114"/>
      <c r="S17" s="117"/>
      <c r="T17" s="116"/>
      <c r="U17" s="114"/>
      <c r="V17" s="114"/>
      <c r="W17" s="117"/>
      <c r="X17" s="116"/>
      <c r="Y17" s="114"/>
      <c r="Z17" s="114"/>
      <c r="AA17" s="118"/>
      <c r="AB17" s="36">
        <f t="shared" si="0"/>
        <v>10</v>
      </c>
      <c r="AC17" s="12" t="str">
        <f t="shared" si="1"/>
        <v/>
      </c>
      <c r="AD17" s="12">
        <f t="shared" si="2"/>
        <v>2</v>
      </c>
      <c r="AE17" s="49">
        <f t="shared" si="3"/>
        <v>10</v>
      </c>
    </row>
    <row r="18" spans="1:31" ht="14.25" customHeight="1" x14ac:dyDescent="0.25">
      <c r="A18" s="111" t="s">
        <v>186</v>
      </c>
      <c r="B18" s="11" t="s">
        <v>1</v>
      </c>
      <c r="C18" s="119" t="s">
        <v>187</v>
      </c>
      <c r="D18" s="123"/>
      <c r="E18" s="114"/>
      <c r="F18" s="115"/>
      <c r="G18" s="115"/>
      <c r="H18" s="116">
        <v>8</v>
      </c>
      <c r="I18" s="114"/>
      <c r="J18" s="125">
        <v>2</v>
      </c>
      <c r="K18" s="115" t="s">
        <v>277</v>
      </c>
      <c r="L18" s="116"/>
      <c r="M18" s="114"/>
      <c r="N18" s="114"/>
      <c r="O18" s="117"/>
      <c r="P18" s="116"/>
      <c r="Q18" s="114"/>
      <c r="R18" s="114"/>
      <c r="S18" s="117"/>
      <c r="T18" s="116"/>
      <c r="U18" s="114"/>
      <c r="V18" s="114"/>
      <c r="W18" s="117"/>
      <c r="X18" s="116"/>
      <c r="Y18" s="114"/>
      <c r="Z18" s="114"/>
      <c r="AA18" s="118"/>
      <c r="AB18" s="36">
        <f t="shared" si="0"/>
        <v>8</v>
      </c>
      <c r="AC18" s="12" t="str">
        <f t="shared" si="1"/>
        <v/>
      </c>
      <c r="AD18" s="12">
        <f t="shared" si="2"/>
        <v>2</v>
      </c>
      <c r="AE18" s="49">
        <f t="shared" si="3"/>
        <v>8</v>
      </c>
    </row>
    <row r="19" spans="1:31" ht="15.75" customHeight="1" x14ac:dyDescent="0.25">
      <c r="A19" s="126" t="s">
        <v>326</v>
      </c>
      <c r="B19" s="11" t="s">
        <v>1</v>
      </c>
      <c r="C19" s="119" t="s">
        <v>189</v>
      </c>
      <c r="D19" s="123"/>
      <c r="E19" s="114"/>
      <c r="F19" s="115"/>
      <c r="G19" s="115"/>
      <c r="H19" s="116">
        <v>10</v>
      </c>
      <c r="I19" s="114"/>
      <c r="J19" s="115">
        <v>2</v>
      </c>
      <c r="K19" s="115" t="s">
        <v>1</v>
      </c>
      <c r="L19" s="116"/>
      <c r="M19" s="114"/>
      <c r="N19" s="114"/>
      <c r="O19" s="117"/>
      <c r="P19" s="116"/>
      <c r="Q19" s="114"/>
      <c r="R19" s="114"/>
      <c r="S19" s="117"/>
      <c r="T19" s="116"/>
      <c r="U19" s="114"/>
      <c r="V19" s="114"/>
      <c r="W19" s="117"/>
      <c r="X19" s="116"/>
      <c r="Y19" s="114"/>
      <c r="Z19" s="114"/>
      <c r="AA19" s="118"/>
      <c r="AB19" s="36">
        <f t="shared" si="0"/>
        <v>10</v>
      </c>
      <c r="AC19" s="12" t="str">
        <f t="shared" si="1"/>
        <v/>
      </c>
      <c r="AD19" s="12">
        <f t="shared" si="2"/>
        <v>2</v>
      </c>
      <c r="AE19" s="49">
        <f t="shared" si="3"/>
        <v>10</v>
      </c>
    </row>
    <row r="20" spans="1:31" ht="15.75" customHeight="1" x14ac:dyDescent="0.25">
      <c r="A20" s="111" t="s">
        <v>190</v>
      </c>
      <c r="B20" s="11" t="s">
        <v>1</v>
      </c>
      <c r="C20" s="119" t="s">
        <v>191</v>
      </c>
      <c r="D20" s="123"/>
      <c r="E20" s="114"/>
      <c r="F20" s="115"/>
      <c r="G20" s="115"/>
      <c r="H20" s="116">
        <v>6</v>
      </c>
      <c r="I20" s="114"/>
      <c r="J20" s="114">
        <v>2</v>
      </c>
      <c r="K20" s="115" t="s">
        <v>1</v>
      </c>
      <c r="L20" s="116"/>
      <c r="M20" s="114"/>
      <c r="N20" s="114"/>
      <c r="O20" s="117"/>
      <c r="P20" s="116"/>
      <c r="Q20" s="114"/>
      <c r="R20" s="114"/>
      <c r="S20" s="117"/>
      <c r="T20" s="116"/>
      <c r="U20" s="114"/>
      <c r="V20" s="114"/>
      <c r="W20" s="117"/>
      <c r="X20" s="116"/>
      <c r="Y20" s="114"/>
      <c r="Z20" s="114"/>
      <c r="AA20" s="118"/>
      <c r="AB20" s="36">
        <f t="shared" si="0"/>
        <v>6</v>
      </c>
      <c r="AC20" s="12" t="str">
        <f t="shared" si="1"/>
        <v/>
      </c>
      <c r="AD20" s="12">
        <f t="shared" si="2"/>
        <v>2</v>
      </c>
      <c r="AE20" s="49">
        <f t="shared" si="3"/>
        <v>6</v>
      </c>
    </row>
    <row r="21" spans="1:31" ht="15.75" customHeight="1" x14ac:dyDescent="0.25">
      <c r="A21" s="111" t="s">
        <v>192</v>
      </c>
      <c r="B21" s="11" t="s">
        <v>1</v>
      </c>
      <c r="C21" s="119" t="s">
        <v>193</v>
      </c>
      <c r="D21" s="123"/>
      <c r="E21" s="114"/>
      <c r="F21" s="115"/>
      <c r="G21" s="115"/>
      <c r="H21" s="116"/>
      <c r="I21" s="114"/>
      <c r="J21" s="114"/>
      <c r="K21" s="117"/>
      <c r="L21" s="116">
        <v>10</v>
      </c>
      <c r="M21" s="114"/>
      <c r="N21" s="115">
        <v>2</v>
      </c>
      <c r="O21" s="115" t="s">
        <v>1</v>
      </c>
      <c r="P21" s="116"/>
      <c r="Q21" s="114"/>
      <c r="R21" s="114"/>
      <c r="S21" s="117"/>
      <c r="T21" s="116"/>
      <c r="U21" s="114"/>
      <c r="V21" s="114"/>
      <c r="W21" s="117"/>
      <c r="X21" s="116"/>
      <c r="Y21" s="114"/>
      <c r="Z21" s="114"/>
      <c r="AA21" s="118"/>
      <c r="AB21" s="36">
        <f t="shared" si="0"/>
        <v>10</v>
      </c>
      <c r="AC21" s="12" t="str">
        <f t="shared" si="1"/>
        <v/>
      </c>
      <c r="AD21" s="12">
        <f t="shared" si="2"/>
        <v>2</v>
      </c>
      <c r="AE21" s="49">
        <f t="shared" si="3"/>
        <v>10</v>
      </c>
    </row>
    <row r="22" spans="1:31" ht="15.75" customHeight="1" x14ac:dyDescent="0.25">
      <c r="A22" s="111" t="s">
        <v>110</v>
      </c>
      <c r="B22" s="11" t="s">
        <v>1</v>
      </c>
      <c r="C22" s="119" t="s">
        <v>111</v>
      </c>
      <c r="D22" s="123"/>
      <c r="E22" s="114"/>
      <c r="F22" s="115"/>
      <c r="G22" s="115"/>
      <c r="H22" s="116"/>
      <c r="I22" s="114"/>
      <c r="J22" s="114"/>
      <c r="K22" s="117"/>
      <c r="L22" s="116">
        <v>8</v>
      </c>
      <c r="M22" s="114">
        <v>2</v>
      </c>
      <c r="N22" s="115">
        <v>2</v>
      </c>
      <c r="O22" s="115" t="s">
        <v>1</v>
      </c>
      <c r="P22" s="116"/>
      <c r="Q22" s="114"/>
      <c r="R22" s="114"/>
      <c r="S22" s="117"/>
      <c r="T22" s="116"/>
      <c r="U22" s="114"/>
      <c r="V22" s="114"/>
      <c r="W22" s="117"/>
      <c r="X22" s="116"/>
      <c r="Y22" s="114"/>
      <c r="Z22" s="114"/>
      <c r="AA22" s="118"/>
      <c r="AB22" s="36">
        <f t="shared" si="0"/>
        <v>8</v>
      </c>
      <c r="AC22" s="12">
        <f t="shared" si="1"/>
        <v>2</v>
      </c>
      <c r="AD22" s="12">
        <f t="shared" si="2"/>
        <v>2</v>
      </c>
      <c r="AE22" s="49">
        <f t="shared" si="3"/>
        <v>10</v>
      </c>
    </row>
    <row r="23" spans="1:31" ht="15.75" customHeight="1" x14ac:dyDescent="0.25">
      <c r="A23" s="111" t="s">
        <v>194</v>
      </c>
      <c r="B23" s="11" t="s">
        <v>1</v>
      </c>
      <c r="C23" s="119" t="s">
        <v>195</v>
      </c>
      <c r="D23" s="123"/>
      <c r="E23" s="114"/>
      <c r="F23" s="115"/>
      <c r="G23" s="115"/>
      <c r="H23" s="116"/>
      <c r="I23" s="114"/>
      <c r="J23" s="114"/>
      <c r="K23" s="127"/>
      <c r="L23" s="116">
        <v>6</v>
      </c>
      <c r="M23" s="114"/>
      <c r="N23" s="115">
        <v>2</v>
      </c>
      <c r="O23" s="115" t="s">
        <v>277</v>
      </c>
      <c r="P23" s="116"/>
      <c r="Q23" s="114"/>
      <c r="R23" s="114"/>
      <c r="S23" s="117"/>
      <c r="T23" s="116"/>
      <c r="U23" s="114"/>
      <c r="V23" s="114"/>
      <c r="W23" s="127"/>
      <c r="X23" s="116"/>
      <c r="Y23" s="114"/>
      <c r="Z23" s="114"/>
      <c r="AA23" s="128"/>
      <c r="AB23" s="36">
        <f t="shared" si="0"/>
        <v>6</v>
      </c>
      <c r="AC23" s="12" t="str">
        <f t="shared" si="1"/>
        <v/>
      </c>
      <c r="AD23" s="12">
        <f t="shared" si="2"/>
        <v>2</v>
      </c>
      <c r="AE23" s="49">
        <f t="shared" si="3"/>
        <v>6</v>
      </c>
    </row>
    <row r="24" spans="1:31" ht="15.75" customHeight="1" x14ac:dyDescent="0.25">
      <c r="A24" s="111" t="s">
        <v>327</v>
      </c>
      <c r="B24" s="11" t="s">
        <v>1</v>
      </c>
      <c r="C24" s="119" t="s">
        <v>196</v>
      </c>
      <c r="D24" s="123"/>
      <c r="E24" s="114"/>
      <c r="F24" s="115"/>
      <c r="G24" s="115"/>
      <c r="H24" s="116">
        <v>10</v>
      </c>
      <c r="I24" s="114"/>
      <c r="J24" s="114">
        <v>2</v>
      </c>
      <c r="K24" s="127" t="s">
        <v>1</v>
      </c>
      <c r="L24" s="116"/>
      <c r="M24" s="114"/>
      <c r="N24" s="115"/>
      <c r="O24" s="115"/>
      <c r="P24" s="116"/>
      <c r="Q24" s="114"/>
      <c r="R24" s="114"/>
      <c r="S24" s="117"/>
      <c r="T24" s="116"/>
      <c r="U24" s="114"/>
      <c r="V24" s="114"/>
      <c r="W24" s="127"/>
      <c r="X24" s="116"/>
      <c r="Y24" s="114"/>
      <c r="Z24" s="114"/>
      <c r="AA24" s="128"/>
      <c r="AB24" s="36">
        <f t="shared" si="0"/>
        <v>10</v>
      </c>
      <c r="AC24" s="12" t="str">
        <f t="shared" si="1"/>
        <v/>
      </c>
      <c r="AD24" s="12">
        <f t="shared" si="2"/>
        <v>2</v>
      </c>
      <c r="AE24" s="49">
        <f t="shared" si="3"/>
        <v>10</v>
      </c>
    </row>
    <row r="25" spans="1:31" ht="15.75" customHeight="1" thickBot="1" x14ac:dyDescent="0.3">
      <c r="A25" s="111" t="s">
        <v>197</v>
      </c>
      <c r="B25" s="11" t="s">
        <v>1</v>
      </c>
      <c r="C25" s="129" t="s">
        <v>198</v>
      </c>
      <c r="D25" s="123"/>
      <c r="E25" s="114"/>
      <c r="F25" s="115"/>
      <c r="G25" s="115"/>
      <c r="H25" s="116"/>
      <c r="I25" s="114"/>
      <c r="J25" s="114"/>
      <c r="K25" s="127"/>
      <c r="L25" s="116"/>
      <c r="M25" s="114"/>
      <c r="N25" s="114"/>
      <c r="O25" s="115"/>
      <c r="P25" s="116">
        <v>6</v>
      </c>
      <c r="Q25" s="114">
        <v>4</v>
      </c>
      <c r="R25" s="114">
        <v>2</v>
      </c>
      <c r="S25" s="127" t="s">
        <v>278</v>
      </c>
      <c r="T25" s="116"/>
      <c r="U25" s="114"/>
      <c r="V25" s="114"/>
      <c r="W25" s="127"/>
      <c r="X25" s="116"/>
      <c r="Y25" s="114"/>
      <c r="Z25" s="114"/>
      <c r="AA25" s="128"/>
      <c r="AB25" s="36">
        <f t="shared" si="0"/>
        <v>6</v>
      </c>
      <c r="AC25" s="12">
        <f t="shared" si="1"/>
        <v>4</v>
      </c>
      <c r="AD25" s="12">
        <f t="shared" si="2"/>
        <v>2</v>
      </c>
      <c r="AE25" s="49">
        <f t="shared" si="3"/>
        <v>10</v>
      </c>
    </row>
    <row r="26" spans="1:31" s="110" customFormat="1" ht="15.75" customHeight="1" thickBot="1" x14ac:dyDescent="0.35">
      <c r="A26" s="13"/>
      <c r="B26" s="14"/>
      <c r="C26" s="15" t="s">
        <v>22</v>
      </c>
      <c r="D26" s="16">
        <f>IF(SUM(D11:D25)=0,"",SUM(D11:D25))</f>
        <v>30</v>
      </c>
      <c r="E26" s="17" t="str">
        <f>IF(SUM(E11:E25)=0,"",SUM(E11:E25))</f>
        <v/>
      </c>
      <c r="F26" s="67">
        <f>IF(SUM(F11:F25)=0,"",SUM(F11:F25))</f>
        <v>6</v>
      </c>
      <c r="G26" s="68">
        <f>IF(SUM(D11:D25)+SUM(E11:E25)=0,"",SUM(D11:D25)+SUM(E11:E25))</f>
        <v>30</v>
      </c>
      <c r="H26" s="17">
        <f>IF(SUM(H11:H25)=0,"",SUM(H11:H25))</f>
        <v>58</v>
      </c>
      <c r="I26" s="17" t="str">
        <f>IF(SUM(I11:I25)=0,"",SUM(I11:I25))</f>
        <v/>
      </c>
      <c r="J26" s="17">
        <f>IF(SUM(J11:J25)=0,"",SUM(J11:J25))</f>
        <v>12</v>
      </c>
      <c r="K26" s="68">
        <f>IF(SUM(H11:H25)+SUM(I11:I25)=0,"",SUM(H11:H25)+SUM(I11:I25))</f>
        <v>58</v>
      </c>
      <c r="L26" s="17">
        <f>IF(SUM(L11:L25)=0,"",SUM(L11:L25))</f>
        <v>34</v>
      </c>
      <c r="M26" s="17">
        <f>IF(SUM(M11:M25)=0,"",SUM(M11:M25))</f>
        <v>6</v>
      </c>
      <c r="N26" s="17">
        <f>IF(SUM(N11:N25)=0,"",SUM(N11:N25))</f>
        <v>10</v>
      </c>
      <c r="O26" s="68">
        <f>IF(SUM(L11:L25)+SUM(M11:M25)=0,"",SUM(L11:L25)+SUM(M11:M25))</f>
        <v>40</v>
      </c>
      <c r="P26" s="17">
        <f>IF(SUM(P11:P25)=0,"",SUM(P11:P25))</f>
        <v>6</v>
      </c>
      <c r="Q26" s="17">
        <f>IF(SUM(Q11:Q25)=0,"",SUM(Q11:Q25))</f>
        <v>4</v>
      </c>
      <c r="R26" s="17">
        <f>IF(SUM(R11:R25)=0,"",SUM(R11:R25))</f>
        <v>2</v>
      </c>
      <c r="S26" s="68">
        <f>IF(SUM(P11:P25)+SUM(Q11:Q25)=0,"",SUM(P11:P25)+SUM(Q11:Q25))</f>
        <v>10</v>
      </c>
      <c r="T26" s="17" t="str">
        <f>IF(SUM(T11:T25)=0,"",SUM(T11:T25))</f>
        <v/>
      </c>
      <c r="U26" s="17" t="str">
        <f>IF(SUM(U11:U25)=0,"",SUM(U11:U25))</f>
        <v/>
      </c>
      <c r="V26" s="17" t="str">
        <f>IF(SUM(V11:V25)=0,"",SUM(V11:V25))</f>
        <v/>
      </c>
      <c r="W26" s="68" t="str">
        <f>IF(SUM(T11:T25)+SUM(U11:U25)=0,"",SUM(T11:T25)+SUM(U11:U25))</f>
        <v/>
      </c>
      <c r="X26" s="17" t="str">
        <f>IF(SUM(X11:X25)=0,"",SUM(X11:X25))</f>
        <v/>
      </c>
      <c r="Y26" s="17" t="str">
        <f>IF(SUM(Y11:Y25)=0,"",SUM(Y11:Y25))</f>
        <v/>
      </c>
      <c r="Z26" s="17" t="str">
        <f>IF(SUM(Z11:Z25)=0,"",SUM(Z11:Z25))</f>
        <v/>
      </c>
      <c r="AA26" s="68" t="str">
        <f>IF(SUM(X11:X25)+SUM(Y11:Y25)=0,"",SUM(X11:X25)+SUM(Y11:Y25))</f>
        <v/>
      </c>
      <c r="AB26" s="52">
        <f>IF(SUM(AB11:AB25)=0,"",SUM(AB11:AB25))</f>
        <v>128</v>
      </c>
      <c r="AC26" s="17">
        <f>IF(SUM(AC11:AC25)=0,"",SUM(AC11:AC25))</f>
        <v>10</v>
      </c>
      <c r="AD26" s="17">
        <f>IF(SUM(AD11:AD25)=0,"",SUM(AD11:AD25))</f>
        <v>30</v>
      </c>
      <c r="AE26" s="56">
        <f>IF(SUM(AE11:AE25)=0,"",SUM(AE11:AE25))</f>
        <v>138</v>
      </c>
    </row>
    <row r="27" spans="1:31" s="110" customFormat="1" ht="15.75" customHeight="1" x14ac:dyDescent="0.3">
      <c r="A27" s="27" t="s">
        <v>3</v>
      </c>
      <c r="B27" s="26"/>
      <c r="C27" s="8" t="s">
        <v>27</v>
      </c>
      <c r="D27" s="28"/>
      <c r="E27" s="29"/>
      <c r="F27" s="29"/>
      <c r="G27" s="30"/>
      <c r="H27" s="29"/>
      <c r="I27" s="29"/>
      <c r="J27" s="29"/>
      <c r="K27" s="30"/>
      <c r="L27" s="29"/>
      <c r="M27" s="29"/>
      <c r="N27" s="29"/>
      <c r="O27" s="30"/>
      <c r="P27" s="29"/>
      <c r="Q27" s="29"/>
      <c r="R27" s="29"/>
      <c r="S27" s="30"/>
      <c r="T27" s="30"/>
      <c r="U27" s="30"/>
      <c r="V27" s="30"/>
      <c r="W27" s="30"/>
      <c r="X27" s="29"/>
      <c r="Y27" s="29"/>
      <c r="Z27" s="29"/>
      <c r="AA27" s="30"/>
      <c r="AB27" s="334"/>
      <c r="AC27" s="335"/>
      <c r="AD27" s="335"/>
      <c r="AE27" s="336"/>
    </row>
    <row r="28" spans="1:31" ht="15.75" customHeight="1" x14ac:dyDescent="0.25">
      <c r="A28" s="111" t="s">
        <v>199</v>
      </c>
      <c r="B28" s="82" t="s">
        <v>1</v>
      </c>
      <c r="C28" s="119" t="s">
        <v>200</v>
      </c>
      <c r="D28" s="116">
        <v>18</v>
      </c>
      <c r="E28" s="124"/>
      <c r="F28" s="114">
        <v>2</v>
      </c>
      <c r="G28" s="114" t="s">
        <v>279</v>
      </c>
      <c r="H28" s="130"/>
      <c r="I28" s="124"/>
      <c r="J28" s="115"/>
      <c r="K28" s="117"/>
      <c r="L28" s="130"/>
      <c r="M28" s="124"/>
      <c r="N28" s="115"/>
      <c r="O28" s="117"/>
      <c r="P28" s="130"/>
      <c r="Q28" s="124"/>
      <c r="R28" s="115"/>
      <c r="S28" s="117"/>
      <c r="T28" s="130"/>
      <c r="U28" s="124"/>
      <c r="V28" s="115"/>
      <c r="W28" s="117"/>
      <c r="X28" s="130"/>
      <c r="Y28" s="124"/>
      <c r="Z28" s="115"/>
      <c r="AA28" s="118"/>
      <c r="AB28" s="36">
        <f t="shared" ref="AB28:AB73" si="4">IF(D28+H28+L28+P28+T28+X28=0,"",D28+H28+L28+P28+T28+X28)</f>
        <v>18</v>
      </c>
      <c r="AC28" s="12" t="str">
        <f t="shared" ref="AC28:AC73" si="5">IF(E28+I28+M28+Q28+U28+Y28=0,"",E28+I28+M28+Q28+U28+Y28)</f>
        <v/>
      </c>
      <c r="AD28" s="12">
        <f t="shared" ref="AD28:AD73" si="6">IF(F28+J28+N28+R28+V28+Z28=0,"",F28+J28+N28+R28+V28+Z28)</f>
        <v>2</v>
      </c>
      <c r="AE28" s="49">
        <f t="shared" ref="AE28:AE73" si="7">IF(D28+E28+H28+I28+L28+M28+P28+Q28+T28+U28+X28+Y28=0,"",D28+E28+H28+I28+L28+M28+P28+Q28+T28+U28+X28+Y28)</f>
        <v>18</v>
      </c>
    </row>
    <row r="29" spans="1:31" ht="15.75" customHeight="1" x14ac:dyDescent="0.25">
      <c r="A29" s="111" t="s">
        <v>201</v>
      </c>
      <c r="B29" s="82" t="s">
        <v>1</v>
      </c>
      <c r="C29" s="119" t="s">
        <v>202</v>
      </c>
      <c r="D29" s="116">
        <v>10</v>
      </c>
      <c r="E29" s="124"/>
      <c r="F29" s="114">
        <v>2</v>
      </c>
      <c r="G29" s="114" t="s">
        <v>279</v>
      </c>
      <c r="H29" s="130"/>
      <c r="I29" s="124"/>
      <c r="J29" s="115"/>
      <c r="K29" s="117"/>
      <c r="L29" s="130"/>
      <c r="M29" s="124"/>
      <c r="N29" s="115"/>
      <c r="O29" s="117"/>
      <c r="P29" s="130"/>
      <c r="Q29" s="124"/>
      <c r="R29" s="115"/>
      <c r="S29" s="117"/>
      <c r="T29" s="130"/>
      <c r="U29" s="124"/>
      <c r="V29" s="115"/>
      <c r="W29" s="117"/>
      <c r="X29" s="130"/>
      <c r="Y29" s="124"/>
      <c r="Z29" s="115"/>
      <c r="AA29" s="118"/>
      <c r="AB29" s="36">
        <f t="shared" si="4"/>
        <v>10</v>
      </c>
      <c r="AC29" s="12" t="str">
        <f t="shared" si="5"/>
        <v/>
      </c>
      <c r="AD29" s="12">
        <f t="shared" si="6"/>
        <v>2</v>
      </c>
      <c r="AE29" s="49">
        <f t="shared" si="7"/>
        <v>10</v>
      </c>
    </row>
    <row r="30" spans="1:31" ht="15.75" customHeight="1" x14ac:dyDescent="0.25">
      <c r="A30" s="111" t="s">
        <v>152</v>
      </c>
      <c r="B30" s="82" t="s">
        <v>1</v>
      </c>
      <c r="C30" s="119" t="s">
        <v>153</v>
      </c>
      <c r="D30" s="116"/>
      <c r="E30" s="124">
        <v>16</v>
      </c>
      <c r="F30" s="114">
        <v>2</v>
      </c>
      <c r="G30" s="114" t="s">
        <v>278</v>
      </c>
      <c r="H30" s="130"/>
      <c r="I30" s="124"/>
      <c r="J30" s="115"/>
      <c r="K30" s="117"/>
      <c r="L30" s="130"/>
      <c r="M30" s="124"/>
      <c r="N30" s="115"/>
      <c r="O30" s="117"/>
      <c r="P30" s="130"/>
      <c r="Q30" s="124"/>
      <c r="R30" s="115"/>
      <c r="S30" s="117"/>
      <c r="T30" s="130"/>
      <c r="U30" s="124"/>
      <c r="V30" s="115"/>
      <c r="W30" s="117"/>
      <c r="X30" s="130"/>
      <c r="Y30" s="124"/>
      <c r="Z30" s="115"/>
      <c r="AA30" s="118"/>
      <c r="AB30" s="36" t="str">
        <f t="shared" si="4"/>
        <v/>
      </c>
      <c r="AC30" s="12">
        <f t="shared" si="5"/>
        <v>16</v>
      </c>
      <c r="AD30" s="12">
        <f t="shared" si="6"/>
        <v>2</v>
      </c>
      <c r="AE30" s="49">
        <f t="shared" si="7"/>
        <v>16</v>
      </c>
    </row>
    <row r="31" spans="1:31" ht="15.75" customHeight="1" x14ac:dyDescent="0.25">
      <c r="A31" s="111" t="s">
        <v>128</v>
      </c>
      <c r="B31" s="82" t="s">
        <v>1</v>
      </c>
      <c r="C31" s="119" t="s">
        <v>129</v>
      </c>
      <c r="D31" s="116"/>
      <c r="E31" s="124">
        <v>16</v>
      </c>
      <c r="F31" s="115">
        <v>2</v>
      </c>
      <c r="G31" s="115" t="s">
        <v>278</v>
      </c>
      <c r="H31" s="130"/>
      <c r="I31" s="124"/>
      <c r="J31" s="115"/>
      <c r="K31" s="117"/>
      <c r="L31" s="130"/>
      <c r="M31" s="124"/>
      <c r="N31" s="115"/>
      <c r="O31" s="117"/>
      <c r="P31" s="130"/>
      <c r="Q31" s="124"/>
      <c r="R31" s="115"/>
      <c r="S31" s="117"/>
      <c r="T31" s="130"/>
      <c r="U31" s="124"/>
      <c r="V31" s="115"/>
      <c r="W31" s="117"/>
      <c r="X31" s="130"/>
      <c r="Y31" s="124"/>
      <c r="Z31" s="115"/>
      <c r="AA31" s="118"/>
      <c r="AB31" s="36" t="str">
        <f t="shared" si="4"/>
        <v/>
      </c>
      <c r="AC31" s="12">
        <f t="shared" si="5"/>
        <v>16</v>
      </c>
      <c r="AD31" s="12">
        <f t="shared" si="6"/>
        <v>2</v>
      </c>
      <c r="AE31" s="49">
        <f t="shared" si="7"/>
        <v>16</v>
      </c>
    </row>
    <row r="32" spans="1:31" ht="15.75" customHeight="1" x14ac:dyDescent="0.25">
      <c r="A32" s="111" t="s">
        <v>203</v>
      </c>
      <c r="B32" s="82" t="s">
        <v>1</v>
      </c>
      <c r="C32" s="119" t="s">
        <v>204</v>
      </c>
      <c r="D32" s="116">
        <v>12</v>
      </c>
      <c r="E32" s="124"/>
      <c r="F32" s="114">
        <v>2</v>
      </c>
      <c r="G32" s="115" t="s">
        <v>1</v>
      </c>
      <c r="H32" s="130"/>
      <c r="I32" s="124"/>
      <c r="J32" s="115"/>
      <c r="K32" s="117"/>
      <c r="L32" s="130"/>
      <c r="M32" s="124"/>
      <c r="N32" s="115"/>
      <c r="O32" s="117"/>
      <c r="P32" s="130"/>
      <c r="Q32" s="124"/>
      <c r="R32" s="115"/>
      <c r="S32" s="117"/>
      <c r="T32" s="130"/>
      <c r="U32" s="124"/>
      <c r="V32" s="115"/>
      <c r="W32" s="117"/>
      <c r="X32" s="130"/>
      <c r="Y32" s="124"/>
      <c r="Z32" s="115"/>
      <c r="AA32" s="118"/>
      <c r="AB32" s="36">
        <f t="shared" si="4"/>
        <v>12</v>
      </c>
      <c r="AC32" s="12" t="str">
        <f t="shared" si="5"/>
        <v/>
      </c>
      <c r="AD32" s="12">
        <f t="shared" si="6"/>
        <v>2</v>
      </c>
      <c r="AE32" s="49">
        <f t="shared" si="7"/>
        <v>12</v>
      </c>
    </row>
    <row r="33" spans="1:31" ht="15.75" customHeight="1" x14ac:dyDescent="0.25">
      <c r="A33" s="111" t="s">
        <v>104</v>
      </c>
      <c r="B33" s="82" t="s">
        <v>1</v>
      </c>
      <c r="C33" s="119" t="s">
        <v>205</v>
      </c>
      <c r="D33" s="116">
        <v>20</v>
      </c>
      <c r="E33" s="124"/>
      <c r="F33" s="115">
        <v>3</v>
      </c>
      <c r="G33" s="115" t="s">
        <v>279</v>
      </c>
      <c r="H33" s="130"/>
      <c r="I33" s="124"/>
      <c r="J33" s="115"/>
      <c r="K33" s="117"/>
      <c r="L33" s="130"/>
      <c r="M33" s="124"/>
      <c r="N33" s="115"/>
      <c r="O33" s="117"/>
      <c r="P33" s="130"/>
      <c r="Q33" s="124"/>
      <c r="R33" s="115"/>
      <c r="S33" s="117"/>
      <c r="T33" s="130"/>
      <c r="U33" s="124"/>
      <c r="V33" s="115"/>
      <c r="W33" s="117"/>
      <c r="X33" s="130"/>
      <c r="Y33" s="124"/>
      <c r="Z33" s="115"/>
      <c r="AA33" s="118"/>
      <c r="AB33" s="36">
        <f t="shared" si="4"/>
        <v>20</v>
      </c>
      <c r="AC33" s="12" t="str">
        <f t="shared" si="5"/>
        <v/>
      </c>
      <c r="AD33" s="12">
        <f t="shared" si="6"/>
        <v>3</v>
      </c>
      <c r="AE33" s="49">
        <f t="shared" si="7"/>
        <v>20</v>
      </c>
    </row>
    <row r="34" spans="1:31" ht="15.75" customHeight="1" x14ac:dyDescent="0.25">
      <c r="A34" s="111" t="s">
        <v>142</v>
      </c>
      <c r="B34" s="82" t="s">
        <v>1</v>
      </c>
      <c r="C34" s="119" t="s">
        <v>143</v>
      </c>
      <c r="D34" s="116"/>
      <c r="E34" s="124">
        <v>14</v>
      </c>
      <c r="F34" s="115">
        <v>2</v>
      </c>
      <c r="G34" s="118" t="s">
        <v>278</v>
      </c>
      <c r="H34" s="116"/>
      <c r="I34" s="124"/>
      <c r="J34" s="114"/>
      <c r="K34" s="114"/>
      <c r="L34" s="130"/>
      <c r="M34" s="124"/>
      <c r="N34" s="115"/>
      <c r="O34" s="117"/>
      <c r="P34" s="130"/>
      <c r="Q34" s="124"/>
      <c r="R34" s="115"/>
      <c r="S34" s="117"/>
      <c r="T34" s="130"/>
      <c r="U34" s="124"/>
      <c r="V34" s="115"/>
      <c r="W34" s="117"/>
      <c r="X34" s="130"/>
      <c r="Y34" s="124"/>
      <c r="Z34" s="115"/>
      <c r="AA34" s="118"/>
      <c r="AB34" s="36" t="str">
        <f t="shared" si="4"/>
        <v/>
      </c>
      <c r="AC34" s="12">
        <f t="shared" si="5"/>
        <v>14</v>
      </c>
      <c r="AD34" s="12">
        <f t="shared" si="6"/>
        <v>2</v>
      </c>
      <c r="AE34" s="49">
        <f t="shared" si="7"/>
        <v>14</v>
      </c>
    </row>
    <row r="35" spans="1:31" ht="15.75" customHeight="1" x14ac:dyDescent="0.25">
      <c r="A35" s="111" t="s">
        <v>126</v>
      </c>
      <c r="B35" s="82" t="s">
        <v>1</v>
      </c>
      <c r="C35" s="119" t="s">
        <v>127</v>
      </c>
      <c r="D35" s="116"/>
      <c r="E35" s="124">
        <v>14</v>
      </c>
      <c r="F35" s="115">
        <v>2</v>
      </c>
      <c r="G35" s="118" t="s">
        <v>278</v>
      </c>
      <c r="H35" s="116"/>
      <c r="I35" s="124"/>
      <c r="J35" s="114"/>
      <c r="K35" s="114"/>
      <c r="L35" s="130"/>
      <c r="M35" s="124"/>
      <c r="N35" s="115"/>
      <c r="O35" s="117"/>
      <c r="P35" s="130"/>
      <c r="Q35" s="124"/>
      <c r="R35" s="115"/>
      <c r="S35" s="117"/>
      <c r="T35" s="130"/>
      <c r="U35" s="124"/>
      <c r="V35" s="115"/>
      <c r="W35" s="117"/>
      <c r="X35" s="130"/>
      <c r="Y35" s="124"/>
      <c r="Z35" s="115"/>
      <c r="AA35" s="118"/>
      <c r="AB35" s="36" t="str">
        <f t="shared" si="4"/>
        <v/>
      </c>
      <c r="AC35" s="12">
        <f t="shared" si="5"/>
        <v>14</v>
      </c>
      <c r="AD35" s="12">
        <f t="shared" si="6"/>
        <v>2</v>
      </c>
      <c r="AE35" s="49">
        <f t="shared" si="7"/>
        <v>14</v>
      </c>
    </row>
    <row r="36" spans="1:31" ht="15.75" customHeight="1" x14ac:dyDescent="0.3">
      <c r="A36" s="111" t="s">
        <v>57</v>
      </c>
      <c r="B36" s="82" t="s">
        <v>1</v>
      </c>
      <c r="C36" s="119" t="s">
        <v>58</v>
      </c>
      <c r="D36" s="116"/>
      <c r="E36" s="124"/>
      <c r="F36" s="115"/>
      <c r="G36" s="131"/>
      <c r="H36" s="114">
        <v>16</v>
      </c>
      <c r="I36" s="124"/>
      <c r="J36" s="114">
        <v>3</v>
      </c>
      <c r="K36" s="115" t="s">
        <v>1</v>
      </c>
      <c r="L36" s="130"/>
      <c r="M36" s="124"/>
      <c r="N36" s="115"/>
      <c r="O36" s="131"/>
      <c r="P36" s="130"/>
      <c r="Q36" s="124"/>
      <c r="R36" s="115"/>
      <c r="S36" s="131"/>
      <c r="T36" s="130"/>
      <c r="U36" s="124"/>
      <c r="V36" s="115"/>
      <c r="W36" s="131"/>
      <c r="X36" s="130"/>
      <c r="Y36" s="124"/>
      <c r="Z36" s="115"/>
      <c r="AA36" s="132"/>
      <c r="AB36" s="36">
        <f t="shared" si="4"/>
        <v>16</v>
      </c>
      <c r="AC36" s="12" t="str">
        <f t="shared" si="5"/>
        <v/>
      </c>
      <c r="AD36" s="12">
        <f t="shared" si="6"/>
        <v>3</v>
      </c>
      <c r="AE36" s="49">
        <f t="shared" si="7"/>
        <v>16</v>
      </c>
    </row>
    <row r="37" spans="1:31" ht="15.75" customHeight="1" x14ac:dyDescent="0.3">
      <c r="A37" s="111" t="s">
        <v>55</v>
      </c>
      <c r="B37" s="82" t="s">
        <v>1</v>
      </c>
      <c r="C37" s="119" t="s">
        <v>56</v>
      </c>
      <c r="D37" s="116"/>
      <c r="E37" s="124"/>
      <c r="F37" s="115"/>
      <c r="G37" s="131"/>
      <c r="H37" s="114"/>
      <c r="I37" s="124"/>
      <c r="J37" s="114"/>
      <c r="K37" s="114"/>
      <c r="L37" s="130">
        <v>14</v>
      </c>
      <c r="M37" s="124"/>
      <c r="N37" s="115">
        <v>3</v>
      </c>
      <c r="O37" s="131" t="s">
        <v>1</v>
      </c>
      <c r="P37" s="130"/>
      <c r="Q37" s="124"/>
      <c r="R37" s="115"/>
      <c r="S37" s="131"/>
      <c r="T37" s="130"/>
      <c r="U37" s="124"/>
      <c r="V37" s="115"/>
      <c r="W37" s="131"/>
      <c r="X37" s="130"/>
      <c r="Y37" s="124"/>
      <c r="Z37" s="115"/>
      <c r="AA37" s="132"/>
      <c r="AB37" s="36">
        <f t="shared" si="4"/>
        <v>14</v>
      </c>
      <c r="AC37" s="12" t="str">
        <f t="shared" si="5"/>
        <v/>
      </c>
      <c r="AD37" s="12">
        <f t="shared" si="6"/>
        <v>3</v>
      </c>
      <c r="AE37" s="49">
        <f t="shared" si="7"/>
        <v>14</v>
      </c>
    </row>
    <row r="38" spans="1:31" ht="15.75" customHeight="1" x14ac:dyDescent="0.3">
      <c r="A38" s="111" t="s">
        <v>59</v>
      </c>
      <c r="B38" s="82" t="s">
        <v>1</v>
      </c>
      <c r="C38" s="119" t="s">
        <v>60</v>
      </c>
      <c r="D38" s="116"/>
      <c r="E38" s="124"/>
      <c r="F38" s="115"/>
      <c r="G38" s="131"/>
      <c r="H38" s="115"/>
      <c r="I38" s="124"/>
      <c r="J38" s="115"/>
      <c r="K38" s="114"/>
      <c r="L38" s="130"/>
      <c r="M38" s="124"/>
      <c r="N38" s="115"/>
      <c r="O38" s="131"/>
      <c r="P38" s="130">
        <v>16</v>
      </c>
      <c r="Q38" s="124"/>
      <c r="R38" s="115">
        <v>3</v>
      </c>
      <c r="S38" s="131" t="s">
        <v>1</v>
      </c>
      <c r="T38" s="130"/>
      <c r="U38" s="124"/>
      <c r="V38" s="115"/>
      <c r="W38" s="131"/>
      <c r="X38" s="130"/>
      <c r="Y38" s="124"/>
      <c r="Z38" s="115"/>
      <c r="AA38" s="132"/>
      <c r="AB38" s="36">
        <f t="shared" si="4"/>
        <v>16</v>
      </c>
      <c r="AC38" s="12" t="str">
        <f t="shared" si="5"/>
        <v/>
      </c>
      <c r="AD38" s="12">
        <f t="shared" si="6"/>
        <v>3</v>
      </c>
      <c r="AE38" s="49">
        <f t="shared" si="7"/>
        <v>16</v>
      </c>
    </row>
    <row r="39" spans="1:31" ht="15.75" customHeight="1" x14ac:dyDescent="0.3">
      <c r="A39" s="111" t="s">
        <v>61</v>
      </c>
      <c r="B39" s="82" t="s">
        <v>1</v>
      </c>
      <c r="C39" s="119" t="s">
        <v>62</v>
      </c>
      <c r="D39" s="116"/>
      <c r="E39" s="124"/>
      <c r="F39" s="115"/>
      <c r="G39" s="131"/>
      <c r="H39" s="130"/>
      <c r="I39" s="124"/>
      <c r="J39" s="115"/>
      <c r="K39" s="131"/>
      <c r="L39" s="124"/>
      <c r="M39" s="124"/>
      <c r="N39" s="124"/>
      <c r="O39" s="115"/>
      <c r="P39" s="130"/>
      <c r="Q39" s="124"/>
      <c r="R39" s="115"/>
      <c r="S39" s="131"/>
      <c r="T39" s="130">
        <v>16</v>
      </c>
      <c r="U39" s="124"/>
      <c r="V39" s="115">
        <v>3</v>
      </c>
      <c r="W39" s="131" t="s">
        <v>1</v>
      </c>
      <c r="X39" s="130"/>
      <c r="Y39" s="124"/>
      <c r="Z39" s="115"/>
      <c r="AA39" s="132"/>
      <c r="AB39" s="36">
        <f t="shared" si="4"/>
        <v>16</v>
      </c>
      <c r="AC39" s="12" t="str">
        <f t="shared" si="5"/>
        <v/>
      </c>
      <c r="AD39" s="12">
        <f t="shared" si="6"/>
        <v>3</v>
      </c>
      <c r="AE39" s="49">
        <f t="shared" si="7"/>
        <v>16</v>
      </c>
    </row>
    <row r="40" spans="1:31" ht="15.75" customHeight="1" x14ac:dyDescent="0.3">
      <c r="A40" s="111" t="s">
        <v>63</v>
      </c>
      <c r="B40" s="82" t="s">
        <v>1</v>
      </c>
      <c r="C40" s="119" t="s">
        <v>64</v>
      </c>
      <c r="D40" s="116"/>
      <c r="E40" s="124"/>
      <c r="F40" s="115"/>
      <c r="G40" s="131"/>
      <c r="H40" s="130"/>
      <c r="I40" s="124"/>
      <c r="J40" s="115"/>
      <c r="K40" s="131"/>
      <c r="L40" s="115"/>
      <c r="M40" s="124"/>
      <c r="N40" s="115"/>
      <c r="O40" s="115"/>
      <c r="P40" s="130"/>
      <c r="Q40" s="124"/>
      <c r="R40" s="115"/>
      <c r="S40" s="131"/>
      <c r="T40" s="130"/>
      <c r="U40" s="124"/>
      <c r="V40" s="115"/>
      <c r="W40" s="131"/>
      <c r="X40" s="130">
        <v>10</v>
      </c>
      <c r="Y40" s="124"/>
      <c r="Z40" s="115">
        <v>1</v>
      </c>
      <c r="AA40" s="132" t="s">
        <v>279</v>
      </c>
      <c r="AB40" s="36">
        <f t="shared" si="4"/>
        <v>10</v>
      </c>
      <c r="AC40" s="12" t="str">
        <f t="shared" si="5"/>
        <v/>
      </c>
      <c r="AD40" s="12">
        <f t="shared" si="6"/>
        <v>1</v>
      </c>
      <c r="AE40" s="49">
        <f t="shared" si="7"/>
        <v>10</v>
      </c>
    </row>
    <row r="41" spans="1:31" ht="15.75" customHeight="1" x14ac:dyDescent="0.3">
      <c r="A41" s="111" t="s">
        <v>67</v>
      </c>
      <c r="B41" s="82" t="s">
        <v>1</v>
      </c>
      <c r="C41" s="119" t="s">
        <v>68</v>
      </c>
      <c r="D41" s="116"/>
      <c r="E41" s="124"/>
      <c r="F41" s="115"/>
      <c r="G41" s="131"/>
      <c r="H41" s="130"/>
      <c r="I41" s="124"/>
      <c r="J41" s="115"/>
      <c r="K41" s="131"/>
      <c r="L41" s="124">
        <v>16</v>
      </c>
      <c r="M41" s="124"/>
      <c r="N41" s="124">
        <v>3</v>
      </c>
      <c r="O41" s="115" t="s">
        <v>1</v>
      </c>
      <c r="P41" s="130"/>
      <c r="Q41" s="124"/>
      <c r="R41" s="115"/>
      <c r="S41" s="131"/>
      <c r="T41" s="130"/>
      <c r="U41" s="124"/>
      <c r="V41" s="115"/>
      <c r="W41" s="131"/>
      <c r="X41" s="130"/>
      <c r="Y41" s="124"/>
      <c r="Z41" s="115"/>
      <c r="AA41" s="132"/>
      <c r="AB41" s="36">
        <f t="shared" si="4"/>
        <v>16</v>
      </c>
      <c r="AC41" s="12" t="str">
        <f t="shared" si="5"/>
        <v/>
      </c>
      <c r="AD41" s="12">
        <f t="shared" si="6"/>
        <v>3</v>
      </c>
      <c r="AE41" s="49">
        <f t="shared" si="7"/>
        <v>16</v>
      </c>
    </row>
    <row r="42" spans="1:31" ht="15.75" customHeight="1" x14ac:dyDescent="0.3">
      <c r="A42" s="111" t="s">
        <v>65</v>
      </c>
      <c r="B42" s="82" t="s">
        <v>1</v>
      </c>
      <c r="C42" s="119" t="s">
        <v>66</v>
      </c>
      <c r="D42" s="116"/>
      <c r="E42" s="124"/>
      <c r="F42" s="115"/>
      <c r="G42" s="131"/>
      <c r="H42" s="130"/>
      <c r="I42" s="124"/>
      <c r="J42" s="115"/>
      <c r="K42" s="131"/>
      <c r="L42" s="114"/>
      <c r="M42" s="124"/>
      <c r="N42" s="114"/>
      <c r="O42" s="114"/>
      <c r="P42" s="130">
        <v>12</v>
      </c>
      <c r="Q42" s="124"/>
      <c r="R42" s="115">
        <v>3</v>
      </c>
      <c r="S42" s="131" t="s">
        <v>279</v>
      </c>
      <c r="T42" s="130"/>
      <c r="U42" s="124"/>
      <c r="V42" s="115"/>
      <c r="W42" s="131"/>
      <c r="X42" s="130"/>
      <c r="Y42" s="124"/>
      <c r="Z42" s="115"/>
      <c r="AA42" s="132"/>
      <c r="AB42" s="36">
        <f t="shared" si="4"/>
        <v>12</v>
      </c>
      <c r="AC42" s="12" t="str">
        <f t="shared" si="5"/>
        <v/>
      </c>
      <c r="AD42" s="12">
        <f t="shared" si="6"/>
        <v>3</v>
      </c>
      <c r="AE42" s="49">
        <f t="shared" si="7"/>
        <v>12</v>
      </c>
    </row>
    <row r="43" spans="1:31" ht="15.75" customHeight="1" x14ac:dyDescent="0.3">
      <c r="A43" s="111" t="s">
        <v>71</v>
      </c>
      <c r="B43" s="82" t="s">
        <v>1</v>
      </c>
      <c r="C43" s="133" t="s">
        <v>72</v>
      </c>
      <c r="D43" s="116"/>
      <c r="E43" s="124"/>
      <c r="F43" s="115"/>
      <c r="G43" s="131"/>
      <c r="H43" s="130"/>
      <c r="I43" s="124"/>
      <c r="J43" s="115"/>
      <c r="K43" s="131"/>
      <c r="L43" s="114"/>
      <c r="M43" s="124"/>
      <c r="N43" s="114"/>
      <c r="O43" s="114"/>
      <c r="P43" s="130"/>
      <c r="Q43" s="124"/>
      <c r="R43" s="115"/>
      <c r="S43" s="131"/>
      <c r="T43" s="130">
        <v>12</v>
      </c>
      <c r="U43" s="124"/>
      <c r="V43" s="115">
        <v>1</v>
      </c>
      <c r="W43" s="131" t="s">
        <v>1</v>
      </c>
      <c r="X43" s="130"/>
      <c r="Y43" s="124"/>
      <c r="Z43" s="115"/>
      <c r="AA43" s="132"/>
      <c r="AB43" s="36">
        <f t="shared" si="4"/>
        <v>12</v>
      </c>
      <c r="AC43" s="12" t="str">
        <f t="shared" si="5"/>
        <v/>
      </c>
      <c r="AD43" s="12">
        <f t="shared" si="6"/>
        <v>1</v>
      </c>
      <c r="AE43" s="49">
        <f t="shared" si="7"/>
        <v>12</v>
      </c>
    </row>
    <row r="44" spans="1:31" ht="15.75" customHeight="1" x14ac:dyDescent="0.3">
      <c r="A44" s="111" t="s">
        <v>69</v>
      </c>
      <c r="B44" s="82" t="s">
        <v>1</v>
      </c>
      <c r="C44" s="133" t="s">
        <v>70</v>
      </c>
      <c r="D44" s="116"/>
      <c r="E44" s="124"/>
      <c r="F44" s="115"/>
      <c r="G44" s="131"/>
      <c r="H44" s="130"/>
      <c r="I44" s="124"/>
      <c r="J44" s="115"/>
      <c r="K44" s="131"/>
      <c r="L44" s="114"/>
      <c r="M44" s="124"/>
      <c r="N44" s="114"/>
      <c r="O44" s="114"/>
      <c r="P44" s="130"/>
      <c r="Q44" s="124"/>
      <c r="R44" s="115"/>
      <c r="S44" s="131"/>
      <c r="T44" s="130"/>
      <c r="U44" s="124"/>
      <c r="V44" s="115"/>
      <c r="W44" s="131"/>
      <c r="X44" s="130">
        <v>12</v>
      </c>
      <c r="Y44" s="124"/>
      <c r="Z44" s="115">
        <v>1</v>
      </c>
      <c r="AA44" s="132" t="s">
        <v>1</v>
      </c>
      <c r="AB44" s="36">
        <f>IF(D44+H44+L44+P44+T44+X44=0,"",D44+H44+L44+P44+T44+X44)</f>
        <v>12</v>
      </c>
      <c r="AC44" s="12" t="str">
        <f>IF(E44+I44+M44+Q44+U44+Y44=0,"",E44+I44+M44+Q44+U44+Y44)</f>
        <v/>
      </c>
      <c r="AD44" s="12">
        <f>IF(F44+J44+N44+R44+V44+Z44=0,"",F44+J44+N44+R44+V44+Z44)</f>
        <v>1</v>
      </c>
      <c r="AE44" s="49">
        <f>IF(D44+E44+H44+I44+L44+M44+P44+Q44+T44+U44+X44+Y44=0,"",D44+E44+H44+I44+L44+M44+P44+Q44+T44+U44+X44+Y44)</f>
        <v>12</v>
      </c>
    </row>
    <row r="45" spans="1:31" ht="15.75" customHeight="1" x14ac:dyDescent="0.3">
      <c r="A45" s="134" t="s">
        <v>75</v>
      </c>
      <c r="B45" s="82" t="s">
        <v>1</v>
      </c>
      <c r="C45" s="135" t="s">
        <v>76</v>
      </c>
      <c r="D45" s="116"/>
      <c r="E45" s="124"/>
      <c r="F45" s="115"/>
      <c r="G45" s="131"/>
      <c r="H45" s="263">
        <v>16</v>
      </c>
      <c r="I45" s="264"/>
      <c r="J45" s="265">
        <v>3</v>
      </c>
      <c r="K45" s="266" t="s">
        <v>1</v>
      </c>
      <c r="L45" s="114"/>
      <c r="M45" s="124"/>
      <c r="N45" s="114"/>
      <c r="O45" s="114"/>
      <c r="P45" s="130"/>
      <c r="Q45" s="124"/>
      <c r="R45" s="115"/>
      <c r="S45" s="131"/>
      <c r="T45" s="130"/>
      <c r="U45" s="124"/>
      <c r="V45" s="115"/>
      <c r="W45" s="131"/>
      <c r="X45" s="130"/>
      <c r="Y45" s="124"/>
      <c r="Z45" s="115"/>
      <c r="AA45" s="132"/>
      <c r="AB45" s="36">
        <f t="shared" si="4"/>
        <v>16</v>
      </c>
      <c r="AC45" s="12" t="str">
        <f t="shared" si="5"/>
        <v/>
      </c>
      <c r="AD45" s="12">
        <f t="shared" si="6"/>
        <v>3</v>
      </c>
      <c r="AE45" s="49">
        <f t="shared" si="7"/>
        <v>16</v>
      </c>
    </row>
    <row r="46" spans="1:31" ht="15.75" customHeight="1" x14ac:dyDescent="0.3">
      <c r="A46" s="134" t="s">
        <v>73</v>
      </c>
      <c r="B46" s="82" t="s">
        <v>1</v>
      </c>
      <c r="C46" s="135" t="s">
        <v>74</v>
      </c>
      <c r="D46" s="116"/>
      <c r="E46" s="124"/>
      <c r="F46" s="115"/>
      <c r="G46" s="131"/>
      <c r="H46" s="130"/>
      <c r="I46" s="124"/>
      <c r="J46" s="115"/>
      <c r="K46" s="131"/>
      <c r="L46" s="114">
        <v>16</v>
      </c>
      <c r="M46" s="124"/>
      <c r="N46" s="114">
        <v>3</v>
      </c>
      <c r="O46" s="114" t="s">
        <v>1</v>
      </c>
      <c r="P46" s="130"/>
      <c r="Q46" s="124"/>
      <c r="R46" s="115"/>
      <c r="S46" s="131"/>
      <c r="T46" s="130"/>
      <c r="U46" s="124"/>
      <c r="V46" s="115"/>
      <c r="W46" s="131"/>
      <c r="X46" s="130"/>
      <c r="Y46" s="124"/>
      <c r="Z46" s="115"/>
      <c r="AA46" s="132"/>
      <c r="AB46" s="36">
        <f>IF(D46+H46+L46+P46+T46+X46=0,"",D46+H46+L46+P46+T46+X46)</f>
        <v>16</v>
      </c>
      <c r="AC46" s="12" t="str">
        <f>IF(E46+I46+M46+Q46+U46+Y46=0,"",E46+I46+M46+Q46+U46+Y46)</f>
        <v/>
      </c>
      <c r="AD46" s="12">
        <f>IF(F46+J46+N46+R46+V46+Z46=0,"",F46+J46+N46+R46+V46+Z46)</f>
        <v>3</v>
      </c>
      <c r="AE46" s="49">
        <f>IF(D46+E46+H46+I46+L46+M46+P46+Q46+T46+U46+X46+Y46=0,"",D46+E46+H46+I46+L46+M46+P46+Q46+T46+U46+X46+Y46)</f>
        <v>16</v>
      </c>
    </row>
    <row r="47" spans="1:31" ht="15.75" customHeight="1" x14ac:dyDescent="0.3">
      <c r="A47" s="134" t="s">
        <v>77</v>
      </c>
      <c r="B47" s="82" t="s">
        <v>1</v>
      </c>
      <c r="C47" s="135" t="s">
        <v>78</v>
      </c>
      <c r="D47" s="116"/>
      <c r="E47" s="124"/>
      <c r="F47" s="115"/>
      <c r="G47" s="131"/>
      <c r="H47" s="130"/>
      <c r="I47" s="124"/>
      <c r="J47" s="115"/>
      <c r="K47" s="131"/>
      <c r="L47" s="114">
        <v>10</v>
      </c>
      <c r="M47" s="124">
        <v>6</v>
      </c>
      <c r="N47" s="114">
        <v>3</v>
      </c>
      <c r="O47" s="114" t="s">
        <v>1</v>
      </c>
      <c r="P47" s="130"/>
      <c r="Q47" s="124"/>
      <c r="R47" s="115"/>
      <c r="S47" s="131"/>
      <c r="T47" s="130"/>
      <c r="U47" s="124"/>
      <c r="V47" s="115"/>
      <c r="W47" s="131"/>
      <c r="X47" s="130"/>
      <c r="Y47" s="124"/>
      <c r="Z47" s="115"/>
      <c r="AA47" s="132"/>
      <c r="AB47" s="36">
        <f t="shared" si="4"/>
        <v>10</v>
      </c>
      <c r="AC47" s="12">
        <f t="shared" si="5"/>
        <v>6</v>
      </c>
      <c r="AD47" s="12">
        <f t="shared" si="6"/>
        <v>3</v>
      </c>
      <c r="AE47" s="49">
        <f t="shared" si="7"/>
        <v>16</v>
      </c>
    </row>
    <row r="48" spans="1:31" ht="15.75" customHeight="1" x14ac:dyDescent="0.3">
      <c r="A48" s="134" t="s">
        <v>79</v>
      </c>
      <c r="B48" s="82" t="s">
        <v>1</v>
      </c>
      <c r="C48" s="135" t="s">
        <v>80</v>
      </c>
      <c r="D48" s="116"/>
      <c r="E48" s="124"/>
      <c r="F48" s="115"/>
      <c r="G48" s="131"/>
      <c r="H48" s="130"/>
      <c r="I48" s="124"/>
      <c r="J48" s="115"/>
      <c r="K48" s="131"/>
      <c r="L48" s="114"/>
      <c r="M48" s="124"/>
      <c r="N48" s="114"/>
      <c r="O48" s="114"/>
      <c r="P48" s="130">
        <v>10</v>
      </c>
      <c r="Q48" s="124">
        <v>6</v>
      </c>
      <c r="R48" s="115">
        <v>3</v>
      </c>
      <c r="S48" s="131" t="s">
        <v>1</v>
      </c>
      <c r="T48" s="130"/>
      <c r="U48" s="124"/>
      <c r="V48" s="115"/>
      <c r="W48" s="131"/>
      <c r="X48" s="130"/>
      <c r="Y48" s="124"/>
      <c r="Z48" s="115"/>
      <c r="AA48" s="132"/>
      <c r="AB48" s="36">
        <f>IF(D48+H48+L48+P48+T48+X48=0,"",D48+H48+L48+P48+T48+X48)</f>
        <v>10</v>
      </c>
      <c r="AC48" s="12">
        <f>IF(E48+I48+M48+Q48+U48+Y48=0,"",E48+I48+M48+Q48+U48+Y48)</f>
        <v>6</v>
      </c>
      <c r="AD48" s="12">
        <f>IF(F48+J48+N48+R48+V48+Z48=0,"",F48+J48+N48+R48+V48+Z48)</f>
        <v>3</v>
      </c>
      <c r="AE48" s="49">
        <f>IF(D48+E48+H48+I48+L48+M48+P48+Q48+T48+U48+X48+Y48=0,"",D48+E48+H48+I48+L48+M48+P48+Q48+T48+U48+X48+Y48)</f>
        <v>16</v>
      </c>
    </row>
    <row r="49" spans="1:31" ht="15.75" customHeight="1" x14ac:dyDescent="0.3">
      <c r="A49" s="134" t="s">
        <v>82</v>
      </c>
      <c r="B49" s="82" t="s">
        <v>1</v>
      </c>
      <c r="C49" s="135" t="s">
        <v>83</v>
      </c>
      <c r="D49" s="116"/>
      <c r="E49" s="124"/>
      <c r="F49" s="115"/>
      <c r="G49" s="131"/>
      <c r="H49" s="130"/>
      <c r="I49" s="124"/>
      <c r="J49" s="115"/>
      <c r="K49" s="131"/>
      <c r="L49" s="114"/>
      <c r="M49" s="124"/>
      <c r="N49" s="114"/>
      <c r="O49" s="114"/>
      <c r="P49" s="130"/>
      <c r="Q49" s="124"/>
      <c r="R49" s="115"/>
      <c r="S49" s="131"/>
      <c r="T49" s="130">
        <v>16</v>
      </c>
      <c r="U49" s="124"/>
      <c r="V49" s="115">
        <v>4</v>
      </c>
      <c r="W49" s="131" t="s">
        <v>1</v>
      </c>
      <c r="X49" s="130"/>
      <c r="Y49" s="124"/>
      <c r="Z49" s="115"/>
      <c r="AA49" s="132"/>
      <c r="AB49" s="36">
        <f t="shared" si="4"/>
        <v>16</v>
      </c>
      <c r="AC49" s="12" t="str">
        <f t="shared" si="5"/>
        <v/>
      </c>
      <c r="AD49" s="12">
        <f t="shared" si="6"/>
        <v>4</v>
      </c>
      <c r="AE49" s="49">
        <f t="shared" si="7"/>
        <v>16</v>
      </c>
    </row>
    <row r="50" spans="1:31" ht="15.75" customHeight="1" x14ac:dyDescent="0.3">
      <c r="A50" s="134" t="s">
        <v>86</v>
      </c>
      <c r="B50" s="82" t="s">
        <v>1</v>
      </c>
      <c r="C50" s="135" t="s">
        <v>87</v>
      </c>
      <c r="D50" s="116"/>
      <c r="E50" s="124"/>
      <c r="F50" s="115"/>
      <c r="G50" s="131"/>
      <c r="H50" s="130"/>
      <c r="I50" s="124"/>
      <c r="J50" s="115"/>
      <c r="K50" s="131"/>
      <c r="L50" s="114"/>
      <c r="M50" s="124"/>
      <c r="N50" s="114"/>
      <c r="O50" s="114"/>
      <c r="P50" s="130"/>
      <c r="Q50" s="124"/>
      <c r="R50" s="115"/>
      <c r="S50" s="131"/>
      <c r="T50" s="130"/>
      <c r="U50" s="124"/>
      <c r="V50" s="115"/>
      <c r="W50" s="131"/>
      <c r="X50" s="130">
        <v>16</v>
      </c>
      <c r="Y50" s="124"/>
      <c r="Z50" s="115">
        <v>3</v>
      </c>
      <c r="AA50" s="132" t="s">
        <v>1</v>
      </c>
      <c r="AB50" s="36">
        <f>IF(D50+H50+L50+P50+T50+X50=0,"",D50+H50+L50+P50+T50+X50)</f>
        <v>16</v>
      </c>
      <c r="AC50" s="12" t="str">
        <f>IF(E50+I50+M50+Q50+U50+Y50=0,"",E50+I50+M50+Q50+U50+Y50)</f>
        <v/>
      </c>
      <c r="AD50" s="12">
        <f>IF(F50+J50+N50+R50+V50+Z50=0,"",F50+J50+N50+R50+V50+Z50)</f>
        <v>3</v>
      </c>
      <c r="AE50" s="49">
        <f>IF(D50+E50+H50+I50+L50+M50+P50+Q50+T50+U50+X50+Y50=0,"",D50+E50+H50+I50+L50+M50+P50+Q50+T50+U50+X50+Y50)</f>
        <v>16</v>
      </c>
    </row>
    <row r="51" spans="1:31" ht="15.75" customHeight="1" x14ac:dyDescent="0.3">
      <c r="A51" s="267" t="s">
        <v>433</v>
      </c>
      <c r="B51" s="82" t="s">
        <v>1</v>
      </c>
      <c r="C51" s="268" t="s">
        <v>434</v>
      </c>
      <c r="D51" s="269"/>
      <c r="E51" s="264"/>
      <c r="F51" s="265"/>
      <c r="G51" s="266"/>
      <c r="H51" s="263">
        <v>4</v>
      </c>
      <c r="I51" s="264"/>
      <c r="J51" s="265">
        <v>1</v>
      </c>
      <c r="K51" s="266" t="s">
        <v>277</v>
      </c>
      <c r="L51" s="270"/>
      <c r="M51" s="264"/>
      <c r="N51" s="270"/>
      <c r="O51" s="270"/>
      <c r="P51" s="263"/>
      <c r="Q51" s="264"/>
      <c r="R51" s="265"/>
      <c r="S51" s="266"/>
      <c r="T51" s="263"/>
      <c r="U51" s="264"/>
      <c r="V51" s="265"/>
      <c r="W51" s="266"/>
      <c r="X51" s="263"/>
      <c r="Y51" s="264"/>
      <c r="Z51" s="265"/>
      <c r="AA51" s="271"/>
      <c r="AB51" s="36">
        <v>4</v>
      </c>
      <c r="AC51" s="12"/>
      <c r="AD51" s="12">
        <v>1</v>
      </c>
      <c r="AE51" s="49">
        <f>IF(D51+E51+H51+I51+L51+M51+P51+Q51+T51+U51+X51+Y51=0,"",D51+E51+H51+I51+L51+M51+P51+Q51+T51+U51+X51+Y51)</f>
        <v>4</v>
      </c>
    </row>
    <row r="52" spans="1:31" ht="15.75" customHeight="1" x14ac:dyDescent="0.3">
      <c r="A52" s="134" t="s">
        <v>89</v>
      </c>
      <c r="B52" s="82" t="s">
        <v>1</v>
      </c>
      <c r="C52" s="119" t="s">
        <v>206</v>
      </c>
      <c r="D52" s="116"/>
      <c r="E52" s="124"/>
      <c r="F52" s="115"/>
      <c r="G52" s="131"/>
      <c r="H52" s="130"/>
      <c r="I52" s="124"/>
      <c r="J52" s="115"/>
      <c r="K52" s="131"/>
      <c r="L52" s="114"/>
      <c r="M52" s="124"/>
      <c r="N52" s="114"/>
      <c r="O52" s="114"/>
      <c r="P52" s="130">
        <v>10</v>
      </c>
      <c r="Q52" s="124"/>
      <c r="R52" s="115">
        <v>2</v>
      </c>
      <c r="S52" s="131" t="s">
        <v>1</v>
      </c>
      <c r="T52" s="130"/>
      <c r="U52" s="124"/>
      <c r="V52" s="115"/>
      <c r="W52" s="131"/>
      <c r="X52" s="130"/>
      <c r="Y52" s="124"/>
      <c r="Z52" s="115"/>
      <c r="AA52" s="132"/>
      <c r="AB52" s="36">
        <f t="shared" si="4"/>
        <v>10</v>
      </c>
      <c r="AC52" s="12" t="str">
        <f t="shared" si="5"/>
        <v/>
      </c>
      <c r="AD52" s="12">
        <f t="shared" si="6"/>
        <v>2</v>
      </c>
      <c r="AE52" s="49">
        <f t="shared" si="7"/>
        <v>10</v>
      </c>
    </row>
    <row r="53" spans="1:31" ht="15.75" customHeight="1" x14ac:dyDescent="0.3">
      <c r="A53" s="134" t="s">
        <v>92</v>
      </c>
      <c r="B53" s="82" t="s">
        <v>1</v>
      </c>
      <c r="C53" s="119" t="s">
        <v>93</v>
      </c>
      <c r="D53" s="116"/>
      <c r="E53" s="124"/>
      <c r="F53" s="115"/>
      <c r="G53" s="131"/>
      <c r="H53" s="130"/>
      <c r="I53" s="124"/>
      <c r="J53" s="115"/>
      <c r="K53" s="131"/>
      <c r="L53" s="114"/>
      <c r="M53" s="124"/>
      <c r="N53" s="114"/>
      <c r="O53" s="114"/>
      <c r="P53" s="130"/>
      <c r="Q53" s="124"/>
      <c r="R53" s="115"/>
      <c r="S53" s="131"/>
      <c r="T53" s="130">
        <v>10</v>
      </c>
      <c r="U53" s="124"/>
      <c r="V53" s="115">
        <v>2</v>
      </c>
      <c r="W53" s="131" t="s">
        <v>1</v>
      </c>
      <c r="X53" s="130"/>
      <c r="Y53" s="124"/>
      <c r="Z53" s="115"/>
      <c r="AA53" s="132"/>
      <c r="AB53" s="36">
        <f>IF(D53+H53+L53+P53+T53+X53=0,"",D53+H53+L53+P53+T53+X53)</f>
        <v>10</v>
      </c>
      <c r="AC53" s="12" t="str">
        <f>IF(E53+I53+M53+Q53+U53+Y53=0,"",E53+I53+M53+Q53+U53+Y53)</f>
        <v/>
      </c>
      <c r="AD53" s="12">
        <f>IF(F53+J53+N53+R53+V53+Z53=0,"",F53+J53+N53+R53+V53+Z53)</f>
        <v>2</v>
      </c>
      <c r="AE53" s="49">
        <f>IF(D53+E53+H53+I53+L53+M53+P53+Q53+T53+U53+X53+Y53=0,"",D53+E53+H53+I53+L53+M53+P53+Q53+T53+U53+X53+Y53)</f>
        <v>10</v>
      </c>
    </row>
    <row r="54" spans="1:31" ht="15.75" customHeight="1" x14ac:dyDescent="0.3">
      <c r="A54" s="111" t="s">
        <v>100</v>
      </c>
      <c r="B54" s="82" t="s">
        <v>1</v>
      </c>
      <c r="C54" s="136" t="s">
        <v>101</v>
      </c>
      <c r="D54" s="116"/>
      <c r="E54" s="124"/>
      <c r="F54" s="115"/>
      <c r="G54" s="131"/>
      <c r="H54" s="130"/>
      <c r="I54" s="124"/>
      <c r="J54" s="115"/>
      <c r="K54" s="131"/>
      <c r="L54" s="114"/>
      <c r="M54" s="124"/>
      <c r="N54" s="114"/>
      <c r="O54" s="114"/>
      <c r="P54" s="130">
        <v>10</v>
      </c>
      <c r="Q54" s="124"/>
      <c r="R54" s="115">
        <v>2</v>
      </c>
      <c r="S54" s="131" t="s">
        <v>1</v>
      </c>
      <c r="T54" s="130"/>
      <c r="U54" s="124"/>
      <c r="V54" s="115"/>
      <c r="W54" s="131"/>
      <c r="X54" s="130"/>
      <c r="Y54" s="124"/>
      <c r="Z54" s="115"/>
      <c r="AA54" s="132"/>
      <c r="AB54" s="36">
        <f t="shared" si="4"/>
        <v>10</v>
      </c>
      <c r="AC54" s="12" t="str">
        <f t="shared" si="5"/>
        <v/>
      </c>
      <c r="AD54" s="12">
        <f t="shared" si="6"/>
        <v>2</v>
      </c>
      <c r="AE54" s="49">
        <f t="shared" si="7"/>
        <v>10</v>
      </c>
    </row>
    <row r="55" spans="1:31" ht="15.75" customHeight="1" x14ac:dyDescent="0.3">
      <c r="A55" s="111" t="s">
        <v>207</v>
      </c>
      <c r="B55" s="82" t="s">
        <v>1</v>
      </c>
      <c r="C55" s="133" t="s">
        <v>208</v>
      </c>
      <c r="D55" s="116"/>
      <c r="E55" s="124"/>
      <c r="F55" s="115"/>
      <c r="G55" s="131"/>
      <c r="H55" s="130"/>
      <c r="I55" s="124"/>
      <c r="J55" s="115"/>
      <c r="K55" s="131"/>
      <c r="L55" s="114"/>
      <c r="M55" s="124"/>
      <c r="N55" s="114"/>
      <c r="O55" s="114"/>
      <c r="P55" s="130"/>
      <c r="Q55" s="124"/>
      <c r="R55" s="115"/>
      <c r="S55" s="131"/>
      <c r="T55" s="130">
        <v>10</v>
      </c>
      <c r="U55" s="124"/>
      <c r="V55" s="115">
        <v>2</v>
      </c>
      <c r="W55" s="131" t="s">
        <v>1</v>
      </c>
      <c r="X55" s="130"/>
      <c r="Y55" s="124"/>
      <c r="Z55" s="115"/>
      <c r="AA55" s="132"/>
      <c r="AB55" s="36">
        <f>IF(D55+H55+L55+P55+T55+X55=0,"",D55+H55+L55+P55+T55+X55)</f>
        <v>10</v>
      </c>
      <c r="AC55" s="12" t="str">
        <f>IF(E55+I55+M55+Q55+U55+Y55=0,"",E55+I55+M55+Q55+U55+Y55)</f>
        <v/>
      </c>
      <c r="AD55" s="12">
        <f>IF(F55+J55+N55+R55+V55+Z55=0,"",F55+J55+N55+R55+V55+Z55)</f>
        <v>2</v>
      </c>
      <c r="AE55" s="49">
        <f>IF(D55+E55+H55+I55+L55+M55+P55+Q55+T55+U55+X55+Y55=0,"",D55+E55+H55+I55+L55+M55+P55+Q55+T55+U55+X55+Y55)</f>
        <v>10</v>
      </c>
    </row>
    <row r="56" spans="1:31" ht="15.75" customHeight="1" x14ac:dyDescent="0.3">
      <c r="A56" s="111" t="s">
        <v>94</v>
      </c>
      <c r="B56" s="82" t="s">
        <v>1</v>
      </c>
      <c r="C56" s="133" t="s">
        <v>95</v>
      </c>
      <c r="D56" s="116"/>
      <c r="E56" s="124"/>
      <c r="F56" s="115"/>
      <c r="G56" s="131"/>
      <c r="H56" s="130">
        <v>6</v>
      </c>
      <c r="I56" s="124"/>
      <c r="J56" s="115">
        <v>1</v>
      </c>
      <c r="K56" s="131" t="s">
        <v>1</v>
      </c>
      <c r="L56" s="114"/>
      <c r="M56" s="124"/>
      <c r="N56" s="114"/>
      <c r="O56" s="114"/>
      <c r="P56" s="130"/>
      <c r="Q56" s="124"/>
      <c r="R56" s="115"/>
      <c r="S56" s="131"/>
      <c r="T56" s="130"/>
      <c r="U56" s="124"/>
      <c r="V56" s="115"/>
      <c r="W56" s="131"/>
      <c r="X56" s="130"/>
      <c r="Y56" s="124"/>
      <c r="Z56" s="115"/>
      <c r="AA56" s="132"/>
      <c r="AB56" s="36">
        <f t="shared" si="4"/>
        <v>6</v>
      </c>
      <c r="AC56" s="12" t="str">
        <f t="shared" si="5"/>
        <v/>
      </c>
      <c r="AD56" s="12">
        <f t="shared" si="6"/>
        <v>1</v>
      </c>
      <c r="AE56" s="49">
        <f t="shared" si="7"/>
        <v>6</v>
      </c>
    </row>
    <row r="57" spans="1:31" ht="15.75" customHeight="1" x14ac:dyDescent="0.3">
      <c r="A57" s="134" t="s">
        <v>98</v>
      </c>
      <c r="B57" s="82" t="s">
        <v>1</v>
      </c>
      <c r="C57" s="137" t="s">
        <v>99</v>
      </c>
      <c r="D57" s="116"/>
      <c r="E57" s="124"/>
      <c r="F57" s="115"/>
      <c r="G57" s="131"/>
      <c r="H57" s="130"/>
      <c r="I57" s="124"/>
      <c r="J57" s="115"/>
      <c r="K57" s="131"/>
      <c r="L57" s="114"/>
      <c r="M57" s="124"/>
      <c r="N57" s="114"/>
      <c r="O57" s="114"/>
      <c r="P57" s="130"/>
      <c r="Q57" s="124"/>
      <c r="R57" s="115"/>
      <c r="S57" s="131"/>
      <c r="T57" s="130">
        <v>10</v>
      </c>
      <c r="U57" s="124"/>
      <c r="V57" s="115">
        <v>2</v>
      </c>
      <c r="W57" s="131" t="s">
        <v>1</v>
      </c>
      <c r="X57" s="130"/>
      <c r="Y57" s="124"/>
      <c r="Z57" s="115"/>
      <c r="AA57" s="132"/>
      <c r="AB57" s="36">
        <f>IF(D57+H57+L57+P57+T57+X57=0,"",D57+H57+L57+P57+T57+X57)</f>
        <v>10</v>
      </c>
      <c r="AC57" s="12" t="str">
        <f>IF(E57+I57+M57+Q57+U57+Y57=0,"",E57+I57+M57+Q57+U57+Y57)</f>
        <v/>
      </c>
      <c r="AD57" s="12">
        <f>IF(F57+J57+N57+R57+V57+Z57=0,"",F57+J57+N57+R57+V57+Z57)</f>
        <v>2</v>
      </c>
      <c r="AE57" s="49">
        <f>IF(D57+E57+H57+I57+L57+M57+P57+Q57+T57+U57+X57+Y57=0,"",D57+E57+H57+I57+L57+M57+P57+Q57+T57+U57+X57+Y57)</f>
        <v>10</v>
      </c>
    </row>
    <row r="58" spans="1:31" ht="15.75" customHeight="1" x14ac:dyDescent="0.3">
      <c r="A58" s="111" t="s">
        <v>209</v>
      </c>
      <c r="B58" s="82" t="s">
        <v>1</v>
      </c>
      <c r="C58" s="133" t="s">
        <v>210</v>
      </c>
      <c r="D58" s="116"/>
      <c r="E58" s="124"/>
      <c r="F58" s="115"/>
      <c r="G58" s="131"/>
      <c r="H58" s="130"/>
      <c r="I58" s="124"/>
      <c r="J58" s="115"/>
      <c r="K58" s="131"/>
      <c r="L58" s="114">
        <v>6</v>
      </c>
      <c r="M58" s="124"/>
      <c r="N58" s="114">
        <v>1</v>
      </c>
      <c r="O58" s="114" t="s">
        <v>277</v>
      </c>
      <c r="P58" s="130"/>
      <c r="Q58" s="124"/>
      <c r="R58" s="115"/>
      <c r="S58" s="131"/>
      <c r="T58" s="130"/>
      <c r="U58" s="124"/>
      <c r="V58" s="115"/>
      <c r="W58" s="131"/>
      <c r="X58" s="130"/>
      <c r="Y58" s="124"/>
      <c r="Z58" s="115"/>
      <c r="AA58" s="132"/>
      <c r="AB58" s="36">
        <f t="shared" si="4"/>
        <v>6</v>
      </c>
      <c r="AC58" s="12" t="str">
        <f t="shared" si="5"/>
        <v/>
      </c>
      <c r="AD58" s="12">
        <f t="shared" si="6"/>
        <v>1</v>
      </c>
      <c r="AE58" s="49">
        <f t="shared" si="7"/>
        <v>6</v>
      </c>
    </row>
    <row r="59" spans="1:31" ht="15.75" customHeight="1" x14ac:dyDescent="0.3">
      <c r="A59" s="111" t="s">
        <v>102</v>
      </c>
      <c r="B59" s="82" t="s">
        <v>1</v>
      </c>
      <c r="C59" s="138" t="s">
        <v>103</v>
      </c>
      <c r="D59" s="116"/>
      <c r="E59" s="124"/>
      <c r="F59" s="115"/>
      <c r="G59" s="131"/>
      <c r="H59" s="130">
        <v>12</v>
      </c>
      <c r="I59" s="124"/>
      <c r="J59" s="115">
        <v>2</v>
      </c>
      <c r="K59" s="131" t="s">
        <v>1</v>
      </c>
      <c r="L59" s="114"/>
      <c r="M59" s="124"/>
      <c r="N59" s="114"/>
      <c r="O59" s="114"/>
      <c r="P59" s="130"/>
      <c r="Q59" s="124"/>
      <c r="R59" s="115"/>
      <c r="S59" s="131"/>
      <c r="T59" s="130"/>
      <c r="U59" s="124"/>
      <c r="V59" s="115"/>
      <c r="W59" s="131"/>
      <c r="X59" s="130"/>
      <c r="Y59" s="124"/>
      <c r="Z59" s="115"/>
      <c r="AA59" s="132"/>
      <c r="AB59" s="36">
        <f>IF(D59+H59+L59+P59+T59+X59=0,"",D59+H59+L59+P59+T59+X59)</f>
        <v>12</v>
      </c>
      <c r="AC59" s="12" t="str">
        <f>IF(E59+I59+M59+Q59+U59+Y59=0,"",E59+I59+M59+Q59+U59+Y59)</f>
        <v/>
      </c>
      <c r="AD59" s="12">
        <f>IF(F59+J59+N59+R59+V59+Z59=0,"",F59+J59+N59+R59+V59+Z59)</f>
        <v>2</v>
      </c>
      <c r="AE59" s="49">
        <f>IF(D59+E59+H59+I59+L59+M59+P59+Q59+T59+U59+X59+Y59=0,"",D59+E59+H59+I59+L59+M59+P59+Q59+T59+U59+X59+Y59)</f>
        <v>12</v>
      </c>
    </row>
    <row r="60" spans="1:31" ht="15.75" customHeight="1" x14ac:dyDescent="0.3">
      <c r="A60" s="111" t="s">
        <v>106</v>
      </c>
      <c r="B60" s="82" t="s">
        <v>1</v>
      </c>
      <c r="C60" s="119" t="s">
        <v>107</v>
      </c>
      <c r="D60" s="116"/>
      <c r="E60" s="124"/>
      <c r="F60" s="115"/>
      <c r="G60" s="131"/>
      <c r="H60" s="130"/>
      <c r="I60" s="124"/>
      <c r="J60" s="115"/>
      <c r="K60" s="131"/>
      <c r="L60" s="114">
        <v>12</v>
      </c>
      <c r="M60" s="124"/>
      <c r="N60" s="114">
        <v>2</v>
      </c>
      <c r="O60" s="114" t="s">
        <v>1</v>
      </c>
      <c r="P60" s="130"/>
      <c r="Q60" s="124"/>
      <c r="R60" s="115"/>
      <c r="S60" s="131"/>
      <c r="T60" s="130"/>
      <c r="U60" s="124"/>
      <c r="V60" s="115"/>
      <c r="W60" s="131"/>
      <c r="X60" s="130"/>
      <c r="Y60" s="124"/>
      <c r="Z60" s="115"/>
      <c r="AA60" s="132"/>
      <c r="AB60" s="36">
        <f t="shared" si="4"/>
        <v>12</v>
      </c>
      <c r="AC60" s="12" t="str">
        <f t="shared" si="5"/>
        <v/>
      </c>
      <c r="AD60" s="12">
        <f t="shared" si="6"/>
        <v>2</v>
      </c>
      <c r="AE60" s="49">
        <f t="shared" si="7"/>
        <v>12</v>
      </c>
    </row>
    <row r="61" spans="1:31" ht="15.75" customHeight="1" x14ac:dyDescent="0.3">
      <c r="A61" s="134" t="s">
        <v>211</v>
      </c>
      <c r="B61" s="82" t="s">
        <v>1</v>
      </c>
      <c r="C61" s="137" t="s">
        <v>212</v>
      </c>
      <c r="D61" s="116"/>
      <c r="E61" s="124"/>
      <c r="F61" s="115"/>
      <c r="G61" s="131"/>
      <c r="H61" s="130"/>
      <c r="I61" s="124"/>
      <c r="J61" s="115"/>
      <c r="K61" s="131"/>
      <c r="L61" s="114"/>
      <c r="M61" s="124"/>
      <c r="N61" s="114"/>
      <c r="O61" s="114"/>
      <c r="P61" s="130">
        <v>6</v>
      </c>
      <c r="Q61" s="124"/>
      <c r="R61" s="115">
        <v>1</v>
      </c>
      <c r="S61" s="131" t="s">
        <v>277</v>
      </c>
      <c r="T61" s="130"/>
      <c r="U61" s="124"/>
      <c r="V61" s="115"/>
      <c r="W61" s="131"/>
      <c r="X61" s="130"/>
      <c r="Y61" s="124"/>
      <c r="Z61" s="115"/>
      <c r="AA61" s="132"/>
      <c r="AB61" s="36">
        <f>IF(D61+H61+L61+P61+T61+X61=0,"",D61+H61+L61+P61+T61+X61)</f>
        <v>6</v>
      </c>
      <c r="AC61" s="12" t="str">
        <f>IF(E61+I61+M61+Q61+U61+Y61=0,"",E61+I61+M61+Q61+U61+Y61)</f>
        <v/>
      </c>
      <c r="AD61" s="12">
        <f>IF(F61+J61+N61+R61+V61+Z61=0,"",F61+J61+N61+R61+V61+Z61)</f>
        <v>1</v>
      </c>
      <c r="AE61" s="49">
        <f>IF(D61+E61+H61+I61+L61+M61+P61+Q61+T61+U61+X61+Y61=0,"",D61+E61+H61+I61+L61+M61+P61+Q61+T61+U61+X61+Y61)</f>
        <v>6</v>
      </c>
    </row>
    <row r="62" spans="1:31" ht="15.75" customHeight="1" x14ac:dyDescent="0.3">
      <c r="A62" s="111" t="s">
        <v>108</v>
      </c>
      <c r="B62" s="82" t="s">
        <v>1</v>
      </c>
      <c r="C62" s="119" t="s">
        <v>109</v>
      </c>
      <c r="D62" s="116"/>
      <c r="E62" s="124"/>
      <c r="F62" s="115"/>
      <c r="G62" s="131"/>
      <c r="H62" s="130"/>
      <c r="I62" s="124"/>
      <c r="J62" s="115"/>
      <c r="K62" s="131"/>
      <c r="L62" s="114"/>
      <c r="M62" s="124"/>
      <c r="N62" s="114"/>
      <c r="O62" s="114"/>
      <c r="P62" s="130">
        <v>10</v>
      </c>
      <c r="Q62" s="124"/>
      <c r="R62" s="115">
        <v>2</v>
      </c>
      <c r="S62" s="131" t="s">
        <v>278</v>
      </c>
      <c r="T62" s="130"/>
      <c r="U62" s="124"/>
      <c r="V62" s="115"/>
      <c r="W62" s="131"/>
      <c r="X62" s="130"/>
      <c r="Y62" s="124"/>
      <c r="Z62" s="115"/>
      <c r="AA62" s="132"/>
      <c r="AB62" s="36">
        <f t="shared" si="4"/>
        <v>10</v>
      </c>
      <c r="AC62" s="12" t="str">
        <f t="shared" si="5"/>
        <v/>
      </c>
      <c r="AD62" s="12">
        <f t="shared" si="6"/>
        <v>2</v>
      </c>
      <c r="AE62" s="49">
        <f t="shared" si="7"/>
        <v>10</v>
      </c>
    </row>
    <row r="63" spans="1:31" ht="15.75" customHeight="1" x14ac:dyDescent="0.3">
      <c r="A63" s="111" t="s">
        <v>112</v>
      </c>
      <c r="B63" s="82" t="s">
        <v>1</v>
      </c>
      <c r="C63" s="133" t="s">
        <v>113</v>
      </c>
      <c r="D63" s="116"/>
      <c r="E63" s="124"/>
      <c r="F63" s="115"/>
      <c r="G63" s="131"/>
      <c r="H63" s="130"/>
      <c r="I63" s="124"/>
      <c r="J63" s="115"/>
      <c r="K63" s="131"/>
      <c r="L63" s="114"/>
      <c r="M63" s="124"/>
      <c r="N63" s="114"/>
      <c r="O63" s="114"/>
      <c r="P63" s="130">
        <v>6</v>
      </c>
      <c r="Q63" s="124"/>
      <c r="R63" s="115">
        <v>1</v>
      </c>
      <c r="S63" s="131" t="s">
        <v>277</v>
      </c>
      <c r="T63" s="130"/>
      <c r="U63" s="124"/>
      <c r="V63" s="115"/>
      <c r="W63" s="131"/>
      <c r="X63" s="130"/>
      <c r="Y63" s="124"/>
      <c r="Z63" s="115"/>
      <c r="AA63" s="132"/>
      <c r="AB63" s="36">
        <f>IF(D63+H63+L63+P63+T63+X63=0,"",D63+H63+L63+P63+T63+X63)</f>
        <v>6</v>
      </c>
      <c r="AC63" s="12" t="str">
        <f>IF(E63+I63+M63+Q63+U63+Y63=0,"",E63+I63+M63+Q63+U63+Y63)</f>
        <v/>
      </c>
      <c r="AD63" s="12">
        <f>IF(F63+J63+N63+R63+V63+Z63=0,"",F63+J63+N63+R63+V63+Z63)</f>
        <v>1</v>
      </c>
      <c r="AE63" s="49">
        <f>IF(D63+E63+H63+I63+L63+M63+P63+Q63+T63+U63+X63+Y63=0,"",D63+E63+H63+I63+L63+M63+P63+Q63+T63+U63+X63+Y63)</f>
        <v>6</v>
      </c>
    </row>
    <row r="64" spans="1:31" ht="15.75" customHeight="1" x14ac:dyDescent="0.3">
      <c r="A64" s="111" t="s">
        <v>114</v>
      </c>
      <c r="B64" s="82" t="s">
        <v>1</v>
      </c>
      <c r="C64" s="133" t="s">
        <v>213</v>
      </c>
      <c r="D64" s="116"/>
      <c r="E64" s="124"/>
      <c r="F64" s="115"/>
      <c r="G64" s="131"/>
      <c r="H64" s="130"/>
      <c r="I64" s="124"/>
      <c r="J64" s="115"/>
      <c r="K64" s="131"/>
      <c r="L64" s="114"/>
      <c r="M64" s="124"/>
      <c r="N64" s="114"/>
      <c r="O64" s="114"/>
      <c r="P64" s="130"/>
      <c r="Q64" s="124"/>
      <c r="R64" s="115"/>
      <c r="S64" s="131"/>
      <c r="T64" s="130">
        <v>6</v>
      </c>
      <c r="U64" s="124"/>
      <c r="V64" s="115">
        <v>1</v>
      </c>
      <c r="W64" s="131" t="s">
        <v>278</v>
      </c>
      <c r="X64" s="130"/>
      <c r="Y64" s="124"/>
      <c r="Z64" s="115"/>
      <c r="AA64" s="132"/>
      <c r="AB64" s="36">
        <f t="shared" si="4"/>
        <v>6</v>
      </c>
      <c r="AC64" s="12" t="str">
        <f t="shared" si="5"/>
        <v/>
      </c>
      <c r="AD64" s="12">
        <f t="shared" si="6"/>
        <v>1</v>
      </c>
      <c r="AE64" s="49">
        <f t="shared" si="7"/>
        <v>6</v>
      </c>
    </row>
    <row r="65" spans="1:31" ht="15.75" customHeight="1" x14ac:dyDescent="0.3">
      <c r="A65" s="111" t="s">
        <v>130</v>
      </c>
      <c r="B65" s="82" t="s">
        <v>1</v>
      </c>
      <c r="C65" s="119" t="s">
        <v>131</v>
      </c>
      <c r="D65" s="116"/>
      <c r="E65" s="124"/>
      <c r="F65" s="115"/>
      <c r="G65" s="131"/>
      <c r="H65" s="130"/>
      <c r="I65" s="124">
        <v>14</v>
      </c>
      <c r="J65" s="115">
        <v>2</v>
      </c>
      <c r="K65" s="131" t="s">
        <v>278</v>
      </c>
      <c r="L65" s="114"/>
      <c r="M65" s="124"/>
      <c r="N65" s="114"/>
      <c r="O65" s="114"/>
      <c r="P65" s="130"/>
      <c r="Q65" s="124"/>
      <c r="R65" s="115"/>
      <c r="S65" s="131"/>
      <c r="T65" s="130"/>
      <c r="U65" s="124"/>
      <c r="V65" s="115"/>
      <c r="W65" s="131"/>
      <c r="X65" s="130"/>
      <c r="Y65" s="124"/>
      <c r="Z65" s="115"/>
      <c r="AA65" s="132"/>
      <c r="AB65" s="36" t="str">
        <f>IF(D65+H65+L65+P65+T65+X65=0,"",D65+H65+L65+P65+T65+X65)</f>
        <v/>
      </c>
      <c r="AC65" s="12">
        <f>IF(E65+I65+M65+Q65+U65+Y65=0,"",E65+I65+M65+Q65+U65+Y65)</f>
        <v>14</v>
      </c>
      <c r="AD65" s="12">
        <f>IF(F65+J65+N65+R65+V65+Z65=0,"",F65+J65+N65+R65+V65+Z65)</f>
        <v>2</v>
      </c>
      <c r="AE65" s="49">
        <f>IF(D65+E65+H65+I65+L65+M65+P65+Q65+T65+U65+X65+Y65=0,"",D65+E65+H65+I65+L65+M65+P65+Q65+T65+U65+X65+Y65)</f>
        <v>14</v>
      </c>
    </row>
    <row r="66" spans="1:31" ht="15.75" customHeight="1" x14ac:dyDescent="0.3">
      <c r="A66" s="111" t="s">
        <v>132</v>
      </c>
      <c r="B66" s="82" t="s">
        <v>1</v>
      </c>
      <c r="C66" s="119" t="s">
        <v>133</v>
      </c>
      <c r="D66" s="116"/>
      <c r="E66" s="124"/>
      <c r="F66" s="115"/>
      <c r="G66" s="131"/>
      <c r="H66" s="130"/>
      <c r="I66" s="124"/>
      <c r="J66" s="115"/>
      <c r="K66" s="131"/>
      <c r="L66" s="114"/>
      <c r="M66" s="124">
        <v>14</v>
      </c>
      <c r="N66" s="114">
        <v>2</v>
      </c>
      <c r="O66" s="114" t="s">
        <v>278</v>
      </c>
      <c r="P66" s="130"/>
      <c r="Q66" s="124"/>
      <c r="R66" s="115"/>
      <c r="S66" s="131"/>
      <c r="T66" s="130"/>
      <c r="U66" s="124"/>
      <c r="V66" s="115"/>
      <c r="W66" s="131"/>
      <c r="X66" s="130"/>
      <c r="Y66" s="124"/>
      <c r="Z66" s="115"/>
      <c r="AA66" s="132"/>
      <c r="AB66" s="36" t="str">
        <f t="shared" si="4"/>
        <v/>
      </c>
      <c r="AC66" s="12">
        <f t="shared" si="5"/>
        <v>14</v>
      </c>
      <c r="AD66" s="12">
        <f t="shared" si="6"/>
        <v>2</v>
      </c>
      <c r="AE66" s="49">
        <f t="shared" si="7"/>
        <v>14</v>
      </c>
    </row>
    <row r="67" spans="1:31" ht="15.75" customHeight="1" x14ac:dyDescent="0.3">
      <c r="A67" s="111" t="s">
        <v>134</v>
      </c>
      <c r="B67" s="82" t="s">
        <v>1</v>
      </c>
      <c r="C67" s="119" t="s">
        <v>135</v>
      </c>
      <c r="D67" s="116"/>
      <c r="E67" s="124"/>
      <c r="F67" s="115"/>
      <c r="G67" s="131"/>
      <c r="H67" s="130"/>
      <c r="I67" s="124"/>
      <c r="J67" s="115"/>
      <c r="K67" s="131"/>
      <c r="L67" s="114"/>
      <c r="M67" s="124"/>
      <c r="N67" s="114"/>
      <c r="O67" s="114"/>
      <c r="P67" s="130"/>
      <c r="Q67" s="124">
        <v>14</v>
      </c>
      <c r="R67" s="115">
        <v>2</v>
      </c>
      <c r="S67" s="131" t="s">
        <v>278</v>
      </c>
      <c r="T67" s="130"/>
      <c r="U67" s="124"/>
      <c r="V67" s="115"/>
      <c r="W67" s="131"/>
      <c r="X67" s="130"/>
      <c r="Y67" s="124"/>
      <c r="Z67" s="115"/>
      <c r="AA67" s="132"/>
      <c r="AB67" s="36" t="str">
        <f>IF(D67+H67+L67+P67+T67+X67=0,"",D67+H67+L67+P67+T67+X67)</f>
        <v/>
      </c>
      <c r="AC67" s="12">
        <f>IF(E67+I67+M67+Q67+U67+Y67=0,"",E67+I67+M67+Q67+U67+Y67)</f>
        <v>14</v>
      </c>
      <c r="AD67" s="12">
        <f>IF(F67+J67+N67+R67+V67+Z67=0,"",F67+J67+N67+R67+V67+Z67)</f>
        <v>2</v>
      </c>
      <c r="AE67" s="49">
        <f>IF(D67+E67+H67+I67+L67+M67+P67+Q67+T67+U67+X67+Y67=0,"",D67+E67+H67+I67+L67+M67+P67+Q67+T67+U67+X67+Y67)</f>
        <v>14</v>
      </c>
    </row>
    <row r="68" spans="1:31" ht="15.75" customHeight="1" x14ac:dyDescent="0.3">
      <c r="A68" s="111" t="s">
        <v>136</v>
      </c>
      <c r="B68" s="82" t="s">
        <v>1</v>
      </c>
      <c r="C68" s="119" t="s">
        <v>137</v>
      </c>
      <c r="D68" s="116"/>
      <c r="E68" s="124"/>
      <c r="F68" s="115"/>
      <c r="G68" s="131"/>
      <c r="H68" s="130"/>
      <c r="I68" s="124"/>
      <c r="J68" s="115"/>
      <c r="K68" s="131"/>
      <c r="L68" s="114"/>
      <c r="M68" s="124"/>
      <c r="N68" s="114"/>
      <c r="O68" s="114"/>
      <c r="P68" s="130"/>
      <c r="Q68" s="124"/>
      <c r="R68" s="115"/>
      <c r="S68" s="131"/>
      <c r="T68" s="130"/>
      <c r="U68" s="124">
        <v>14</v>
      </c>
      <c r="V68" s="115">
        <v>2</v>
      </c>
      <c r="W68" s="131" t="s">
        <v>278</v>
      </c>
      <c r="X68" s="130"/>
      <c r="Y68" s="124"/>
      <c r="Z68" s="115"/>
      <c r="AA68" s="132"/>
      <c r="AB68" s="36" t="str">
        <f t="shared" si="4"/>
        <v/>
      </c>
      <c r="AC68" s="12">
        <f t="shared" si="5"/>
        <v>14</v>
      </c>
      <c r="AD68" s="12">
        <f t="shared" si="6"/>
        <v>2</v>
      </c>
      <c r="AE68" s="49">
        <f t="shared" si="7"/>
        <v>14</v>
      </c>
    </row>
    <row r="69" spans="1:31" ht="15.75" customHeight="1" x14ac:dyDescent="0.3">
      <c r="A69" s="111" t="s">
        <v>138</v>
      </c>
      <c r="B69" s="82" t="s">
        <v>1</v>
      </c>
      <c r="C69" s="119" t="s">
        <v>139</v>
      </c>
      <c r="D69" s="116"/>
      <c r="E69" s="124"/>
      <c r="F69" s="115"/>
      <c r="G69" s="131"/>
      <c r="H69" s="130"/>
      <c r="I69" s="124"/>
      <c r="J69" s="115"/>
      <c r="K69" s="131"/>
      <c r="L69" s="114"/>
      <c r="M69" s="124"/>
      <c r="N69" s="114"/>
      <c r="O69" s="114"/>
      <c r="P69" s="130"/>
      <c r="Q69" s="124"/>
      <c r="R69" s="115"/>
      <c r="S69" s="131"/>
      <c r="T69" s="130"/>
      <c r="U69" s="124"/>
      <c r="V69" s="115"/>
      <c r="W69" s="131"/>
      <c r="X69" s="130"/>
      <c r="Y69" s="124">
        <v>14</v>
      </c>
      <c r="Z69" s="115">
        <v>2</v>
      </c>
      <c r="AA69" s="132" t="s">
        <v>278</v>
      </c>
      <c r="AB69" s="36" t="str">
        <f>IF(D69+H69+L69+P69+T69+X69=0,"",D69+H69+L69+P69+T69+X69)</f>
        <v/>
      </c>
      <c r="AC69" s="12">
        <f>IF(E69+I69+M69+Q69+U69+Y69=0,"",E69+I69+M69+Q69+U69+Y69)</f>
        <v>14</v>
      </c>
      <c r="AD69" s="12">
        <f>IF(F69+J69+N69+R69+V69+Z69=0,"",F69+J69+N69+R69+V69+Z69)</f>
        <v>2</v>
      </c>
      <c r="AE69" s="49">
        <f>IF(D69+E69+H69+I69+L69+M69+P69+Q69+T69+U69+X69+Y69=0,"",D69+E69+H69+I69+L69+M69+P69+Q69+T69+U69+X69+Y69)</f>
        <v>14</v>
      </c>
    </row>
    <row r="70" spans="1:31" ht="15.75" customHeight="1" x14ac:dyDescent="0.3">
      <c r="A70" s="111" t="s">
        <v>140</v>
      </c>
      <c r="B70" s="82" t="s">
        <v>1</v>
      </c>
      <c r="C70" s="133" t="s">
        <v>141</v>
      </c>
      <c r="D70" s="116"/>
      <c r="E70" s="124"/>
      <c r="F70" s="115"/>
      <c r="G70" s="131"/>
      <c r="H70" s="130"/>
      <c r="I70" s="124">
        <v>6</v>
      </c>
      <c r="J70" s="115">
        <v>1</v>
      </c>
      <c r="K70" s="131" t="s">
        <v>278</v>
      </c>
      <c r="L70" s="114"/>
      <c r="M70" s="124"/>
      <c r="N70" s="114"/>
      <c r="O70" s="114"/>
      <c r="P70" s="130"/>
      <c r="Q70" s="124"/>
      <c r="R70" s="115"/>
      <c r="S70" s="131"/>
      <c r="T70" s="130"/>
      <c r="U70" s="124"/>
      <c r="V70" s="115"/>
      <c r="W70" s="131"/>
      <c r="X70" s="130"/>
      <c r="Y70" s="124"/>
      <c r="Z70" s="115"/>
      <c r="AA70" s="132"/>
      <c r="AB70" s="36" t="str">
        <f t="shared" si="4"/>
        <v/>
      </c>
      <c r="AC70" s="12">
        <f t="shared" si="5"/>
        <v>6</v>
      </c>
      <c r="AD70" s="12">
        <f t="shared" si="6"/>
        <v>1</v>
      </c>
      <c r="AE70" s="49">
        <f t="shared" si="7"/>
        <v>6</v>
      </c>
    </row>
    <row r="71" spans="1:31" ht="15.75" customHeight="1" x14ac:dyDescent="0.3">
      <c r="A71" s="134" t="s">
        <v>144</v>
      </c>
      <c r="B71" s="82" t="s">
        <v>1</v>
      </c>
      <c r="C71" s="139" t="s">
        <v>145</v>
      </c>
      <c r="D71" s="116"/>
      <c r="E71" s="124"/>
      <c r="F71" s="115"/>
      <c r="G71" s="131"/>
      <c r="H71" s="130"/>
      <c r="I71" s="124">
        <v>6</v>
      </c>
      <c r="J71" s="115">
        <v>1</v>
      </c>
      <c r="K71" s="131" t="s">
        <v>278</v>
      </c>
      <c r="L71" s="130"/>
      <c r="M71" s="124"/>
      <c r="N71" s="115"/>
      <c r="O71" s="131"/>
      <c r="P71" s="124"/>
      <c r="Q71" s="124"/>
      <c r="R71" s="124"/>
      <c r="S71" s="115"/>
      <c r="T71" s="130"/>
      <c r="U71" s="124"/>
      <c r="V71" s="115"/>
      <c r="W71" s="131"/>
      <c r="X71" s="130"/>
      <c r="Y71" s="124"/>
      <c r="Z71" s="115"/>
      <c r="AA71" s="132"/>
      <c r="AB71" s="36" t="str">
        <f t="shared" si="4"/>
        <v/>
      </c>
      <c r="AC71" s="12">
        <f t="shared" si="5"/>
        <v>6</v>
      </c>
      <c r="AD71" s="12">
        <f t="shared" si="6"/>
        <v>1</v>
      </c>
      <c r="AE71" s="49">
        <f t="shared" si="7"/>
        <v>6</v>
      </c>
    </row>
    <row r="72" spans="1:31" ht="15.75" customHeight="1" x14ac:dyDescent="0.3">
      <c r="A72" s="134" t="s">
        <v>146</v>
      </c>
      <c r="B72" s="82" t="s">
        <v>1</v>
      </c>
      <c r="C72" s="139" t="s">
        <v>147</v>
      </c>
      <c r="D72" s="116"/>
      <c r="E72" s="124"/>
      <c r="F72" s="115"/>
      <c r="G72" s="131"/>
      <c r="H72" s="130"/>
      <c r="I72" s="124"/>
      <c r="J72" s="115"/>
      <c r="K72" s="131"/>
      <c r="L72" s="130"/>
      <c r="M72" s="124"/>
      <c r="N72" s="115"/>
      <c r="O72" s="131"/>
      <c r="P72" s="114"/>
      <c r="Q72" s="124">
        <v>6</v>
      </c>
      <c r="R72" s="114">
        <v>1</v>
      </c>
      <c r="S72" s="114" t="s">
        <v>278</v>
      </c>
      <c r="T72" s="130"/>
      <c r="U72" s="124"/>
      <c r="V72" s="115"/>
      <c r="W72" s="131"/>
      <c r="X72" s="130"/>
      <c r="Y72" s="124"/>
      <c r="Z72" s="115"/>
      <c r="AA72" s="132"/>
      <c r="AB72" s="36" t="str">
        <f t="shared" si="4"/>
        <v/>
      </c>
      <c r="AC72" s="12">
        <f t="shared" si="5"/>
        <v>6</v>
      </c>
      <c r="AD72" s="12">
        <f t="shared" si="6"/>
        <v>1</v>
      </c>
      <c r="AE72" s="49">
        <f t="shared" si="7"/>
        <v>6</v>
      </c>
    </row>
    <row r="73" spans="1:31" ht="15.75" customHeight="1" thickBot="1" x14ac:dyDescent="0.35">
      <c r="A73" s="134" t="s">
        <v>148</v>
      </c>
      <c r="B73" s="82" t="s">
        <v>1</v>
      </c>
      <c r="C73" s="139" t="s">
        <v>149</v>
      </c>
      <c r="D73" s="116"/>
      <c r="E73" s="124"/>
      <c r="F73" s="115"/>
      <c r="G73" s="131"/>
      <c r="H73" s="130"/>
      <c r="I73" s="124"/>
      <c r="J73" s="115"/>
      <c r="K73" s="131"/>
      <c r="L73" s="130"/>
      <c r="M73" s="124"/>
      <c r="N73" s="115"/>
      <c r="O73" s="131"/>
      <c r="P73" s="130"/>
      <c r="Q73" s="124"/>
      <c r="R73" s="115"/>
      <c r="S73" s="131"/>
      <c r="T73" s="114"/>
      <c r="U73" s="124"/>
      <c r="V73" s="114"/>
      <c r="W73" s="114"/>
      <c r="X73" s="130"/>
      <c r="Y73" s="124">
        <v>6</v>
      </c>
      <c r="Z73" s="115">
        <v>1</v>
      </c>
      <c r="AA73" s="132" t="s">
        <v>278</v>
      </c>
      <c r="AB73" s="36" t="str">
        <f t="shared" si="4"/>
        <v/>
      </c>
      <c r="AC73" s="12">
        <f t="shared" si="5"/>
        <v>6</v>
      </c>
      <c r="AD73" s="12">
        <f t="shared" si="6"/>
        <v>1</v>
      </c>
      <c r="AE73" s="49">
        <f t="shared" si="7"/>
        <v>6</v>
      </c>
    </row>
    <row r="74" spans="1:31" s="110" customFormat="1" ht="15.75" customHeight="1" thickBot="1" x14ac:dyDescent="0.35">
      <c r="A74" s="13"/>
      <c r="B74" s="14"/>
      <c r="C74" s="8" t="s">
        <v>28</v>
      </c>
      <c r="D74" s="16">
        <f>IF(SUM(D28:D73)=0,"",SUM(D28:D73))</f>
        <v>60</v>
      </c>
      <c r="E74" s="17">
        <f>IF(SUM(E28:E73)=0,"",SUM(E28:E73))</f>
        <v>60</v>
      </c>
      <c r="F74" s="67">
        <f>IF(SUM(F28:F73)=0,"",SUM(F28:F73))</f>
        <v>17</v>
      </c>
      <c r="G74" s="70">
        <f>IF(SUM(D28:D73)+SUM(E28:E73)=0,"",SUM(D28:D73)+SUM(E28:E73))</f>
        <v>120</v>
      </c>
      <c r="H74" s="69">
        <f>IF(SUM(H28:H73)=0,"",SUM(H28:H73))</f>
        <v>54</v>
      </c>
      <c r="I74" s="17">
        <f>IF(SUM(I28:I73)=0,"",SUM(I28:I73))</f>
        <v>26</v>
      </c>
      <c r="J74" s="17">
        <f>IF(SUM(J28:J73)=0,"",SUM(J28:J73))</f>
        <v>14</v>
      </c>
      <c r="K74" s="70">
        <f>IF(SUM(H28:H73)+SUM(I28:I73)=0,"",SUM(H25:H73)+SUM(I28:I73))</f>
        <v>138</v>
      </c>
      <c r="L74" s="17">
        <f>IF(SUM(L28:L73)=0,"",SUM(L28:L73))</f>
        <v>74</v>
      </c>
      <c r="M74" s="17">
        <f>IF(SUM(M28:M73)=0,"",SUM(M28:M73))</f>
        <v>20</v>
      </c>
      <c r="N74" s="17">
        <f>IF(SUM(N28:N73)=0,"",SUM(N28:N73))</f>
        <v>17</v>
      </c>
      <c r="O74" s="70">
        <f>IF(SUM(L28:L73)+SUM(M28:M73)=0,"",SUM(L25:L73)+SUM(M28:M73))</f>
        <v>128</v>
      </c>
      <c r="P74" s="17">
        <f>IF(SUM(P28:P73)=0,"",SUM(P28:P73))</f>
        <v>80</v>
      </c>
      <c r="Q74" s="17">
        <f>IF(SUM(Q28:Q73)=0,"",SUM(Q28:Q73))</f>
        <v>26</v>
      </c>
      <c r="R74" s="17">
        <f>IF(SUM(R28:R73)=0,"",SUM(R28:R73))</f>
        <v>20</v>
      </c>
      <c r="S74" s="70">
        <f>IF(SUM(P28:P73)+SUM(Q28:Q73)=0,"",SUM(P25:P73)+SUM(Q28:Q73))</f>
        <v>118</v>
      </c>
      <c r="T74" s="17">
        <f>IF(SUM(T28:T73)=0,"",SUM(T28:T73))</f>
        <v>80</v>
      </c>
      <c r="U74" s="17">
        <f>IF(SUM(U28:U73)=0,"",SUM(U28:U73))</f>
        <v>14</v>
      </c>
      <c r="V74" s="17">
        <f>IF(SUM(V28:V73)=0,"",SUM(V28:V73))</f>
        <v>17</v>
      </c>
      <c r="W74" s="70">
        <f>IF(SUM(T28:T73)+SUM(U28:U73)=0,"",SUM(T25:T73)+SUM(U28:U73))</f>
        <v>94</v>
      </c>
      <c r="X74" s="17">
        <f>IF(SUM(X28:X73)=0,"",SUM(X28:X73))</f>
        <v>38</v>
      </c>
      <c r="Y74" s="17">
        <f>IF(SUM(Y28:Y73)=0,"",SUM(Y28:Y73))</f>
        <v>20</v>
      </c>
      <c r="Z74" s="17">
        <f>IF(SUM(Z28:Z73)=0,"",SUM(Z28:Z73))</f>
        <v>8</v>
      </c>
      <c r="AA74" s="70">
        <f>IF(SUM(X28:X73)+SUM(Y28:Y73)=0,"",SUM(X25:X73)+SUM(Y28:Y73))</f>
        <v>58</v>
      </c>
      <c r="AB74" s="52">
        <f>IF(SUM(AB28:AB73)=0,"",SUM(AB28:AB73))</f>
        <v>386</v>
      </c>
      <c r="AC74" s="52">
        <f>IF(SUM(AC28:AC73)=0,"",SUM(AC28:AC73))</f>
        <v>166</v>
      </c>
      <c r="AD74" s="52">
        <f>IF(SUM(AD28:AD73)=0,"",SUM(AD28:AD73))</f>
        <v>93</v>
      </c>
      <c r="AE74" s="56">
        <f>IF(SUM(AE28:AE73)=0,"",SUM(AE28:AE73))</f>
        <v>552</v>
      </c>
    </row>
    <row r="75" spans="1:31" s="110" customFormat="1" ht="20.100000000000001" customHeight="1" thickBot="1" x14ac:dyDescent="0.3">
      <c r="A75" s="303" t="s">
        <v>284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5"/>
      <c r="AC75" s="305"/>
      <c r="AD75" s="305"/>
      <c r="AE75" s="306"/>
    </row>
    <row r="76" spans="1:31" s="110" customFormat="1" ht="15.75" customHeight="1" x14ac:dyDescent="0.3">
      <c r="A76" s="27" t="s">
        <v>4</v>
      </c>
      <c r="B76" s="50"/>
      <c r="C76" s="51" t="s">
        <v>21</v>
      </c>
      <c r="D76" s="28"/>
      <c r="E76" s="29"/>
      <c r="F76" s="29"/>
      <c r="G76" s="30"/>
      <c r="H76" s="29"/>
      <c r="I76" s="29"/>
      <c r="J76" s="29"/>
      <c r="K76" s="30"/>
      <c r="L76" s="29"/>
      <c r="M76" s="29"/>
      <c r="N76" s="29"/>
      <c r="O76" s="30"/>
      <c r="P76" s="29"/>
      <c r="Q76" s="29"/>
      <c r="R76" s="29"/>
      <c r="S76" s="30"/>
      <c r="T76" s="30"/>
      <c r="U76" s="30"/>
      <c r="V76" s="30"/>
      <c r="W76" s="30"/>
      <c r="X76" s="29"/>
      <c r="Y76" s="29"/>
      <c r="Z76" s="29"/>
      <c r="AA76" s="30"/>
      <c r="AB76" s="39"/>
      <c r="AC76" s="32"/>
      <c r="AD76" s="32"/>
      <c r="AE76" s="33"/>
    </row>
    <row r="77" spans="1:31" ht="15.75" customHeight="1" x14ac:dyDescent="0.25">
      <c r="A77" s="111" t="s">
        <v>264</v>
      </c>
      <c r="B77" s="82" t="s">
        <v>250</v>
      </c>
      <c r="C77" s="119" t="s">
        <v>265</v>
      </c>
      <c r="D77" s="130">
        <v>22</v>
      </c>
      <c r="E77" s="124"/>
      <c r="F77" s="115">
        <v>4</v>
      </c>
      <c r="G77" s="127" t="s">
        <v>279</v>
      </c>
      <c r="H77" s="130"/>
      <c r="I77" s="124"/>
      <c r="J77" s="115"/>
      <c r="K77" s="127"/>
      <c r="L77" s="130"/>
      <c r="M77" s="124"/>
      <c r="N77" s="115"/>
      <c r="O77" s="127"/>
      <c r="P77" s="130"/>
      <c r="Q77" s="124"/>
      <c r="R77" s="115"/>
      <c r="S77" s="127"/>
      <c r="T77" s="130"/>
      <c r="U77" s="124"/>
      <c r="V77" s="115"/>
      <c r="W77" s="127"/>
      <c r="X77" s="130"/>
      <c r="Y77" s="124"/>
      <c r="Z77" s="115"/>
      <c r="AA77" s="128"/>
      <c r="AB77" s="36">
        <f t="shared" ref="AB77:AB101" si="8">IF(D77+H77+L77+P77+T77+X77=0,"",D77+H77+L77+P77+T77+X77)</f>
        <v>22</v>
      </c>
      <c r="AC77" s="12" t="str">
        <f t="shared" ref="AC77:AC101" si="9">IF(E77+I77+M77+Q77+U77+Y77=0,"",E77+I77+M77+Q77+U77+Y77)</f>
        <v/>
      </c>
      <c r="AD77" s="12">
        <f t="shared" ref="AD77:AD101" si="10">IF(F77+J77+N77+R77+V77+Z77=0,"",F77+J77+N77+R77+V77+Z77)</f>
        <v>4</v>
      </c>
      <c r="AE77" s="49">
        <f t="shared" ref="AE77:AE101" si="11">IF(D77+E77+H77+I77+L77+M77+P77+Q77+T77+U77+X77+Y77=0,"",D77+E77+H77+I77+L77+M77+P77+Q77+T77+U77+X77+Y77)</f>
        <v>22</v>
      </c>
    </row>
    <row r="78" spans="1:31" ht="15.75" customHeight="1" x14ac:dyDescent="0.25">
      <c r="A78" s="134" t="s">
        <v>150</v>
      </c>
      <c r="B78" s="82" t="s">
        <v>250</v>
      </c>
      <c r="C78" s="137" t="s">
        <v>266</v>
      </c>
      <c r="D78" s="130"/>
      <c r="E78" s="124"/>
      <c r="F78" s="115"/>
      <c r="G78" s="127"/>
      <c r="H78" s="130"/>
      <c r="I78" s="124">
        <v>10</v>
      </c>
      <c r="J78" s="115">
        <v>1</v>
      </c>
      <c r="K78" s="127" t="s">
        <v>278</v>
      </c>
      <c r="L78" s="130"/>
      <c r="M78" s="124"/>
      <c r="N78" s="115"/>
      <c r="O78" s="127"/>
      <c r="P78" s="130"/>
      <c r="Q78" s="124"/>
      <c r="R78" s="115"/>
      <c r="S78" s="127"/>
      <c r="T78" s="130"/>
      <c r="U78" s="124"/>
      <c r="V78" s="115"/>
      <c r="W78" s="127"/>
      <c r="X78" s="130"/>
      <c r="Y78" s="124"/>
      <c r="Z78" s="115"/>
      <c r="AA78" s="128"/>
      <c r="AB78" s="36" t="str">
        <f t="shared" si="8"/>
        <v/>
      </c>
      <c r="AC78" s="12">
        <f t="shared" si="9"/>
        <v>10</v>
      </c>
      <c r="AD78" s="12">
        <f t="shared" si="10"/>
        <v>1</v>
      </c>
      <c r="AE78" s="49">
        <f t="shared" si="11"/>
        <v>10</v>
      </c>
    </row>
    <row r="79" spans="1:31" ht="15.75" customHeight="1" x14ac:dyDescent="0.25">
      <c r="A79" s="134" t="s">
        <v>154</v>
      </c>
      <c r="B79" s="82" t="s">
        <v>250</v>
      </c>
      <c r="C79" s="137" t="s">
        <v>267</v>
      </c>
      <c r="D79" s="130"/>
      <c r="E79" s="124"/>
      <c r="F79" s="115"/>
      <c r="G79" s="127"/>
      <c r="H79" s="130"/>
      <c r="I79" s="124"/>
      <c r="J79" s="115"/>
      <c r="K79" s="127"/>
      <c r="L79" s="130"/>
      <c r="M79" s="124">
        <v>10</v>
      </c>
      <c r="N79" s="115">
        <v>1</v>
      </c>
      <c r="O79" s="127" t="s">
        <v>278</v>
      </c>
      <c r="P79" s="130"/>
      <c r="Q79" s="124"/>
      <c r="R79" s="115"/>
      <c r="S79" s="127"/>
      <c r="T79" s="130"/>
      <c r="U79" s="124"/>
      <c r="V79" s="115"/>
      <c r="W79" s="127"/>
      <c r="X79" s="130"/>
      <c r="Y79" s="124"/>
      <c r="Z79" s="115"/>
      <c r="AA79" s="128"/>
      <c r="AB79" s="36" t="str">
        <f t="shared" si="8"/>
        <v/>
      </c>
      <c r="AC79" s="12">
        <f t="shared" si="9"/>
        <v>10</v>
      </c>
      <c r="AD79" s="12">
        <f t="shared" si="10"/>
        <v>1</v>
      </c>
      <c r="AE79" s="49">
        <f t="shared" si="11"/>
        <v>10</v>
      </c>
    </row>
    <row r="80" spans="1:31" ht="15.75" customHeight="1" x14ac:dyDescent="0.25">
      <c r="A80" s="134" t="s">
        <v>156</v>
      </c>
      <c r="B80" s="82" t="s">
        <v>250</v>
      </c>
      <c r="C80" s="137" t="s">
        <v>268</v>
      </c>
      <c r="D80" s="130"/>
      <c r="E80" s="124"/>
      <c r="F80" s="115"/>
      <c r="G80" s="127"/>
      <c r="H80" s="130"/>
      <c r="I80" s="124"/>
      <c r="J80" s="115"/>
      <c r="K80" s="127"/>
      <c r="L80" s="130"/>
      <c r="M80" s="124"/>
      <c r="N80" s="115"/>
      <c r="O80" s="127"/>
      <c r="P80" s="130"/>
      <c r="Q80" s="124">
        <v>10</v>
      </c>
      <c r="R80" s="115">
        <v>1</v>
      </c>
      <c r="S80" s="127" t="s">
        <v>278</v>
      </c>
      <c r="T80" s="130"/>
      <c r="U80" s="124"/>
      <c r="V80" s="115"/>
      <c r="W80" s="127"/>
      <c r="X80" s="130"/>
      <c r="Y80" s="124"/>
      <c r="Z80" s="115"/>
      <c r="AA80" s="128"/>
      <c r="AB80" s="36" t="str">
        <f t="shared" si="8"/>
        <v/>
      </c>
      <c r="AC80" s="12">
        <f t="shared" si="9"/>
        <v>10</v>
      </c>
      <c r="AD80" s="12">
        <f t="shared" si="10"/>
        <v>1</v>
      </c>
      <c r="AE80" s="49">
        <f t="shared" si="11"/>
        <v>10</v>
      </c>
    </row>
    <row r="81" spans="1:31" ht="15.75" customHeight="1" x14ac:dyDescent="0.25">
      <c r="A81" s="134" t="s">
        <v>158</v>
      </c>
      <c r="B81" s="82" t="s">
        <v>250</v>
      </c>
      <c r="C81" s="137" t="s">
        <v>159</v>
      </c>
      <c r="D81" s="130"/>
      <c r="E81" s="124"/>
      <c r="F81" s="115"/>
      <c r="G81" s="127"/>
      <c r="H81" s="130"/>
      <c r="I81" s="124"/>
      <c r="J81" s="115"/>
      <c r="K81" s="127"/>
      <c r="L81" s="130"/>
      <c r="M81" s="124"/>
      <c r="N81" s="115"/>
      <c r="O81" s="127"/>
      <c r="P81" s="130"/>
      <c r="Q81" s="124"/>
      <c r="R81" s="115"/>
      <c r="S81" s="127"/>
      <c r="T81" s="130"/>
      <c r="U81" s="124">
        <v>10</v>
      </c>
      <c r="V81" s="115">
        <v>1</v>
      </c>
      <c r="W81" s="127" t="s">
        <v>278</v>
      </c>
      <c r="X81" s="130"/>
      <c r="Y81" s="124"/>
      <c r="Z81" s="115"/>
      <c r="AA81" s="128"/>
      <c r="AB81" s="36" t="str">
        <f t="shared" si="8"/>
        <v/>
      </c>
      <c r="AC81" s="12">
        <f t="shared" si="9"/>
        <v>10</v>
      </c>
      <c r="AD81" s="12">
        <f t="shared" si="10"/>
        <v>1</v>
      </c>
      <c r="AE81" s="49">
        <f t="shared" si="11"/>
        <v>10</v>
      </c>
    </row>
    <row r="82" spans="1:31" ht="15.75" customHeight="1" x14ac:dyDescent="0.25">
      <c r="A82" s="134" t="s">
        <v>160</v>
      </c>
      <c r="B82" s="82" t="s">
        <v>250</v>
      </c>
      <c r="C82" s="137" t="s">
        <v>161</v>
      </c>
      <c r="D82" s="130"/>
      <c r="E82" s="124"/>
      <c r="F82" s="115"/>
      <c r="G82" s="127"/>
      <c r="H82" s="130"/>
      <c r="I82" s="124"/>
      <c r="J82" s="115"/>
      <c r="K82" s="127"/>
      <c r="L82" s="130"/>
      <c r="M82" s="124"/>
      <c r="N82" s="115"/>
      <c r="O82" s="127"/>
      <c r="P82" s="130"/>
      <c r="Q82" s="124"/>
      <c r="R82" s="115"/>
      <c r="S82" s="127"/>
      <c r="T82" s="130"/>
      <c r="U82" s="124"/>
      <c r="V82" s="115"/>
      <c r="W82" s="127"/>
      <c r="X82" s="130"/>
      <c r="Y82" s="124">
        <v>6</v>
      </c>
      <c r="Z82" s="115">
        <v>1</v>
      </c>
      <c r="AA82" s="128" t="s">
        <v>278</v>
      </c>
      <c r="AB82" s="36" t="str">
        <f t="shared" si="8"/>
        <v/>
      </c>
      <c r="AC82" s="12">
        <f t="shared" si="9"/>
        <v>6</v>
      </c>
      <c r="AD82" s="12">
        <f t="shared" si="10"/>
        <v>1</v>
      </c>
      <c r="AE82" s="49">
        <f t="shared" si="11"/>
        <v>6</v>
      </c>
    </row>
    <row r="83" spans="1:31" ht="15.75" customHeight="1" x14ac:dyDescent="0.25">
      <c r="A83" s="140" t="s">
        <v>164</v>
      </c>
      <c r="B83" s="82" t="s">
        <v>250</v>
      </c>
      <c r="C83" s="141" t="s">
        <v>269</v>
      </c>
      <c r="D83" s="130"/>
      <c r="E83" s="124"/>
      <c r="F83" s="115"/>
      <c r="G83" s="127"/>
      <c r="H83" s="130"/>
      <c r="I83" s="124"/>
      <c r="J83" s="115"/>
      <c r="K83" s="127"/>
      <c r="L83" s="130"/>
      <c r="M83" s="124"/>
      <c r="N83" s="115"/>
      <c r="O83" s="127"/>
      <c r="P83" s="130">
        <v>10</v>
      </c>
      <c r="Q83" s="124">
        <v>10</v>
      </c>
      <c r="R83" s="115">
        <v>3</v>
      </c>
      <c r="S83" s="127" t="s">
        <v>1</v>
      </c>
      <c r="T83" s="130"/>
      <c r="U83" s="124"/>
      <c r="V83" s="115"/>
      <c r="W83" s="127"/>
      <c r="X83" s="130"/>
      <c r="Y83" s="124"/>
      <c r="Z83" s="115"/>
      <c r="AA83" s="128"/>
      <c r="AB83" s="36">
        <f t="shared" si="8"/>
        <v>10</v>
      </c>
      <c r="AC83" s="12">
        <f t="shared" si="9"/>
        <v>10</v>
      </c>
      <c r="AD83" s="12">
        <f t="shared" si="10"/>
        <v>3</v>
      </c>
      <c r="AE83" s="49">
        <f t="shared" si="11"/>
        <v>20</v>
      </c>
    </row>
    <row r="84" spans="1:31" ht="15.75" customHeight="1" x14ac:dyDescent="0.25">
      <c r="A84" s="140" t="s">
        <v>162</v>
      </c>
      <c r="B84" s="82" t="s">
        <v>250</v>
      </c>
      <c r="C84" s="141" t="s">
        <v>163</v>
      </c>
      <c r="D84" s="130"/>
      <c r="E84" s="124"/>
      <c r="F84" s="115"/>
      <c r="G84" s="127"/>
      <c r="H84" s="130"/>
      <c r="I84" s="124"/>
      <c r="J84" s="115"/>
      <c r="K84" s="127"/>
      <c r="L84" s="130"/>
      <c r="M84" s="124"/>
      <c r="N84" s="115"/>
      <c r="O84" s="127"/>
      <c r="P84" s="130"/>
      <c r="Q84" s="124"/>
      <c r="R84" s="115"/>
      <c r="S84" s="127"/>
      <c r="T84" s="130">
        <v>16</v>
      </c>
      <c r="U84" s="124">
        <v>24</v>
      </c>
      <c r="V84" s="115">
        <v>6</v>
      </c>
      <c r="W84" s="127" t="s">
        <v>1</v>
      </c>
      <c r="X84" s="130"/>
      <c r="Y84" s="124"/>
      <c r="Z84" s="115"/>
      <c r="AA84" s="128"/>
      <c r="AB84" s="36">
        <f t="shared" si="8"/>
        <v>16</v>
      </c>
      <c r="AC84" s="12">
        <f t="shared" si="9"/>
        <v>24</v>
      </c>
      <c r="AD84" s="12">
        <f t="shared" si="10"/>
        <v>6</v>
      </c>
      <c r="AE84" s="49">
        <f t="shared" si="11"/>
        <v>40</v>
      </c>
    </row>
    <row r="85" spans="1:31" ht="15.75" customHeight="1" x14ac:dyDescent="0.25">
      <c r="A85" s="140" t="s">
        <v>270</v>
      </c>
      <c r="B85" s="82" t="s">
        <v>250</v>
      </c>
      <c r="C85" s="141" t="s">
        <v>167</v>
      </c>
      <c r="D85" s="130"/>
      <c r="E85" s="124"/>
      <c r="F85" s="115"/>
      <c r="G85" s="127"/>
      <c r="H85" s="130"/>
      <c r="I85" s="124"/>
      <c r="J85" s="115"/>
      <c r="K85" s="127"/>
      <c r="L85" s="130"/>
      <c r="M85" s="124"/>
      <c r="N85" s="115"/>
      <c r="O85" s="127"/>
      <c r="P85" s="130"/>
      <c r="Q85" s="124"/>
      <c r="R85" s="115"/>
      <c r="S85" s="127"/>
      <c r="T85" s="130"/>
      <c r="U85" s="124"/>
      <c r="V85" s="115"/>
      <c r="W85" s="127"/>
      <c r="X85" s="130">
        <v>16</v>
      </c>
      <c r="Y85" s="124">
        <v>22</v>
      </c>
      <c r="Z85" s="115">
        <v>3</v>
      </c>
      <c r="AA85" s="128" t="s">
        <v>277</v>
      </c>
      <c r="AB85" s="36">
        <f t="shared" si="8"/>
        <v>16</v>
      </c>
      <c r="AC85" s="12">
        <f t="shared" si="9"/>
        <v>22</v>
      </c>
      <c r="AD85" s="12">
        <f t="shared" si="10"/>
        <v>3</v>
      </c>
      <c r="AE85" s="49">
        <f t="shared" si="11"/>
        <v>38</v>
      </c>
    </row>
    <row r="86" spans="1:31" ht="15.75" customHeight="1" x14ac:dyDescent="0.25">
      <c r="A86" s="140" t="s">
        <v>271</v>
      </c>
      <c r="B86" s="82" t="s">
        <v>250</v>
      </c>
      <c r="C86" s="142" t="s">
        <v>272</v>
      </c>
      <c r="D86" s="130"/>
      <c r="E86" s="124"/>
      <c r="F86" s="115"/>
      <c r="G86" s="127"/>
      <c r="H86" s="130"/>
      <c r="I86" s="124"/>
      <c r="J86" s="115"/>
      <c r="K86" s="127"/>
      <c r="L86" s="130"/>
      <c r="M86" s="124"/>
      <c r="N86" s="115"/>
      <c r="O86" s="127"/>
      <c r="P86" s="130"/>
      <c r="Q86" s="124"/>
      <c r="R86" s="115"/>
      <c r="S86" s="127"/>
      <c r="T86" s="130"/>
      <c r="U86" s="124"/>
      <c r="V86" s="115"/>
      <c r="W86" s="127"/>
      <c r="X86" s="130"/>
      <c r="Y86" s="124">
        <v>6</v>
      </c>
      <c r="Z86" s="115">
        <v>1</v>
      </c>
      <c r="AA86" s="128" t="s">
        <v>277</v>
      </c>
      <c r="AB86" s="36" t="str">
        <f t="shared" si="8"/>
        <v/>
      </c>
      <c r="AC86" s="12">
        <f t="shared" si="9"/>
        <v>6</v>
      </c>
      <c r="AD86" s="12">
        <f t="shared" si="10"/>
        <v>1</v>
      </c>
      <c r="AE86" s="49">
        <f t="shared" si="11"/>
        <v>6</v>
      </c>
    </row>
    <row r="87" spans="1:31" ht="15.75" customHeight="1" x14ac:dyDescent="0.25">
      <c r="A87" s="140" t="s">
        <v>172</v>
      </c>
      <c r="B87" s="82" t="s">
        <v>250</v>
      </c>
      <c r="C87" s="142" t="s">
        <v>273</v>
      </c>
      <c r="D87" s="130"/>
      <c r="E87" s="124"/>
      <c r="F87" s="115"/>
      <c r="G87" s="127"/>
      <c r="H87" s="130"/>
      <c r="I87" s="124"/>
      <c r="J87" s="115"/>
      <c r="K87" s="127"/>
      <c r="L87" s="130"/>
      <c r="M87" s="124"/>
      <c r="N87" s="115"/>
      <c r="O87" s="127"/>
      <c r="P87" s="130"/>
      <c r="Q87" s="124"/>
      <c r="R87" s="115"/>
      <c r="S87" s="127"/>
      <c r="T87" s="130">
        <v>10</v>
      </c>
      <c r="U87" s="124"/>
      <c r="V87" s="115">
        <v>2</v>
      </c>
      <c r="W87" s="127" t="s">
        <v>1</v>
      </c>
      <c r="X87" s="130"/>
      <c r="Y87" s="124"/>
      <c r="Z87" s="115"/>
      <c r="AA87" s="128"/>
      <c r="AB87" s="36">
        <f t="shared" si="8"/>
        <v>10</v>
      </c>
      <c r="AC87" s="12" t="str">
        <f t="shared" si="9"/>
        <v/>
      </c>
      <c r="AD87" s="12">
        <f t="shared" si="10"/>
        <v>2</v>
      </c>
      <c r="AE87" s="49">
        <f t="shared" si="11"/>
        <v>10</v>
      </c>
    </row>
    <row r="88" spans="1:31" ht="15.75" customHeight="1" x14ac:dyDescent="0.25">
      <c r="A88" s="140" t="s">
        <v>285</v>
      </c>
      <c r="B88" s="82" t="s">
        <v>250</v>
      </c>
      <c r="C88" s="142" t="s">
        <v>286</v>
      </c>
      <c r="D88" s="130"/>
      <c r="E88" s="124"/>
      <c r="F88" s="115"/>
      <c r="G88" s="127"/>
      <c r="H88" s="130"/>
      <c r="I88" s="124"/>
      <c r="J88" s="115"/>
      <c r="K88" s="127"/>
      <c r="L88" s="130">
        <v>6</v>
      </c>
      <c r="M88" s="124"/>
      <c r="N88" s="115">
        <v>1</v>
      </c>
      <c r="O88" s="127" t="s">
        <v>277</v>
      </c>
      <c r="P88" s="130"/>
      <c r="Q88" s="124"/>
      <c r="R88" s="115"/>
      <c r="S88" s="127"/>
      <c r="T88" s="130"/>
      <c r="U88" s="124"/>
      <c r="V88" s="115"/>
      <c r="W88" s="127"/>
      <c r="X88" s="130"/>
      <c r="Y88" s="124"/>
      <c r="Z88" s="115"/>
      <c r="AA88" s="128"/>
      <c r="AB88" s="36">
        <f t="shared" si="8"/>
        <v>6</v>
      </c>
      <c r="AC88" s="12" t="str">
        <f t="shared" si="9"/>
        <v/>
      </c>
      <c r="AD88" s="12">
        <f t="shared" si="10"/>
        <v>1</v>
      </c>
      <c r="AE88" s="49">
        <f t="shared" si="11"/>
        <v>6</v>
      </c>
    </row>
    <row r="89" spans="1:31" ht="15.75" customHeight="1" x14ac:dyDescent="0.25">
      <c r="A89" s="140" t="s">
        <v>287</v>
      </c>
      <c r="B89" s="82" t="s">
        <v>250</v>
      </c>
      <c r="C89" s="142" t="s">
        <v>288</v>
      </c>
      <c r="D89" s="130"/>
      <c r="E89" s="124"/>
      <c r="F89" s="115"/>
      <c r="G89" s="127"/>
      <c r="H89" s="130"/>
      <c r="I89" s="124"/>
      <c r="J89" s="115"/>
      <c r="K89" s="127"/>
      <c r="L89" s="130"/>
      <c r="M89" s="124"/>
      <c r="N89" s="115"/>
      <c r="O89" s="127"/>
      <c r="P89" s="130"/>
      <c r="Q89" s="124"/>
      <c r="R89" s="115"/>
      <c r="S89" s="127"/>
      <c r="T89" s="130">
        <v>6</v>
      </c>
      <c r="U89" s="124">
        <v>6</v>
      </c>
      <c r="V89" s="115">
        <v>2</v>
      </c>
      <c r="W89" s="127" t="s">
        <v>1</v>
      </c>
      <c r="X89" s="130"/>
      <c r="Y89" s="124"/>
      <c r="Z89" s="115"/>
      <c r="AA89" s="128"/>
      <c r="AB89" s="36">
        <f t="shared" si="8"/>
        <v>6</v>
      </c>
      <c r="AC89" s="12">
        <f t="shared" si="9"/>
        <v>6</v>
      </c>
      <c r="AD89" s="12">
        <f t="shared" si="10"/>
        <v>2</v>
      </c>
      <c r="AE89" s="49">
        <f t="shared" si="11"/>
        <v>12</v>
      </c>
    </row>
    <row r="90" spans="1:31" ht="15.75" customHeight="1" x14ac:dyDescent="0.25">
      <c r="A90" s="140" t="s">
        <v>289</v>
      </c>
      <c r="B90" s="82" t="s">
        <v>250</v>
      </c>
      <c r="C90" s="142" t="s">
        <v>290</v>
      </c>
      <c r="D90" s="130"/>
      <c r="E90" s="124"/>
      <c r="F90" s="115"/>
      <c r="G90" s="127"/>
      <c r="H90" s="130"/>
      <c r="I90" s="124"/>
      <c r="J90" s="115"/>
      <c r="K90" s="127"/>
      <c r="L90" s="130"/>
      <c r="M90" s="124"/>
      <c r="N90" s="115"/>
      <c r="O90" s="127"/>
      <c r="P90" s="130"/>
      <c r="Q90" s="124"/>
      <c r="R90" s="115"/>
      <c r="S90" s="127"/>
      <c r="T90" s="130"/>
      <c r="U90" s="124"/>
      <c r="V90" s="115"/>
      <c r="W90" s="127"/>
      <c r="X90" s="130">
        <v>10</v>
      </c>
      <c r="Y90" s="124">
        <v>10</v>
      </c>
      <c r="Z90" s="115">
        <v>4</v>
      </c>
      <c r="AA90" s="128" t="s">
        <v>1</v>
      </c>
      <c r="AB90" s="36">
        <f t="shared" si="8"/>
        <v>10</v>
      </c>
      <c r="AC90" s="12">
        <f t="shared" si="9"/>
        <v>10</v>
      </c>
      <c r="AD90" s="12">
        <f t="shared" si="10"/>
        <v>4</v>
      </c>
      <c r="AE90" s="49">
        <f t="shared" si="11"/>
        <v>20</v>
      </c>
    </row>
    <row r="91" spans="1:31" ht="15.75" customHeight="1" x14ac:dyDescent="0.25">
      <c r="A91" s="140" t="s">
        <v>291</v>
      </c>
      <c r="B91" s="82" t="s">
        <v>250</v>
      </c>
      <c r="C91" s="142" t="s">
        <v>292</v>
      </c>
      <c r="D91" s="130"/>
      <c r="E91" s="124"/>
      <c r="F91" s="115"/>
      <c r="G91" s="127"/>
      <c r="H91" s="130"/>
      <c r="I91" s="124"/>
      <c r="J91" s="115"/>
      <c r="K91" s="127"/>
      <c r="L91" s="130"/>
      <c r="M91" s="124"/>
      <c r="N91" s="115"/>
      <c r="O91" s="127"/>
      <c r="P91" s="130"/>
      <c r="Q91" s="124"/>
      <c r="R91" s="115"/>
      <c r="S91" s="127"/>
      <c r="T91" s="130">
        <v>6</v>
      </c>
      <c r="U91" s="124"/>
      <c r="V91" s="115">
        <v>1</v>
      </c>
      <c r="W91" s="127" t="s">
        <v>1</v>
      </c>
      <c r="X91" s="130"/>
      <c r="Y91" s="124"/>
      <c r="Z91" s="115"/>
      <c r="AA91" s="128"/>
      <c r="AB91" s="36">
        <f t="shared" si="8"/>
        <v>6</v>
      </c>
      <c r="AC91" s="12" t="str">
        <f t="shared" si="9"/>
        <v/>
      </c>
      <c r="AD91" s="12">
        <f t="shared" si="10"/>
        <v>1</v>
      </c>
      <c r="AE91" s="49">
        <f t="shared" si="11"/>
        <v>6</v>
      </c>
    </row>
    <row r="92" spans="1:31" ht="15.75" customHeight="1" x14ac:dyDescent="0.25">
      <c r="A92" s="140" t="s">
        <v>293</v>
      </c>
      <c r="B92" s="82" t="s">
        <v>250</v>
      </c>
      <c r="C92" s="142" t="s">
        <v>294</v>
      </c>
      <c r="D92" s="130"/>
      <c r="E92" s="124"/>
      <c r="F92" s="115"/>
      <c r="G92" s="127"/>
      <c r="H92" s="130"/>
      <c r="I92" s="124"/>
      <c r="J92" s="115"/>
      <c r="K92" s="127"/>
      <c r="L92" s="130"/>
      <c r="M92" s="124"/>
      <c r="N92" s="115"/>
      <c r="O92" s="127"/>
      <c r="P92" s="130"/>
      <c r="Q92" s="124"/>
      <c r="R92" s="115"/>
      <c r="S92" s="127"/>
      <c r="T92" s="130"/>
      <c r="U92" s="124"/>
      <c r="V92" s="115"/>
      <c r="W92" s="127"/>
      <c r="X92" s="130"/>
      <c r="Y92" s="124">
        <v>10</v>
      </c>
      <c r="Z92" s="115">
        <v>1</v>
      </c>
      <c r="AA92" s="128" t="s">
        <v>278</v>
      </c>
      <c r="AB92" s="36" t="str">
        <f t="shared" si="8"/>
        <v/>
      </c>
      <c r="AC92" s="12">
        <f t="shared" si="9"/>
        <v>10</v>
      </c>
      <c r="AD92" s="12">
        <f t="shared" si="10"/>
        <v>1</v>
      </c>
      <c r="AE92" s="49">
        <f t="shared" si="11"/>
        <v>10</v>
      </c>
    </row>
    <row r="93" spans="1:31" ht="15.75" customHeight="1" x14ac:dyDescent="0.25">
      <c r="A93" s="140" t="s">
        <v>295</v>
      </c>
      <c r="B93" s="82" t="s">
        <v>250</v>
      </c>
      <c r="C93" s="142" t="s">
        <v>296</v>
      </c>
      <c r="D93" s="130"/>
      <c r="E93" s="124"/>
      <c r="F93" s="115"/>
      <c r="G93" s="127"/>
      <c r="H93" s="130"/>
      <c r="I93" s="124"/>
      <c r="J93" s="115"/>
      <c r="K93" s="127"/>
      <c r="L93" s="130">
        <v>6</v>
      </c>
      <c r="M93" s="124"/>
      <c r="N93" s="115">
        <v>1</v>
      </c>
      <c r="O93" s="127" t="s">
        <v>1</v>
      </c>
      <c r="P93" s="130"/>
      <c r="Q93" s="124"/>
      <c r="R93" s="115"/>
      <c r="S93" s="127"/>
      <c r="T93" s="130"/>
      <c r="U93" s="124"/>
      <c r="V93" s="115"/>
      <c r="W93" s="127"/>
      <c r="X93" s="130"/>
      <c r="Y93" s="124"/>
      <c r="Z93" s="115"/>
      <c r="AA93" s="128"/>
      <c r="AB93" s="36">
        <f t="shared" si="8"/>
        <v>6</v>
      </c>
      <c r="AC93" s="12" t="str">
        <f t="shared" si="9"/>
        <v/>
      </c>
      <c r="AD93" s="12">
        <f t="shared" si="10"/>
        <v>1</v>
      </c>
      <c r="AE93" s="49">
        <f t="shared" si="11"/>
        <v>6</v>
      </c>
    </row>
    <row r="94" spans="1:31" ht="15.75" customHeight="1" x14ac:dyDescent="0.25">
      <c r="A94" s="140" t="s">
        <v>339</v>
      </c>
      <c r="B94" s="82" t="s">
        <v>250</v>
      </c>
      <c r="C94" s="142" t="s">
        <v>297</v>
      </c>
      <c r="D94" s="130"/>
      <c r="E94" s="124"/>
      <c r="F94" s="115"/>
      <c r="G94" s="127"/>
      <c r="H94" s="130"/>
      <c r="I94" s="124"/>
      <c r="J94" s="115"/>
      <c r="K94" s="127"/>
      <c r="L94" s="130"/>
      <c r="M94" s="124"/>
      <c r="N94" s="115"/>
      <c r="O94" s="127"/>
      <c r="P94" s="130">
        <v>6</v>
      </c>
      <c r="Q94" s="124"/>
      <c r="R94" s="115">
        <v>1</v>
      </c>
      <c r="S94" s="127" t="s">
        <v>1</v>
      </c>
      <c r="T94" s="130"/>
      <c r="U94" s="124"/>
      <c r="V94" s="115"/>
      <c r="W94" s="127"/>
      <c r="X94" s="130"/>
      <c r="Y94" s="124"/>
      <c r="Z94" s="115"/>
      <c r="AA94" s="128"/>
      <c r="AB94" s="36">
        <f t="shared" si="8"/>
        <v>6</v>
      </c>
      <c r="AC94" s="12" t="str">
        <f t="shared" si="9"/>
        <v/>
      </c>
      <c r="AD94" s="12">
        <f t="shared" si="10"/>
        <v>1</v>
      </c>
      <c r="AE94" s="49">
        <f t="shared" si="11"/>
        <v>6</v>
      </c>
    </row>
    <row r="95" spans="1:31" ht="15.75" customHeight="1" x14ac:dyDescent="0.25">
      <c r="A95" s="140" t="s">
        <v>298</v>
      </c>
      <c r="B95" s="82" t="s">
        <v>250</v>
      </c>
      <c r="C95" s="143" t="s">
        <v>299</v>
      </c>
      <c r="D95" s="130"/>
      <c r="E95" s="124"/>
      <c r="F95" s="115"/>
      <c r="G95" s="127"/>
      <c r="H95" s="130"/>
      <c r="I95" s="124"/>
      <c r="J95" s="115"/>
      <c r="K95" s="127"/>
      <c r="L95" s="130"/>
      <c r="M95" s="124"/>
      <c r="N95" s="115"/>
      <c r="O95" s="127"/>
      <c r="P95" s="130"/>
      <c r="Q95" s="124"/>
      <c r="R95" s="115"/>
      <c r="S95" s="127"/>
      <c r="T95" s="130"/>
      <c r="U95" s="124">
        <v>6</v>
      </c>
      <c r="V95" s="115">
        <v>1</v>
      </c>
      <c r="W95" s="127" t="s">
        <v>278</v>
      </c>
      <c r="X95" s="130"/>
      <c r="Y95" s="124"/>
      <c r="Z95" s="115"/>
      <c r="AA95" s="128"/>
      <c r="AB95" s="36" t="str">
        <f t="shared" ref="AB95" si="12">IF(D95+H95+L95+P95+T95+X95=0,"",D95+H95+L95+P95+T95+X95)</f>
        <v/>
      </c>
      <c r="AC95" s="12">
        <f t="shared" ref="AC95" si="13">IF(E95+I95+M95+Q95+U95+Y95=0,"",E95+I95+M95+Q95+U95+Y95)</f>
        <v>6</v>
      </c>
      <c r="AD95" s="12">
        <f t="shared" ref="AD95" si="14">IF(F95+J95+N95+R95+V95+Z95=0,"",F95+J95+N95+R95+V95+Z95)</f>
        <v>1</v>
      </c>
      <c r="AE95" s="49">
        <f t="shared" ref="AE95" si="15">IF(D95+E95+H95+I95+L95+M95+P95+Q95+T95+U95+X95+Y95=0,"",D95+E95+H95+I95+L95+M95+P95+Q95+T95+U95+X95+Y95)</f>
        <v>6</v>
      </c>
    </row>
    <row r="96" spans="1:31" ht="15.75" customHeight="1" x14ac:dyDescent="0.25">
      <c r="A96" s="140"/>
      <c r="B96" s="82"/>
      <c r="C96" s="143"/>
      <c r="D96" s="130"/>
      <c r="E96" s="124"/>
      <c r="F96" s="115"/>
      <c r="G96" s="127"/>
      <c r="H96" s="130"/>
      <c r="I96" s="124"/>
      <c r="J96" s="115"/>
      <c r="K96" s="127"/>
      <c r="L96" s="130"/>
      <c r="M96" s="124"/>
      <c r="N96" s="115"/>
      <c r="O96" s="127"/>
      <c r="P96" s="130"/>
      <c r="Q96" s="124"/>
      <c r="R96" s="115"/>
      <c r="S96" s="127"/>
      <c r="T96" s="130"/>
      <c r="U96" s="124"/>
      <c r="V96" s="115"/>
      <c r="W96" s="127"/>
      <c r="X96" s="130"/>
      <c r="Y96" s="124"/>
      <c r="Z96" s="115"/>
      <c r="AA96" s="128"/>
      <c r="AB96" s="36" t="str">
        <f t="shared" si="8"/>
        <v/>
      </c>
      <c r="AC96" s="12" t="str">
        <f t="shared" si="9"/>
        <v/>
      </c>
      <c r="AD96" s="12" t="str">
        <f t="shared" si="10"/>
        <v/>
      </c>
      <c r="AE96" s="49" t="str">
        <f t="shared" si="11"/>
        <v/>
      </c>
    </row>
    <row r="97" spans="1:31" ht="15.75" customHeight="1" x14ac:dyDescent="0.25">
      <c r="A97" s="111"/>
      <c r="B97" s="82" t="s">
        <v>250</v>
      </c>
      <c r="C97" s="133" t="s">
        <v>274</v>
      </c>
      <c r="D97" s="130"/>
      <c r="E97" s="124"/>
      <c r="F97" s="115"/>
      <c r="G97" s="127"/>
      <c r="H97" s="130"/>
      <c r="I97" s="124"/>
      <c r="J97" s="115"/>
      <c r="K97" s="127"/>
      <c r="L97" s="130"/>
      <c r="M97" s="124"/>
      <c r="N97" s="115"/>
      <c r="O97" s="127"/>
      <c r="P97" s="130"/>
      <c r="Q97" s="124"/>
      <c r="R97" s="115">
        <v>3</v>
      </c>
      <c r="S97" s="127" t="s">
        <v>279</v>
      </c>
      <c r="T97" s="130"/>
      <c r="U97" s="124"/>
      <c r="V97" s="115"/>
      <c r="W97" s="127"/>
      <c r="X97" s="130"/>
      <c r="Y97" s="124"/>
      <c r="Z97" s="115"/>
      <c r="AA97" s="128"/>
      <c r="AB97" s="36" t="str">
        <f t="shared" si="8"/>
        <v/>
      </c>
      <c r="AC97" s="12" t="str">
        <f t="shared" si="9"/>
        <v/>
      </c>
      <c r="AD97" s="12">
        <f t="shared" si="10"/>
        <v>3</v>
      </c>
      <c r="AE97" s="49" t="str">
        <f t="shared" si="11"/>
        <v/>
      </c>
    </row>
    <row r="98" spans="1:31" ht="15.75" customHeight="1" x14ac:dyDescent="0.25">
      <c r="A98" s="111"/>
      <c r="B98" s="82" t="s">
        <v>250</v>
      </c>
      <c r="C98" s="133" t="s">
        <v>275</v>
      </c>
      <c r="D98" s="130"/>
      <c r="E98" s="124"/>
      <c r="F98" s="115"/>
      <c r="G98" s="127"/>
      <c r="H98" s="130"/>
      <c r="I98" s="124"/>
      <c r="J98" s="115"/>
      <c r="K98" s="127"/>
      <c r="L98" s="130"/>
      <c r="M98" s="124"/>
      <c r="N98" s="115"/>
      <c r="O98" s="127"/>
      <c r="P98" s="130"/>
      <c r="Q98" s="124"/>
      <c r="R98" s="115"/>
      <c r="S98" s="127"/>
      <c r="T98" s="130"/>
      <c r="U98" s="124"/>
      <c r="V98" s="115">
        <v>3</v>
      </c>
      <c r="W98" s="127" t="s">
        <v>279</v>
      </c>
      <c r="X98" s="130"/>
      <c r="Y98" s="124"/>
      <c r="Z98" s="115"/>
      <c r="AA98" s="128"/>
      <c r="AB98" s="36" t="str">
        <f t="shared" si="8"/>
        <v/>
      </c>
      <c r="AC98" s="12" t="str">
        <f t="shared" si="9"/>
        <v/>
      </c>
      <c r="AD98" s="12">
        <f t="shared" si="10"/>
        <v>3</v>
      </c>
      <c r="AE98" s="49" t="str">
        <f t="shared" si="11"/>
        <v/>
      </c>
    </row>
    <row r="99" spans="1:31" ht="15.75" customHeight="1" x14ac:dyDescent="0.25">
      <c r="A99" s="111"/>
      <c r="B99" s="82" t="s">
        <v>250</v>
      </c>
      <c r="C99" s="133" t="s">
        <v>276</v>
      </c>
      <c r="D99" s="130"/>
      <c r="E99" s="124"/>
      <c r="F99" s="115"/>
      <c r="G99" s="127"/>
      <c r="H99" s="130"/>
      <c r="I99" s="124"/>
      <c r="J99" s="115"/>
      <c r="K99" s="127"/>
      <c r="L99" s="130"/>
      <c r="M99" s="124"/>
      <c r="N99" s="115"/>
      <c r="O99" s="127"/>
      <c r="P99" s="130"/>
      <c r="Q99" s="124"/>
      <c r="R99" s="115"/>
      <c r="S99" s="127"/>
      <c r="T99" s="130"/>
      <c r="U99" s="124"/>
      <c r="V99" s="115"/>
      <c r="W99" s="127"/>
      <c r="X99" s="130"/>
      <c r="Y99" s="124"/>
      <c r="Z99" s="115">
        <v>3</v>
      </c>
      <c r="AA99" s="128" t="s">
        <v>279</v>
      </c>
      <c r="AB99" s="36" t="str">
        <f t="shared" si="8"/>
        <v/>
      </c>
      <c r="AC99" s="12" t="str">
        <f t="shared" si="9"/>
        <v/>
      </c>
      <c r="AD99" s="12">
        <f t="shared" si="10"/>
        <v>3</v>
      </c>
      <c r="AE99" s="49" t="str">
        <f t="shared" si="11"/>
        <v/>
      </c>
    </row>
    <row r="100" spans="1:31" ht="15.75" customHeight="1" x14ac:dyDescent="0.25">
      <c r="A100" s="140"/>
      <c r="B100" s="82"/>
      <c r="C100" s="143"/>
      <c r="D100" s="130"/>
      <c r="E100" s="124"/>
      <c r="F100" s="115"/>
      <c r="G100" s="127"/>
      <c r="H100" s="130"/>
      <c r="I100" s="124"/>
      <c r="J100" s="115"/>
      <c r="K100" s="127"/>
      <c r="L100" s="130"/>
      <c r="M100" s="124"/>
      <c r="N100" s="115"/>
      <c r="O100" s="127"/>
      <c r="P100" s="130"/>
      <c r="Q100" s="124"/>
      <c r="R100" s="115"/>
      <c r="S100" s="127"/>
      <c r="T100" s="130"/>
      <c r="U100" s="124"/>
      <c r="V100" s="115"/>
      <c r="W100" s="127"/>
      <c r="X100" s="130"/>
      <c r="Y100" s="124"/>
      <c r="Z100" s="115"/>
      <c r="AA100" s="128"/>
      <c r="AB100" s="36" t="str">
        <f t="shared" si="8"/>
        <v/>
      </c>
      <c r="AC100" s="12" t="str">
        <f t="shared" si="9"/>
        <v/>
      </c>
      <c r="AD100" s="12" t="str">
        <f t="shared" si="10"/>
        <v/>
      </c>
      <c r="AE100" s="49" t="str">
        <f t="shared" si="11"/>
        <v/>
      </c>
    </row>
    <row r="101" spans="1:31" ht="15.75" customHeight="1" thickBot="1" x14ac:dyDescent="0.3">
      <c r="A101" s="140"/>
      <c r="B101" s="82" t="s">
        <v>250</v>
      </c>
      <c r="C101" s="143" t="s">
        <v>300</v>
      </c>
      <c r="D101" s="130"/>
      <c r="E101" s="124"/>
      <c r="F101" s="115"/>
      <c r="G101" s="127"/>
      <c r="H101" s="130"/>
      <c r="I101" s="124"/>
      <c r="J101" s="115"/>
      <c r="K101" s="127"/>
      <c r="L101" s="130"/>
      <c r="M101" s="124"/>
      <c r="N101" s="115"/>
      <c r="O101" s="127"/>
      <c r="P101" s="130"/>
      <c r="Q101" s="124"/>
      <c r="R101" s="115"/>
      <c r="S101" s="127"/>
      <c r="T101" s="130"/>
      <c r="U101" s="124"/>
      <c r="V101" s="115"/>
      <c r="W101" s="127"/>
      <c r="X101" s="130"/>
      <c r="Y101" s="124"/>
      <c r="Z101" s="115">
        <v>12</v>
      </c>
      <c r="AA101" s="128" t="s">
        <v>311</v>
      </c>
      <c r="AB101" s="36" t="str">
        <f t="shared" si="8"/>
        <v/>
      </c>
      <c r="AC101" s="12" t="str">
        <f t="shared" si="9"/>
        <v/>
      </c>
      <c r="AD101" s="12">
        <f t="shared" si="10"/>
        <v>12</v>
      </c>
      <c r="AE101" s="49" t="str">
        <f t="shared" si="11"/>
        <v/>
      </c>
    </row>
    <row r="102" spans="1:31" s="110" customFormat="1" ht="15.75" customHeight="1" thickBot="1" x14ac:dyDescent="0.35">
      <c r="A102" s="13"/>
      <c r="B102" s="14"/>
      <c r="C102" s="65" t="s">
        <v>23</v>
      </c>
      <c r="D102" s="16">
        <f>IF(SUM(D77:D101)=0,"",SUM(D77:D101))</f>
        <v>22</v>
      </c>
      <c r="E102" s="17" t="str">
        <f>IF(SUM(E77:E101)=0,"",SUM(E77:E101))</f>
        <v/>
      </c>
      <c r="F102" s="17">
        <f>IF(SUM(F77:F101)=0,"",SUM(F77:F101))</f>
        <v>4</v>
      </c>
      <c r="G102" s="71">
        <f>IF(SUM(D77:D101)+SUM(E77:E101)=0,"",SUM(D77:D101)+SUM(E77:E101))</f>
        <v>22</v>
      </c>
      <c r="H102" s="16" t="str">
        <f>IF(SUM(H77:H101)=0,"",SUM(H77:H101))</f>
        <v/>
      </c>
      <c r="I102" s="17">
        <f>IF(SUM(I77:I101)=0,"",SUM(I77:I101))</f>
        <v>10</v>
      </c>
      <c r="J102" s="17">
        <f>IF(SUM(J77:J101)=0,"",SUM(J77:J101))</f>
        <v>1</v>
      </c>
      <c r="K102" s="71">
        <f>IF(SUM(H77:H101)+SUM(I77:I101)=0,"",SUM(H77:H101)+SUM(I77:I101))</f>
        <v>10</v>
      </c>
      <c r="L102" s="17">
        <f>IF(SUM(L77:L101)=0,"",SUM(L77:L101))</f>
        <v>12</v>
      </c>
      <c r="M102" s="17">
        <f>IF(SUM(M77:M101)=0,"",SUM(M77:M101))</f>
        <v>10</v>
      </c>
      <c r="N102" s="17">
        <f>IF(SUM(N77:N101)=0,"",SUM(N77:N101))</f>
        <v>3</v>
      </c>
      <c r="O102" s="71">
        <f>IF(SUM(L77:L101)+SUM(M77:M101)=0,"",SUM(L77:L101)+SUM(M77:M101))</f>
        <v>22</v>
      </c>
      <c r="P102" s="17">
        <f>IF(SUM(P77:P101)=0,"",SUM(P77:P101))</f>
        <v>16</v>
      </c>
      <c r="Q102" s="17">
        <f>IF(SUM(Q77:Q101)=0,"",SUM(Q77:Q101))</f>
        <v>20</v>
      </c>
      <c r="R102" s="17">
        <f>IF(SUM(R77:R101)=0,"",SUM(R77:R101))</f>
        <v>8</v>
      </c>
      <c r="S102" s="71">
        <f>IF(SUM(P77:P101)+SUM(Q77:Q101)=0,"",SUM(P77:P101)+SUM(Q77:Q101))</f>
        <v>36</v>
      </c>
      <c r="T102" s="17">
        <f>IF(SUM(T77:T101)=0,"",SUM(T77:T101))</f>
        <v>38</v>
      </c>
      <c r="U102" s="17">
        <f>IF(SUM(U77:U101)=0,"",SUM(U77:U101))</f>
        <v>46</v>
      </c>
      <c r="V102" s="17">
        <f>IF(SUM(V77:V101)=0,"",SUM(V77:V101))</f>
        <v>16</v>
      </c>
      <c r="W102" s="71">
        <f>IF(SUM(T77:T101)+SUM(U77:U101)=0,"",SUM(T77:T101)+SUM(U77:U101))</f>
        <v>84</v>
      </c>
      <c r="X102" s="17">
        <f>IF(SUM(X77:X101)=0,"",SUM(X77:X101))</f>
        <v>26</v>
      </c>
      <c r="Y102" s="17">
        <f>IF(SUM(Y77:Y101)=0,"",SUM(Y77:Y101))</f>
        <v>54</v>
      </c>
      <c r="Z102" s="17">
        <f>IF(SUM(Z77:Z101)=0,"",SUM(Z77:Z101))</f>
        <v>25</v>
      </c>
      <c r="AA102" s="71">
        <f>IF(SUM(X77:X101)+SUM(Y77:Y101)=0,"",SUM(X77:X101)+SUM(Y77:Y101))</f>
        <v>80</v>
      </c>
      <c r="AB102" s="52">
        <f>IF(SUM(AB77:AB101)=0,"",SUM(AB77:AB101))</f>
        <v>114</v>
      </c>
      <c r="AC102" s="17">
        <f>IF(SUM(AC77:AC101)=0,"",SUM(AC77:AC101))</f>
        <v>140</v>
      </c>
      <c r="AD102" s="17">
        <f>IF(SUM(AD77:AD101)=0,"",SUM(AD77:AD101))</f>
        <v>57</v>
      </c>
      <c r="AE102" s="56">
        <f>IF(SUM(AE77:AE101)=0,"",SUM(AE77:AE101))</f>
        <v>254</v>
      </c>
    </row>
    <row r="103" spans="1:31" s="152" customFormat="1" ht="21.95" customHeight="1" thickBot="1" x14ac:dyDescent="0.35">
      <c r="A103" s="58"/>
      <c r="B103" s="144"/>
      <c r="C103" s="145" t="s">
        <v>43</v>
      </c>
      <c r="D103" s="146">
        <f>IF(SUM(D11:D25)+SUM(D28:D73)+SUM(D77:D101)=0,"",SUM(D11:D25)+SUM(D28:D73)+SUM(D77:D101))</f>
        <v>112</v>
      </c>
      <c r="E103" s="147">
        <f>IF(SUM(E11:E25)+SUM(E28:E73)+SUM(E77:E101)=0,"",SUM(E11:E25)+SUM(E28:E73)+SUM(E77:E101))</f>
        <v>60</v>
      </c>
      <c r="F103" s="148">
        <f>IF(SUM(F11:F25)+SUM(F28:F73)+SUM(F77:F101)=0,"",SUM(F11:F25)+SUM(F28:F73)+SUM(F77:F101))</f>
        <v>27</v>
      </c>
      <c r="G103" s="149">
        <f>IF(SUM(D11:D25)+SUM(E11:E25)+SUM(D28:D73)+SUM(E28:E73)+SUM(D77:D101)+SUM(E77:E101)=0,"",SUM(D11:D25)+SUM(E11:E25)+SUM(D28:D73)+SUM(E28:E73)+SUM(D77:D101)+SUM(E77:E101))</f>
        <v>172</v>
      </c>
      <c r="H103" s="146">
        <f>IF(SUM(H11:H25)+SUM(H28:H73)+SUM(H77:H101)=0,"",SUM(H11:H25)+SUM(H28:H73)+SUM(H77:H101))</f>
        <v>112</v>
      </c>
      <c r="I103" s="147">
        <f>IF(SUM(I11:I25)+SUM(I28:I73)+SUM(I77:I101)=0,"",SUM(I11:I25)+SUM(I28:I73)+SUM(I77:I101))</f>
        <v>36</v>
      </c>
      <c r="J103" s="147">
        <f>IF(SUM(J11:J25)+SUM(J28:J73)+SUM(J77:J101)=0,"",SUM(J11:J25)+SUM(J28:J73)+SUM(J77:J101))</f>
        <v>27</v>
      </c>
      <c r="K103" s="149">
        <f>IF(SUM(H11:H25)+SUM(I11:I25)+SUM(H28:H73)+SUM(I28:I73)+SUM(H77:H101)+SUM(I77:I101)=0,"",SUM(H11:H25)+SUM(I11:I25)+SUM(H28:H73)+SUM(I28:I73)+SUM(H77:H101)+SUM(I77:I101))</f>
        <v>148</v>
      </c>
      <c r="L103" s="147">
        <f>IF(SUM(L11:L25)+SUM(L28:L73)+SUM(L77:L101)=0,"",SUM(L11:L25)+SUM(L28:L73)+SUM(L77:L101))</f>
        <v>120</v>
      </c>
      <c r="M103" s="147">
        <f>IF(SUM(M11:M25)+SUM(M28:M73)+SUM(M77:M101)=0,"",SUM(M11:M25)+SUM(M28:M73)+SUM(M77:M101))</f>
        <v>36</v>
      </c>
      <c r="N103" s="147">
        <f>IF(SUM(N11:N25)+SUM(N28:N73)+SUM(N77:N101)=0,"",SUM(N11:N25)+SUM(N28:N73)+SUM(N77:N101))</f>
        <v>30</v>
      </c>
      <c r="O103" s="149">
        <f>IF(SUM(L11:L25)+SUM(M11:M25)+SUM(L28:L73)+SUM(M28:M73)+SUM(L77:L101)+SUM(M77:M101)=0,"",SUM(L11:L25)+SUM(M11:M25)+SUM(L28:L73)+SUM(M28:M73)+SUM(L77:L101)+SUM(M77:M101))</f>
        <v>156</v>
      </c>
      <c r="P103" s="147">
        <f>IF(SUM(P11:P25)+SUM(P28:P73)+SUM(P77:P101)=0,"",SUM(P11:P25)+SUM(P28:P73)+SUM(P77:P101))</f>
        <v>102</v>
      </c>
      <c r="Q103" s="147">
        <f>IF(SUM(Q11:Q25)+SUM(Q28:Q73)+SUM(Q77:Q101)=0,"",SUM(Q11:Q25)+SUM(Q28:Q73)+SUM(Q77:Q101))</f>
        <v>50</v>
      </c>
      <c r="R103" s="147">
        <f>IF(SUM(R11:R25)+SUM(R28:R73)+SUM(R77:R101)=0,"",SUM(R11:R25)+SUM(R28:R73)+SUM(R77:R101))</f>
        <v>30</v>
      </c>
      <c r="S103" s="149">
        <f>IF(SUM(P11:P25)+SUM(Q11:Q25)+SUM(P28:P73)+SUM(Q28:Q73)+SUM(P77:P101)+SUM(Q77:Q101)=0,"",SUM(P11:P25)+SUM(Q11:Q25)+SUM(P28:P73)+SUM(Q28:Q73)+SUM(P77:P101)+SUM(Q77:Q101))</f>
        <v>152</v>
      </c>
      <c r="T103" s="147">
        <f>IF(SUM(T11:T25)+SUM(T28:T73)+SUM(T77:T101)=0,"",SUM(T11:T25)+SUM(T28:T73)+SUM(T77:T101))</f>
        <v>118</v>
      </c>
      <c r="U103" s="147">
        <f>IF(SUM(U11:U25)+SUM(U28:U73)+SUM(U77:U101)=0,"",SUM(U11:U25)+SUM(U28:U73)+SUM(U77:U101))</f>
        <v>60</v>
      </c>
      <c r="V103" s="147">
        <f>IF(SUM(V11:V25)+SUM(V28:V73)+SUM(V77:V101)=0,"",SUM(V11:V25)+SUM(V28:V73)+SUM(V77:V101))</f>
        <v>33</v>
      </c>
      <c r="W103" s="149">
        <f>IF(SUM(T11:T25)+SUM(U11:U25)+SUM(T28:T73)+SUM(U28:U73)+SUM(T77:T101)+SUM(U77:U101)=0,"",SUM(T11:T25)+SUM(U11:U25)+SUM(T28:T73)+SUM(U28:U73)+SUM(T77:T101)+SUM(U77:U101))</f>
        <v>178</v>
      </c>
      <c r="X103" s="147">
        <f>IF(SUM(X11:X25)+SUM(X28:X73)+SUM(X77:X101)=0,"",SUM(X11:X25)+SUM(X28:X73)+SUM(X77:X101))</f>
        <v>64</v>
      </c>
      <c r="Y103" s="147">
        <f>IF(SUM(Y11:Y25)+SUM(Y28:Y73)+SUM(Y77:Y101)=0,"",SUM(Y11:Y25)+SUM(Y28:Y73)+SUM(Y77:Y101))</f>
        <v>74</v>
      </c>
      <c r="Z103" s="147">
        <f>IF(SUM(Z11:Z25)+SUM(Z28:Z73)+SUM(Z77:Z101)=0,"",SUM(Z11:Z25)+SUM(Z28:Z73)+SUM(Z77:Z101))</f>
        <v>33</v>
      </c>
      <c r="AA103" s="149">
        <f>IF(SUM(X11:X25)+SUM(Y11:Y25)+SUM(X28:X73)+SUM(Y28:Y73)+SUM(X77:X101)+SUM(Y77:Y101)=0,"",SUM(X11:X25)+SUM(Y11:Y25)+SUM(X28:X73)+SUM(Y28:Y73)+SUM(X77:X101)+SUM(Y77:Y101))</f>
        <v>138</v>
      </c>
      <c r="AB103" s="150">
        <f>IF(SUM(AB11:AB25)+SUM(AB28:AB73)+SUM(AB77:AB101)=0,"",SUM(AB11:AB25)+SUM(AB28:AB73)+SUM(AB77:AB101))</f>
        <v>628</v>
      </c>
      <c r="AC103" s="147">
        <f>IF(SUM(AC11:AC25)+SUM(AC28:AC73)+SUM(AC77:AC101)=0,"",SUM(AC11:AC25)+SUM(AC28:AC73)+SUM(AC77:AC101))</f>
        <v>316</v>
      </c>
      <c r="AD103" s="147">
        <f>IF(SUM(AD11:AD25)+SUM(AD28:AD73)+SUM(AD77:AD101)=0,"",SUM(AD11:AD25)+SUM(AD28:AD73)+SUM(AD77:AD101))</f>
        <v>180</v>
      </c>
      <c r="AE103" s="151">
        <f>IF(SUM(AE11:AE25)+SUM(AE28:AE73)+SUM(AE77:AE101)=0,"",SUM(AE11:AE25)+SUM(AE28:AE73)+SUM(AE77:AE101))</f>
        <v>944</v>
      </c>
    </row>
    <row r="104" spans="1:31" ht="15.75" customHeight="1" x14ac:dyDescent="0.3">
      <c r="A104" s="20" t="s">
        <v>5</v>
      </c>
      <c r="B104" s="21"/>
      <c r="C104" s="22" t="s">
        <v>9</v>
      </c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153"/>
      <c r="AC104" s="154"/>
      <c r="AD104" s="154"/>
      <c r="AE104" s="155"/>
    </row>
    <row r="105" spans="1:31" ht="15.75" customHeight="1" x14ac:dyDescent="0.3">
      <c r="A105" s="156" t="s">
        <v>249</v>
      </c>
      <c r="B105" s="82" t="s">
        <v>252</v>
      </c>
      <c r="C105" s="157" t="s">
        <v>251</v>
      </c>
      <c r="D105" s="130"/>
      <c r="E105" s="124"/>
      <c r="F105" s="18" t="s">
        <v>38</v>
      </c>
      <c r="G105" s="131"/>
      <c r="H105" s="130"/>
      <c r="I105" s="124"/>
      <c r="J105" s="18" t="s">
        <v>38</v>
      </c>
      <c r="K105" s="131"/>
      <c r="L105" s="130"/>
      <c r="M105" s="124"/>
      <c r="N105" s="18" t="s">
        <v>38</v>
      </c>
      <c r="O105" s="131"/>
      <c r="P105" s="130"/>
      <c r="Q105" s="124"/>
      <c r="R105" s="18" t="s">
        <v>38</v>
      </c>
      <c r="S105" s="131"/>
      <c r="T105" s="130"/>
      <c r="U105" s="124"/>
      <c r="V105" s="18" t="s">
        <v>38</v>
      </c>
      <c r="W105" s="131"/>
      <c r="X105" s="130">
        <v>6</v>
      </c>
      <c r="Y105" s="124"/>
      <c r="Z105" s="18" t="s">
        <v>38</v>
      </c>
      <c r="AA105" s="132" t="s">
        <v>282</v>
      </c>
      <c r="AB105" s="36">
        <f t="shared" ref="AB105:AB120" si="16">IF(D105+H105+L105+P105+T105+X105=0,"",D105+H105+L105+P105+T105+X105)</f>
        <v>6</v>
      </c>
      <c r="AC105" s="12" t="str">
        <f t="shared" ref="AC105:AC120" si="17">IF(E105+I105+M105+Q105+U105+Y105=0,"",E105+I105+M105+Q105+U105+Y105)</f>
        <v/>
      </c>
      <c r="AD105" s="18" t="s">
        <v>38</v>
      </c>
      <c r="AE105" s="49">
        <f t="shared" ref="AE105:AE120" si="18">IF(D105+E105+H105+I105+L105+M105+P105+Q105+T105+U105+X105+Y105=0,"",D105+E105+H105+I105+L105+M105+P105+Q105+T105+U105+X105+Y105)</f>
        <v>6</v>
      </c>
    </row>
    <row r="106" spans="1:31" ht="15.75" customHeight="1" x14ac:dyDescent="0.3">
      <c r="A106" s="134" t="s">
        <v>118</v>
      </c>
      <c r="B106" s="82" t="s">
        <v>252</v>
      </c>
      <c r="C106" s="137" t="s">
        <v>119</v>
      </c>
      <c r="D106" s="130"/>
      <c r="E106" s="124">
        <v>14</v>
      </c>
      <c r="F106" s="18" t="s">
        <v>38</v>
      </c>
      <c r="G106" s="131" t="s">
        <v>282</v>
      </c>
      <c r="H106" s="130"/>
      <c r="I106" s="124"/>
      <c r="J106" s="18" t="s">
        <v>38</v>
      </c>
      <c r="K106" s="131"/>
      <c r="L106" s="130"/>
      <c r="M106" s="124"/>
      <c r="N106" s="18" t="s">
        <v>38</v>
      </c>
      <c r="O106" s="131"/>
      <c r="P106" s="130"/>
      <c r="Q106" s="124"/>
      <c r="R106" s="18" t="s">
        <v>38</v>
      </c>
      <c r="S106" s="131"/>
      <c r="T106" s="130"/>
      <c r="U106" s="124"/>
      <c r="V106" s="18" t="s">
        <v>38</v>
      </c>
      <c r="W106" s="131"/>
      <c r="X106" s="130"/>
      <c r="Y106" s="124"/>
      <c r="Z106" s="18" t="s">
        <v>38</v>
      </c>
      <c r="AA106" s="132"/>
      <c r="AB106" s="36" t="str">
        <f t="shared" si="16"/>
        <v/>
      </c>
      <c r="AC106" s="12">
        <f t="shared" si="17"/>
        <v>14</v>
      </c>
      <c r="AD106" s="18" t="s">
        <v>38</v>
      </c>
      <c r="AE106" s="49">
        <f t="shared" si="18"/>
        <v>14</v>
      </c>
    </row>
    <row r="107" spans="1:31" ht="15.75" customHeight="1" x14ac:dyDescent="0.3">
      <c r="A107" s="111" t="s">
        <v>116</v>
      </c>
      <c r="B107" s="82" t="s">
        <v>252</v>
      </c>
      <c r="C107" s="133" t="s">
        <v>117</v>
      </c>
      <c r="D107" s="130"/>
      <c r="E107" s="124"/>
      <c r="F107" s="18" t="s">
        <v>38</v>
      </c>
      <c r="G107" s="131"/>
      <c r="H107" s="130"/>
      <c r="I107" s="124">
        <v>10</v>
      </c>
      <c r="J107" s="18" t="s">
        <v>38</v>
      </c>
      <c r="K107" s="131" t="s">
        <v>282</v>
      </c>
      <c r="L107" s="130"/>
      <c r="M107" s="124"/>
      <c r="N107" s="18" t="s">
        <v>38</v>
      </c>
      <c r="O107" s="131"/>
      <c r="P107" s="130"/>
      <c r="Q107" s="124"/>
      <c r="R107" s="18" t="s">
        <v>38</v>
      </c>
      <c r="S107" s="131"/>
      <c r="T107" s="130"/>
      <c r="U107" s="124"/>
      <c r="V107" s="18" t="s">
        <v>38</v>
      </c>
      <c r="W107" s="131"/>
      <c r="X107" s="130"/>
      <c r="Y107" s="124"/>
      <c r="Z107" s="18" t="s">
        <v>38</v>
      </c>
      <c r="AA107" s="132"/>
      <c r="AB107" s="36" t="str">
        <f t="shared" si="16"/>
        <v/>
      </c>
      <c r="AC107" s="12">
        <f t="shared" si="17"/>
        <v>10</v>
      </c>
      <c r="AD107" s="18" t="s">
        <v>38</v>
      </c>
      <c r="AE107" s="49">
        <f t="shared" si="18"/>
        <v>10</v>
      </c>
    </row>
    <row r="108" spans="1:31" ht="15.75" customHeight="1" x14ac:dyDescent="0.3">
      <c r="A108" s="111" t="s">
        <v>120</v>
      </c>
      <c r="B108" s="82" t="s">
        <v>252</v>
      </c>
      <c r="C108" s="133" t="s">
        <v>121</v>
      </c>
      <c r="D108" s="130"/>
      <c r="E108" s="124"/>
      <c r="F108" s="18" t="s">
        <v>38</v>
      </c>
      <c r="G108" s="131"/>
      <c r="H108" s="130"/>
      <c r="I108" s="124"/>
      <c r="J108" s="18" t="s">
        <v>38</v>
      </c>
      <c r="K108" s="131"/>
      <c r="L108" s="130"/>
      <c r="M108" s="124">
        <v>10</v>
      </c>
      <c r="N108" s="18" t="s">
        <v>38</v>
      </c>
      <c r="O108" s="131" t="s">
        <v>282</v>
      </c>
      <c r="P108" s="130"/>
      <c r="Q108" s="124"/>
      <c r="R108" s="18" t="s">
        <v>38</v>
      </c>
      <c r="S108" s="131"/>
      <c r="T108" s="130"/>
      <c r="U108" s="124"/>
      <c r="V108" s="18" t="s">
        <v>38</v>
      </c>
      <c r="W108" s="131"/>
      <c r="X108" s="130"/>
      <c r="Y108" s="124"/>
      <c r="Z108" s="18" t="s">
        <v>38</v>
      </c>
      <c r="AA108" s="132"/>
      <c r="AB108" s="36" t="str">
        <f t="shared" si="16"/>
        <v/>
      </c>
      <c r="AC108" s="12">
        <f t="shared" si="17"/>
        <v>10</v>
      </c>
      <c r="AD108" s="18" t="s">
        <v>38</v>
      </c>
      <c r="AE108" s="49">
        <f t="shared" si="18"/>
        <v>10</v>
      </c>
    </row>
    <row r="109" spans="1:31" ht="15.75" customHeight="1" x14ac:dyDescent="0.3">
      <c r="A109" s="111" t="s">
        <v>122</v>
      </c>
      <c r="B109" s="82" t="s">
        <v>252</v>
      </c>
      <c r="C109" s="133" t="s">
        <v>123</v>
      </c>
      <c r="D109" s="130"/>
      <c r="E109" s="124"/>
      <c r="F109" s="18" t="s">
        <v>38</v>
      </c>
      <c r="G109" s="131"/>
      <c r="H109" s="130"/>
      <c r="I109" s="124"/>
      <c r="J109" s="18" t="s">
        <v>38</v>
      </c>
      <c r="K109" s="131"/>
      <c r="L109" s="130"/>
      <c r="M109" s="124"/>
      <c r="N109" s="18" t="s">
        <v>38</v>
      </c>
      <c r="O109" s="131"/>
      <c r="P109" s="130"/>
      <c r="Q109" s="124">
        <v>10</v>
      </c>
      <c r="R109" s="18" t="s">
        <v>38</v>
      </c>
      <c r="S109" s="131" t="s">
        <v>282</v>
      </c>
      <c r="T109" s="130"/>
      <c r="U109" s="124"/>
      <c r="V109" s="18" t="s">
        <v>38</v>
      </c>
      <c r="W109" s="131"/>
      <c r="X109" s="130"/>
      <c r="Y109" s="124"/>
      <c r="Z109" s="18" t="s">
        <v>38</v>
      </c>
      <c r="AA109" s="132"/>
      <c r="AB109" s="36" t="str">
        <f>IF(D109+H109+L109+P109+T109+X109=0,"",D109+H109+L109+P109+T109+X109)</f>
        <v/>
      </c>
      <c r="AC109" s="12">
        <f>IF(E109+I109+M109+Q109+U109+Y109=0,"",E109+I109+M109+Q109+U109+Y109)</f>
        <v>10</v>
      </c>
      <c r="AD109" s="18" t="s">
        <v>38</v>
      </c>
      <c r="AE109" s="49">
        <f>IF(D109+E109+H109+I109+L109+M109+P109+Q109+T109+U109+X109+Y109=0,"",D109+E109+H109+I109+L109+M109+P109+Q109+T109+U109+X109+Y109)</f>
        <v>10</v>
      </c>
    </row>
    <row r="110" spans="1:31" ht="15.75" customHeight="1" x14ac:dyDescent="0.3">
      <c r="A110" s="111" t="s">
        <v>253</v>
      </c>
      <c r="B110" s="82" t="s">
        <v>252</v>
      </c>
      <c r="C110" s="119" t="s">
        <v>254</v>
      </c>
      <c r="D110" s="130">
        <v>10</v>
      </c>
      <c r="E110" s="124"/>
      <c r="F110" s="18" t="s">
        <v>38</v>
      </c>
      <c r="G110" s="131" t="s">
        <v>282</v>
      </c>
      <c r="H110" s="130"/>
      <c r="I110" s="124"/>
      <c r="J110" s="18" t="s">
        <v>38</v>
      </c>
      <c r="K110" s="131"/>
      <c r="L110" s="130"/>
      <c r="M110" s="124"/>
      <c r="N110" s="18" t="s">
        <v>38</v>
      </c>
      <c r="O110" s="131"/>
      <c r="P110" s="130"/>
      <c r="Q110" s="124"/>
      <c r="R110" s="18" t="s">
        <v>38</v>
      </c>
      <c r="S110" s="131"/>
      <c r="T110" s="130"/>
      <c r="U110" s="124"/>
      <c r="V110" s="18" t="s">
        <v>38</v>
      </c>
      <c r="W110" s="131"/>
      <c r="X110" s="130"/>
      <c r="Y110" s="124"/>
      <c r="Z110" s="18" t="s">
        <v>38</v>
      </c>
      <c r="AA110" s="132"/>
      <c r="AB110" s="36">
        <f>IF(D110+H110+L110+P110+T110+X110=0,"",D110+H110+L110+P110+T110+X110)</f>
        <v>10</v>
      </c>
      <c r="AC110" s="12" t="str">
        <f>IF(E110+I110+M110+Q110+U110+Y110=0,"",E110+I110+M110+Q110+U110+Y110)</f>
        <v/>
      </c>
      <c r="AD110" s="18" t="s">
        <v>38</v>
      </c>
      <c r="AE110" s="49">
        <f>IF(D110+E110+H110+I110+L110+M110+P110+Q110+T110+U110+X110+Y110=0,"",D110+E110+H110+I110+L110+M110+P110+Q110+T110+U110+X110+Y110)</f>
        <v>10</v>
      </c>
    </row>
    <row r="111" spans="1:31" ht="15.75" customHeight="1" x14ac:dyDescent="0.3">
      <c r="A111" s="140" t="s">
        <v>255</v>
      </c>
      <c r="B111" s="82" t="s">
        <v>252</v>
      </c>
      <c r="C111" s="158" t="s">
        <v>256</v>
      </c>
      <c r="D111" s="130"/>
      <c r="E111" s="124"/>
      <c r="F111" s="18" t="s">
        <v>38</v>
      </c>
      <c r="G111" s="131"/>
      <c r="H111" s="130">
        <v>6</v>
      </c>
      <c r="I111" s="124"/>
      <c r="J111" s="18" t="s">
        <v>38</v>
      </c>
      <c r="K111" s="131" t="s">
        <v>282</v>
      </c>
      <c r="L111" s="130"/>
      <c r="M111" s="124"/>
      <c r="N111" s="18" t="s">
        <v>38</v>
      </c>
      <c r="O111" s="131"/>
      <c r="P111" s="130"/>
      <c r="Q111" s="124"/>
      <c r="R111" s="18" t="s">
        <v>38</v>
      </c>
      <c r="S111" s="131"/>
      <c r="T111" s="130"/>
      <c r="U111" s="124"/>
      <c r="V111" s="18" t="s">
        <v>38</v>
      </c>
      <c r="W111" s="131"/>
      <c r="X111" s="130"/>
      <c r="Y111" s="124"/>
      <c r="Z111" s="18" t="s">
        <v>38</v>
      </c>
      <c r="AA111" s="159"/>
      <c r="AB111" s="36">
        <f t="shared" ref="AB111" si="19">IF(D111+H111+L111+P111+T111+X111=0,"",D111+H111+L111+P111+T111+X111)</f>
        <v>6</v>
      </c>
      <c r="AC111" s="12" t="str">
        <f t="shared" ref="AC111" si="20">IF(E111+I111+M111+Q111+U111+Y111=0,"",E111+I111+M111+Q111+U111+Y111)</f>
        <v/>
      </c>
      <c r="AD111" s="18" t="s">
        <v>38</v>
      </c>
      <c r="AE111" s="49">
        <f t="shared" ref="AE111" si="21">IF(D111+E111+H111+I111+L111+M111+P111+Q111+T111+U111+X111+Y111=0,"",D111+E111+H111+I111+L111+M111+P111+Q111+T111+U111+X111+Y111)</f>
        <v>6</v>
      </c>
    </row>
    <row r="112" spans="1:31" ht="15.75" customHeight="1" x14ac:dyDescent="0.3">
      <c r="A112" s="140" t="s">
        <v>301</v>
      </c>
      <c r="B112" s="82" t="s">
        <v>252</v>
      </c>
      <c r="C112" s="158" t="s">
        <v>302</v>
      </c>
      <c r="D112" s="130"/>
      <c r="E112" s="124"/>
      <c r="F112" s="18" t="s">
        <v>38</v>
      </c>
      <c r="G112" s="131"/>
      <c r="H112" s="130"/>
      <c r="I112" s="124"/>
      <c r="J112" s="18" t="s">
        <v>38</v>
      </c>
      <c r="K112" s="131"/>
      <c r="L112" s="130"/>
      <c r="M112" s="124"/>
      <c r="N112" s="18" t="s">
        <v>38</v>
      </c>
      <c r="O112" s="131"/>
      <c r="P112" s="130"/>
      <c r="Q112" s="124">
        <v>6</v>
      </c>
      <c r="R112" s="18" t="s">
        <v>38</v>
      </c>
      <c r="S112" s="131" t="s">
        <v>282</v>
      </c>
      <c r="T112" s="130"/>
      <c r="U112" s="124"/>
      <c r="V112" s="18" t="s">
        <v>38</v>
      </c>
      <c r="W112" s="131"/>
      <c r="X112" s="130"/>
      <c r="Y112" s="124"/>
      <c r="Z112" s="18" t="s">
        <v>38</v>
      </c>
      <c r="AA112" s="159"/>
      <c r="AB112" s="36" t="str">
        <f t="shared" ref="AB112" si="22">IF(D112+H112+L112+P112+T112+X112=0,"",D112+H112+L112+P112+T112+X112)</f>
        <v/>
      </c>
      <c r="AC112" s="12">
        <f t="shared" ref="AC112" si="23">IF(E112+I112+M112+Q112+U112+Y112=0,"",E112+I112+M112+Q112+U112+Y112)</f>
        <v>6</v>
      </c>
      <c r="AD112" s="18" t="s">
        <v>38</v>
      </c>
      <c r="AE112" s="49">
        <f t="shared" ref="AE112" si="24">IF(D112+E112+H112+I112+L112+M112+P112+Q112+T112+U112+X112+Y112=0,"",D112+E112+H112+I112+L112+M112+P112+Q112+T112+U112+X112+Y112)</f>
        <v>6</v>
      </c>
    </row>
    <row r="113" spans="1:31" ht="15.75" customHeight="1" x14ac:dyDescent="0.3">
      <c r="A113" s="140" t="s">
        <v>303</v>
      </c>
      <c r="B113" s="82" t="s">
        <v>252</v>
      </c>
      <c r="C113" s="158" t="s">
        <v>304</v>
      </c>
      <c r="D113" s="130"/>
      <c r="E113" s="124"/>
      <c r="F113" s="18" t="s">
        <v>38</v>
      </c>
      <c r="G113" s="131"/>
      <c r="H113" s="130"/>
      <c r="I113" s="124"/>
      <c r="J113" s="18" t="s">
        <v>38</v>
      </c>
      <c r="K113" s="131"/>
      <c r="L113" s="130"/>
      <c r="M113" s="124"/>
      <c r="N113" s="18" t="s">
        <v>38</v>
      </c>
      <c r="O113" s="131"/>
      <c r="P113" s="130"/>
      <c r="Q113" s="124"/>
      <c r="R113" s="18" t="s">
        <v>38</v>
      </c>
      <c r="S113" s="131"/>
      <c r="T113" s="130"/>
      <c r="U113" s="124">
        <v>6</v>
      </c>
      <c r="V113" s="18" t="s">
        <v>38</v>
      </c>
      <c r="W113" s="131" t="s">
        <v>282</v>
      </c>
      <c r="X113" s="130"/>
      <c r="Y113" s="124"/>
      <c r="Z113" s="18" t="s">
        <v>38</v>
      </c>
      <c r="AA113" s="159"/>
      <c r="AB113" s="36" t="str">
        <f t="shared" ref="AB113" si="25">IF(D113+H113+L113+P113+T113+X113=0,"",D113+H113+L113+P113+T113+X113)</f>
        <v/>
      </c>
      <c r="AC113" s="12">
        <f t="shared" ref="AC113" si="26">IF(E113+I113+M113+Q113+U113+Y113=0,"",E113+I113+M113+Q113+U113+Y113)</f>
        <v>6</v>
      </c>
      <c r="AD113" s="18" t="s">
        <v>38</v>
      </c>
      <c r="AE113" s="49">
        <f t="shared" ref="AE113" si="27">IF(D113+E113+H113+I113+L113+M113+P113+Q113+T113+U113+X113+Y113=0,"",D113+E113+H113+I113+L113+M113+P113+Q113+T113+U113+X113+Y113)</f>
        <v>6</v>
      </c>
    </row>
    <row r="114" spans="1:31" ht="15.75" customHeight="1" x14ac:dyDescent="0.3">
      <c r="A114" s="140" t="s">
        <v>305</v>
      </c>
      <c r="B114" s="82" t="s">
        <v>252</v>
      </c>
      <c r="C114" s="158" t="s">
        <v>306</v>
      </c>
      <c r="D114" s="130"/>
      <c r="E114" s="124"/>
      <c r="F114" s="18" t="s">
        <v>38</v>
      </c>
      <c r="G114" s="131"/>
      <c r="H114" s="130"/>
      <c r="I114" s="124"/>
      <c r="J114" s="18" t="s">
        <v>38</v>
      </c>
      <c r="K114" s="131"/>
      <c r="L114" s="130"/>
      <c r="M114" s="124"/>
      <c r="N114" s="18" t="s">
        <v>38</v>
      </c>
      <c r="O114" s="131"/>
      <c r="P114" s="130"/>
      <c r="Q114" s="124"/>
      <c r="R114" s="18" t="s">
        <v>38</v>
      </c>
      <c r="S114" s="131"/>
      <c r="T114" s="130"/>
      <c r="U114" s="124">
        <v>6</v>
      </c>
      <c r="V114" s="18" t="s">
        <v>38</v>
      </c>
      <c r="W114" s="131" t="s">
        <v>282</v>
      </c>
      <c r="X114" s="130"/>
      <c r="Y114" s="124"/>
      <c r="Z114" s="18" t="s">
        <v>38</v>
      </c>
      <c r="AA114" s="159"/>
      <c r="AB114" s="36" t="str">
        <f t="shared" ref="AB114" si="28">IF(D114+H114+L114+P114+T114+X114=0,"",D114+H114+L114+P114+T114+X114)</f>
        <v/>
      </c>
      <c r="AC114" s="12">
        <f t="shared" ref="AC114" si="29">IF(E114+I114+M114+Q114+U114+Y114=0,"",E114+I114+M114+Q114+U114+Y114)</f>
        <v>6</v>
      </c>
      <c r="AD114" s="18" t="s">
        <v>38</v>
      </c>
      <c r="AE114" s="49">
        <f t="shared" ref="AE114" si="30">IF(D114+E114+H114+I114+L114+M114+P114+Q114+T114+U114+X114+Y114=0,"",D114+E114+H114+I114+L114+M114+P114+Q114+T114+U114+X114+Y114)</f>
        <v>6</v>
      </c>
    </row>
    <row r="115" spans="1:31" ht="15.75" customHeight="1" x14ac:dyDescent="0.3">
      <c r="A115" s="140" t="s">
        <v>307</v>
      </c>
      <c r="B115" s="82" t="s">
        <v>252</v>
      </c>
      <c r="C115" s="158" t="s">
        <v>308</v>
      </c>
      <c r="D115" s="130"/>
      <c r="E115" s="124"/>
      <c r="F115" s="18" t="s">
        <v>38</v>
      </c>
      <c r="G115" s="131"/>
      <c r="H115" s="130"/>
      <c r="I115" s="124"/>
      <c r="J115" s="18" t="s">
        <v>38</v>
      </c>
      <c r="K115" s="131"/>
      <c r="L115" s="130"/>
      <c r="M115" s="124"/>
      <c r="N115" s="18" t="s">
        <v>38</v>
      </c>
      <c r="O115" s="131"/>
      <c r="P115" s="130"/>
      <c r="Q115" s="124"/>
      <c r="R115" s="18" t="s">
        <v>38</v>
      </c>
      <c r="S115" s="131"/>
      <c r="T115" s="130"/>
      <c r="U115" s="124"/>
      <c r="V115" s="18" t="s">
        <v>38</v>
      </c>
      <c r="W115" s="131"/>
      <c r="X115" s="130">
        <v>6</v>
      </c>
      <c r="Y115" s="124">
        <v>10</v>
      </c>
      <c r="Z115" s="18" t="s">
        <v>38</v>
      </c>
      <c r="AA115" s="159" t="s">
        <v>282</v>
      </c>
      <c r="AB115" s="36">
        <f t="shared" ref="AB115" si="31">IF(D115+H115+L115+P115+T115+X115=0,"",D115+H115+L115+P115+T115+X115)</f>
        <v>6</v>
      </c>
      <c r="AC115" s="12">
        <f t="shared" ref="AC115" si="32">IF(E115+I115+M115+Q115+U115+Y115=0,"",E115+I115+M115+Q115+U115+Y115)</f>
        <v>10</v>
      </c>
      <c r="AD115" s="18" t="s">
        <v>38</v>
      </c>
      <c r="AE115" s="49">
        <f t="shared" ref="AE115" si="33">IF(D115+E115+H115+I115+L115+M115+P115+Q115+T115+U115+X115+Y115=0,"",D115+E115+H115+I115+L115+M115+P115+Q115+T115+U115+X115+Y115)</f>
        <v>16</v>
      </c>
    </row>
    <row r="116" spans="1:31" ht="15.75" customHeight="1" x14ac:dyDescent="0.3">
      <c r="A116" s="111" t="s">
        <v>328</v>
      </c>
      <c r="B116" s="82" t="s">
        <v>1</v>
      </c>
      <c r="C116" s="133" t="s">
        <v>257</v>
      </c>
      <c r="D116" s="130"/>
      <c r="E116" s="124"/>
      <c r="F116" s="18" t="s">
        <v>38</v>
      </c>
      <c r="G116" s="131"/>
      <c r="H116" s="130"/>
      <c r="I116" s="124"/>
      <c r="J116" s="18" t="s">
        <v>38</v>
      </c>
      <c r="K116" s="131"/>
      <c r="L116" s="130"/>
      <c r="M116" s="124"/>
      <c r="N116" s="18" t="s">
        <v>38</v>
      </c>
      <c r="O116" s="131"/>
      <c r="P116" s="130"/>
      <c r="Q116" s="124"/>
      <c r="R116" s="18" t="s">
        <v>38</v>
      </c>
      <c r="S116" s="131" t="s">
        <v>281</v>
      </c>
      <c r="T116" s="130"/>
      <c r="U116" s="124"/>
      <c r="V116" s="18" t="s">
        <v>38</v>
      </c>
      <c r="W116" s="131"/>
      <c r="X116" s="130"/>
      <c r="Y116" s="124"/>
      <c r="Z116" s="18" t="s">
        <v>38</v>
      </c>
      <c r="AA116" s="159"/>
      <c r="AB116" s="36" t="str">
        <f t="shared" ref="AB116" si="34">IF(D116+H116+L116+P116+T116+X116=0,"",D116+H116+L116+P116+T116+X116)</f>
        <v/>
      </c>
      <c r="AC116" s="12" t="str">
        <f t="shared" ref="AC116" si="35">IF(E116+I116+M116+Q116+U116+Y116=0,"",E116+I116+M116+Q116+U116+Y116)</f>
        <v/>
      </c>
      <c r="AD116" s="18" t="s">
        <v>38</v>
      </c>
      <c r="AE116" s="49" t="str">
        <f t="shared" ref="AE116" si="36">IF(D116+E116+H116+I116+L116+M116+P116+Q116+T116+U116+X116+Y116=0,"",D116+E116+H116+I116+L116+M116+P116+Q116+T116+U116+X116+Y116)</f>
        <v/>
      </c>
    </row>
    <row r="117" spans="1:31" ht="15.75" customHeight="1" x14ac:dyDescent="0.3">
      <c r="A117" s="111" t="s">
        <v>258</v>
      </c>
      <c r="B117" s="82" t="s">
        <v>1</v>
      </c>
      <c r="C117" s="119" t="s">
        <v>259</v>
      </c>
      <c r="D117" s="130"/>
      <c r="E117" s="124"/>
      <c r="F117" s="18" t="s">
        <v>38</v>
      </c>
      <c r="G117" s="131"/>
      <c r="H117" s="130"/>
      <c r="I117" s="124"/>
      <c r="J117" s="18" t="s">
        <v>38</v>
      </c>
      <c r="K117" s="131"/>
      <c r="L117" s="130"/>
      <c r="M117" s="124"/>
      <c r="N117" s="18" t="s">
        <v>38</v>
      </c>
      <c r="O117" s="131"/>
      <c r="P117" s="130"/>
      <c r="Q117" s="124"/>
      <c r="R117" s="18" t="s">
        <v>38</v>
      </c>
      <c r="S117" s="131"/>
      <c r="T117" s="130"/>
      <c r="U117" s="124"/>
      <c r="V117" s="18" t="s">
        <v>38</v>
      </c>
      <c r="W117" s="131"/>
      <c r="X117" s="130"/>
      <c r="Y117" s="124"/>
      <c r="Z117" s="18" t="s">
        <v>38</v>
      </c>
      <c r="AA117" s="159" t="s">
        <v>280</v>
      </c>
      <c r="AB117" s="36" t="str">
        <f t="shared" ref="AB117" si="37">IF(D117+H117+L117+P117+T117+X117=0,"",D117+H117+L117+P117+T117+X117)</f>
        <v/>
      </c>
      <c r="AC117" s="12" t="str">
        <f t="shared" ref="AC117" si="38">IF(E117+I117+M117+Q117+U117+Y117=0,"",E117+I117+M117+Q117+U117+Y117)</f>
        <v/>
      </c>
      <c r="AD117" s="18" t="s">
        <v>38</v>
      </c>
      <c r="AE117" s="49" t="str">
        <f t="shared" ref="AE117" si="39">IF(D117+E117+H117+I117+L117+M117+P117+Q117+T117+U117+X117+Y117=0,"",D117+E117+H117+I117+L117+M117+P117+Q117+T117+U117+X117+Y117)</f>
        <v/>
      </c>
    </row>
    <row r="118" spans="1:31" ht="15.75" customHeight="1" x14ac:dyDescent="0.3">
      <c r="A118" s="134" t="s">
        <v>260</v>
      </c>
      <c r="B118" s="82" t="s">
        <v>1</v>
      </c>
      <c r="C118" s="135" t="s">
        <v>261</v>
      </c>
      <c r="D118" s="130"/>
      <c r="E118" s="124"/>
      <c r="F118" s="18" t="s">
        <v>38</v>
      </c>
      <c r="G118" s="131"/>
      <c r="H118" s="130"/>
      <c r="I118" s="124"/>
      <c r="J118" s="18" t="s">
        <v>38</v>
      </c>
      <c r="K118" s="131"/>
      <c r="L118" s="130"/>
      <c r="M118" s="124"/>
      <c r="N118" s="18" t="s">
        <v>38</v>
      </c>
      <c r="O118" s="131"/>
      <c r="P118" s="130"/>
      <c r="Q118" s="124"/>
      <c r="R118" s="18" t="s">
        <v>38</v>
      </c>
      <c r="S118" s="131"/>
      <c r="T118" s="130"/>
      <c r="U118" s="124"/>
      <c r="V118" s="18" t="s">
        <v>38</v>
      </c>
      <c r="W118" s="131"/>
      <c r="X118" s="130"/>
      <c r="Y118" s="124"/>
      <c r="Z118" s="18" t="s">
        <v>38</v>
      </c>
      <c r="AA118" s="159" t="s">
        <v>280</v>
      </c>
      <c r="AB118" s="36" t="str">
        <f t="shared" si="16"/>
        <v/>
      </c>
      <c r="AC118" s="12" t="str">
        <f t="shared" si="17"/>
        <v/>
      </c>
      <c r="AD118" s="18" t="s">
        <v>38</v>
      </c>
      <c r="AE118" s="49" t="str">
        <f t="shared" si="18"/>
        <v/>
      </c>
    </row>
    <row r="119" spans="1:31" ht="15.75" customHeight="1" x14ac:dyDescent="0.3">
      <c r="A119" s="140" t="s">
        <v>262</v>
      </c>
      <c r="B119" s="82" t="s">
        <v>1</v>
      </c>
      <c r="C119" s="141" t="s">
        <v>263</v>
      </c>
      <c r="D119" s="130"/>
      <c r="E119" s="124"/>
      <c r="F119" s="18" t="s">
        <v>38</v>
      </c>
      <c r="G119" s="131"/>
      <c r="H119" s="130"/>
      <c r="I119" s="124"/>
      <c r="J119" s="18" t="s">
        <v>38</v>
      </c>
      <c r="K119" s="131"/>
      <c r="L119" s="130"/>
      <c r="M119" s="124"/>
      <c r="N119" s="18" t="s">
        <v>38</v>
      </c>
      <c r="O119" s="131"/>
      <c r="P119" s="130"/>
      <c r="Q119" s="124"/>
      <c r="R119" s="18" t="s">
        <v>38</v>
      </c>
      <c r="S119" s="131"/>
      <c r="T119" s="130"/>
      <c r="U119" s="124"/>
      <c r="V119" s="18" t="s">
        <v>38</v>
      </c>
      <c r="W119" s="131"/>
      <c r="X119" s="130"/>
      <c r="Y119" s="124"/>
      <c r="Z119" s="18" t="s">
        <v>38</v>
      </c>
      <c r="AA119" s="132" t="s">
        <v>280</v>
      </c>
      <c r="AB119" s="36" t="str">
        <f>IF(D119+H119+L119+P119+T119+X119=0,"",D119+H119+L119+P119+T119+X119)</f>
        <v/>
      </c>
      <c r="AC119" s="12" t="str">
        <f>IF(E119+I119+M119+Q119+U119+Y119=0,"",E119+I119+M119+Q119+U119+Y119)</f>
        <v/>
      </c>
      <c r="AD119" s="18" t="s">
        <v>38</v>
      </c>
      <c r="AE119" s="49" t="str">
        <f>IF(D119+E119+H119+I119+L119+M119+P119+Q119+T119+U119+X119+Y119=0,"",D119+E119+H119+I119+L119+M119+P119+Q119+T119+U119+X119+Y119)</f>
        <v/>
      </c>
    </row>
    <row r="120" spans="1:31" ht="15.75" customHeight="1" thickBot="1" x14ac:dyDescent="0.35">
      <c r="A120" s="140" t="s">
        <v>309</v>
      </c>
      <c r="B120" s="82" t="s">
        <v>1</v>
      </c>
      <c r="C120" s="141" t="s">
        <v>310</v>
      </c>
      <c r="D120" s="130"/>
      <c r="E120" s="124"/>
      <c r="F120" s="18" t="s">
        <v>38</v>
      </c>
      <c r="G120" s="131"/>
      <c r="H120" s="130"/>
      <c r="I120" s="124"/>
      <c r="J120" s="18" t="s">
        <v>38</v>
      </c>
      <c r="K120" s="131"/>
      <c r="L120" s="130"/>
      <c r="M120" s="124"/>
      <c r="N120" s="18" t="s">
        <v>38</v>
      </c>
      <c r="O120" s="131"/>
      <c r="P120" s="130"/>
      <c r="Q120" s="124"/>
      <c r="R120" s="18" t="s">
        <v>38</v>
      </c>
      <c r="S120" s="131"/>
      <c r="T120" s="130"/>
      <c r="U120" s="124"/>
      <c r="V120" s="18" t="s">
        <v>38</v>
      </c>
      <c r="W120" s="131"/>
      <c r="X120" s="130"/>
      <c r="Y120" s="124"/>
      <c r="Z120" s="18" t="s">
        <v>38</v>
      </c>
      <c r="AA120" s="132" t="s">
        <v>280</v>
      </c>
      <c r="AB120" s="36" t="str">
        <f t="shared" si="16"/>
        <v/>
      </c>
      <c r="AC120" s="12" t="str">
        <f t="shared" si="17"/>
        <v/>
      </c>
      <c r="AD120" s="18" t="s">
        <v>38</v>
      </c>
      <c r="AE120" s="49" t="str">
        <f t="shared" si="18"/>
        <v/>
      </c>
    </row>
    <row r="121" spans="1:31" ht="15.75" customHeight="1" thickBot="1" x14ac:dyDescent="0.35">
      <c r="A121" s="23"/>
      <c r="B121" s="24"/>
      <c r="C121" s="54" t="s">
        <v>29</v>
      </c>
      <c r="D121" s="53">
        <f>IF(SUM(D105:D120)=0,"",SUM(D105:D120))</f>
        <v>10</v>
      </c>
      <c r="E121" s="53">
        <f>IF(SUM(E105:E120)=0,"",SUM(E105:E120))</f>
        <v>14</v>
      </c>
      <c r="F121" s="72" t="s">
        <v>38</v>
      </c>
      <c r="G121" s="70">
        <f>IF(SUM(D105:D120)+SUM(E105:E120)=0,"",SUM(D105:D120)+SUM(E105:E120))</f>
        <v>24</v>
      </c>
      <c r="H121" s="73">
        <f>IF(SUM(H105:H120)=0,"",SUM(H105:H120))</f>
        <v>6</v>
      </c>
      <c r="I121" s="53">
        <f>IF(SUM(I105:I120)=0,"",SUM(I105:I120))</f>
        <v>10</v>
      </c>
      <c r="J121" s="25" t="s">
        <v>38</v>
      </c>
      <c r="K121" s="70">
        <f>IF(SUM(H105:H120)+SUM(I105:I120)=0,"",SUM(H105:H120)+SUM(I105:I120))</f>
        <v>16</v>
      </c>
      <c r="L121" s="53" t="str">
        <f>IF(SUM(L105:L120)=0,"",SUM(L105:L120))</f>
        <v/>
      </c>
      <c r="M121" s="53">
        <f>IF(SUM(M105:M120)=0,"",SUM(M105:M120))</f>
        <v>10</v>
      </c>
      <c r="N121" s="25" t="s">
        <v>38</v>
      </c>
      <c r="O121" s="70">
        <f>IF(SUM(L105:L120)+SUM(M105:M120)=0,"",SUM(L105:L120)+SUM(M105:M120))</f>
        <v>10</v>
      </c>
      <c r="P121" s="53" t="str">
        <f>IF(SUM(P105:P120)=0,"",SUM(P105:P120))</f>
        <v/>
      </c>
      <c r="Q121" s="53">
        <f>IF(SUM(Q105:Q120)=0,"",SUM(Q105:Q120))</f>
        <v>16</v>
      </c>
      <c r="R121" s="25" t="s">
        <v>38</v>
      </c>
      <c r="S121" s="53" t="str">
        <f>IF(SUM(S105:S120)=0,"",SUM(S105:S120))</f>
        <v/>
      </c>
      <c r="T121" s="53" t="str">
        <f>IF(SUM(T105:T120)=0,"",SUM(T105:T120))</f>
        <v/>
      </c>
      <c r="U121" s="53">
        <f>IF(SUM(U105:U120)=0,"",SUM(U105:U120))</f>
        <v>12</v>
      </c>
      <c r="V121" s="25" t="s">
        <v>38</v>
      </c>
      <c r="W121" s="70">
        <f>IF(SUM(T105:T120)+SUM(U105:U120)=0,"",SUM(T105:T120)+SUM(U105:U120))</f>
        <v>12</v>
      </c>
      <c r="X121" s="53">
        <f>IF(SUM(X105:X120)=0,"",SUM(X105:X120))</f>
        <v>12</v>
      </c>
      <c r="Y121" s="53">
        <f>IF(SUM(Y105:Y120)=0,"",SUM(Y105:Y120))</f>
        <v>10</v>
      </c>
      <c r="Z121" s="25" t="s">
        <v>38</v>
      </c>
      <c r="AA121" s="70">
        <f>IF(SUM(X105:X120)+SUM(Y105:Y120)=0,"",SUM(X105:X120)+SUM(Y105:Y120))</f>
        <v>22</v>
      </c>
      <c r="AB121" s="55">
        <f>IF(SUM(AB105:AB120)=0,"",SUM(AB105:AB120))</f>
        <v>28</v>
      </c>
      <c r="AC121" s="53">
        <f>IF(SUM(AC105:AC120)=0,"",SUM(AC105:AC120))</f>
        <v>72</v>
      </c>
      <c r="AD121" s="25" t="s">
        <v>38</v>
      </c>
      <c r="AE121" s="56">
        <f>IF(SUM(AE105:AE120)=0,"",SUM(AE105:AE120))</f>
        <v>100</v>
      </c>
    </row>
    <row r="122" spans="1:31" s="161" customFormat="1" ht="21.95" customHeight="1" thickBot="1" x14ac:dyDescent="0.3">
      <c r="A122" s="74"/>
      <c r="B122" s="75"/>
      <c r="C122" s="76" t="s">
        <v>52</v>
      </c>
      <c r="D122" s="147">
        <f>IF(SUM(D11:D25)+SUM(D28:D73)+SUM(D77:D101)+SUM(D105:D120)=0,"",SUM(D11:D25)+SUM(D28:D73)+SUM(D77:D101)+SUM(D105:D120))</f>
        <v>122</v>
      </c>
      <c r="E122" s="147">
        <f>IF(SUM(E11:E25)+SUM(E28:E73)+SUM(E77:E101)+SUM(E105:E120)=0,"",SUM(E11:E25)+SUM(E28:E73)+SUM(E77:E101)+SUM(E105:E120))</f>
        <v>74</v>
      </c>
      <c r="F122" s="77" t="s">
        <v>38</v>
      </c>
      <c r="G122" s="149">
        <f>IF(SUM(D11:D25)+SUM(E11:E25)+SUM(D28:D73)+SUM(E28:E73)+SUM(D77:D101)+SUM(E77:E101)+SUM(D105:D120)+SUM(E105:E120)=0,"",(SUM(D11:D25)+SUM(E11:E25)+SUM(D28:D73)+SUM(E28:E73)+SUM(D77:D101)+SUM(E77:E101)+SUM(D105:D120)+SUM(E105:E120)))</f>
        <v>196</v>
      </c>
      <c r="H122" s="160">
        <f>IF(SUM(H11:H25)+SUM(H28:H73)+SUM(H77:H101)+SUM(H105:H120)=0,"",SUM(H11:H25)+SUM(H28:H73)+SUM(H77:H101)+SUM(H105:H120))</f>
        <v>118</v>
      </c>
      <c r="I122" s="147">
        <f>IF(SUM(I11:I25)+SUM(I28:I73)+SUM(I77:I101)+SUM(I105:I120)=0,"",SUM(I11:I25)+SUM(I28:I73)+SUM(I77:I101)+SUM(I105:I120))</f>
        <v>46</v>
      </c>
      <c r="J122" s="78" t="s">
        <v>38</v>
      </c>
      <c r="K122" s="149">
        <f>IF(SUM(H11:H25)+SUM(I11:I25)+SUM(H28:H73)+SUM(I28:I73)+SUM(H77:H101)+SUM(I77:I101)+SUM(H105:H120)+SUM(I105:I120)=0,"",(SUM(H11:H25)+SUM(I11:I25)+SUM(H28:H73)+SUM(I28:I73)+SUM(H77:H101)+SUM(I77:I101)+SUM(H105:H120)+SUM(I105:I120)))</f>
        <v>164</v>
      </c>
      <c r="L122" s="147">
        <f>IF(SUM(L11:L25)+SUM(L28:L73)+SUM(L77:L101)+SUM(L105:L120)=0,"",SUM(L11:L25)+SUM(L28:L73)+SUM(L77:L101)+SUM(L105:L120))</f>
        <v>120</v>
      </c>
      <c r="M122" s="147">
        <f>IF(SUM(M11:M25)+SUM(M28:M73)+SUM(M77:M101)+SUM(M105:M120)=0,"",SUM(M11:M25)+SUM(M28:M73)+SUM(M77:M101)+SUM(M105:M120))</f>
        <v>46</v>
      </c>
      <c r="N122" s="78" t="s">
        <v>38</v>
      </c>
      <c r="O122" s="149">
        <f>IF(SUM(L11:L25)+SUM(M11:M25)+SUM(L28:L73)+SUM(M28:M73)+SUM(L77:L101)+SUM(M77:M101)+SUM(L105:L120)+SUM(M105:M120)=0,"",(SUM(L11:L25)+SUM(M11:M25)+SUM(L28:L73)+SUM(M28:M73)+SUM(L77:L101)+SUM(M77:M101)+SUM(L105:L120)+SUM(M105:M120)))</f>
        <v>166</v>
      </c>
      <c r="P122" s="147">
        <f>IF(SUM(P11:P25)+SUM(P28:P73)+SUM(P77:P101)+SUM(P105:P120)=0,"",SUM(P11:P25)+SUM(P28:P73)+SUM(P77:P101)+SUM(P105:P120))</f>
        <v>102</v>
      </c>
      <c r="Q122" s="147">
        <f>IF(SUM(Q11:Q25)+SUM(Q28:Q73)+SUM(Q77:Q101)+SUM(Q105:Q120)=0,"",SUM(Q11:Q25)+SUM(Q28:Q73)+SUM(Q77:Q101)+SUM(Q105:Q120))</f>
        <v>66</v>
      </c>
      <c r="R122" s="78" t="s">
        <v>38</v>
      </c>
      <c r="S122" s="149">
        <f>IF(SUM(P11:P25)+SUM(Q11:Q25)+SUM(P28:P73)+SUM(Q28:Q73)+SUM(P77:P101)+SUM(Q77:Q101)+SUM(P105:P120)+SUM(Q105:Q120)=0,"",(SUM(P11:P25)+SUM(Q11:Q25)+SUM(P28:P73)+SUM(Q28:Q73)+SUM(P77:P101)+SUM(Q77:Q101)+SUM(P105:P120)+SUM(Q105:Q120)))</f>
        <v>168</v>
      </c>
      <c r="T122" s="147">
        <f>IF(SUM(T11:T25)+SUM(T28:T73)+SUM(T77:T101)+SUM(T105:T120)=0,"",SUM(T11:T25)+SUM(T28:T73)+SUM(T77:T101)+SUM(T105:T120))</f>
        <v>118</v>
      </c>
      <c r="U122" s="147">
        <f>IF(SUM(U11:U25)+SUM(U28:U73)+SUM(U77:U101)+SUM(U105:U120)=0,"",SUM(U11:U25)+SUM(U28:U73)+SUM(U77:U101)+SUM(U105:U120))</f>
        <v>72</v>
      </c>
      <c r="V122" s="78" t="s">
        <v>38</v>
      </c>
      <c r="W122" s="149">
        <f>IF(SUM(T11:T25)+SUM(U11:U25)+SUM(T28:T73)+SUM(U28:U73)+SUM(T77:T101)+SUM(U77:U101)+SUM(T105:T120)+SUM(U105:U120)=0,"",(SUM(T11:T25)+SUM(U11:U25)+SUM(T28:T73)+SUM(U28:U73)+SUM(T77:T101)+SUM(U77:U101)+SUM(T105:T120)+SUM(U105:U120)))</f>
        <v>190</v>
      </c>
      <c r="X122" s="147">
        <f>IF(SUM(X11:X25)+SUM(X28:X73)+SUM(X77:X101)+SUM(X105:X120)=0,"",SUM(X11:X25)+SUM(X28:X73)+SUM(X77:X101)+SUM(X105:X120))</f>
        <v>76</v>
      </c>
      <c r="Y122" s="147">
        <f>IF(SUM(Y11:Y25)+SUM(Y28:Y73)+SUM(Y77:Y101)+SUM(Y105:Y120)=0,"",SUM(Y11:Y25)+SUM(Y28:Y73)+SUM(Y77:Y101)+SUM(Y105:Y120))</f>
        <v>84</v>
      </c>
      <c r="Z122" s="78" t="s">
        <v>38</v>
      </c>
      <c r="AA122" s="149">
        <f>IF(SUM(X11:X25)+SUM(Y11:Y25)+SUM(X28:X73)+SUM(Y28:Y73)+SUM(X77:X101)+SUM(Y77:Y101)+SUM(X105:X120)+SUM(Y105:Y120)=0,"",(SUM(X11:X25)+SUM(Y11:Y25)+SUM(X28:X73)+SUM(Y28:Y73)+SUM(X77:X101)+SUM(Y77:Y101)+SUM(X105:X120)+SUM(Y105:Y120)))</f>
        <v>160</v>
      </c>
      <c r="AB122" s="150">
        <f>IF(SUM(AB11:AB25)+SUM(AB28:AB73)+SUM(AB77:AB101)+SUM(AB105:AB120)=0,"",SUM(AB11:AB25)+SUM(AB28:AB73)+SUM(AB77:AB101)+SUM(AB105:AB120))</f>
        <v>656</v>
      </c>
      <c r="AC122" s="147">
        <f>IF(SUM(AC11:AC25)+SUM(AC28:AC73)+SUM(AC77:AC101)+SUM(AC105:AC120)=0,"",SUM(AC11:AC25)+SUM(AC28:AC73)+SUM(AC77:AC101)+SUM(AC105:AC120))</f>
        <v>388</v>
      </c>
      <c r="AD122" s="78" t="s">
        <v>38</v>
      </c>
      <c r="AE122" s="147">
        <f>IF(SUM(AE11:AE25)+SUM(AE28:AE73)+SUM(AE77:AE101)+SUM(AE105:AE120)=0,"",SUM(AE11:AE25)+SUM(AE28:AE73)+SUM(AE77:AE101)+SUM(AE105:AE120))</f>
        <v>1044</v>
      </c>
    </row>
    <row r="123" spans="1:31" ht="8.1" customHeight="1" thickBot="1" x14ac:dyDescent="0.25">
      <c r="A123" s="333"/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6"/>
    </row>
    <row r="124" spans="1:31" ht="15.75" customHeight="1" thickBot="1" x14ac:dyDescent="0.35">
      <c r="A124" s="20" t="s">
        <v>6</v>
      </c>
      <c r="B124" s="21"/>
      <c r="C124" s="37" t="s">
        <v>10</v>
      </c>
      <c r="D124" s="300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162"/>
      <c r="AC124" s="163"/>
      <c r="AD124" s="163"/>
      <c r="AE124" s="164"/>
    </row>
    <row r="125" spans="1:31" s="173" customFormat="1" ht="15.75" customHeight="1" x14ac:dyDescent="0.3">
      <c r="A125" s="165" t="s">
        <v>215</v>
      </c>
      <c r="B125" s="83" t="s">
        <v>39</v>
      </c>
      <c r="C125" s="166" t="s">
        <v>216</v>
      </c>
      <c r="D125" s="167"/>
      <c r="E125" s="168"/>
      <c r="F125" s="168"/>
      <c r="G125" s="169"/>
      <c r="H125" s="167"/>
      <c r="I125" s="168"/>
      <c r="J125" s="168"/>
      <c r="K125" s="170"/>
      <c r="L125" s="171"/>
      <c r="M125" s="168"/>
      <c r="N125" s="168"/>
      <c r="O125" s="169"/>
      <c r="P125" s="130"/>
      <c r="Q125" s="124">
        <v>6</v>
      </c>
      <c r="R125" s="124">
        <v>2</v>
      </c>
      <c r="S125" s="172" t="s">
        <v>279</v>
      </c>
      <c r="T125" s="130"/>
      <c r="U125" s="124">
        <v>6</v>
      </c>
      <c r="V125" s="124">
        <v>2</v>
      </c>
      <c r="W125" s="172" t="s">
        <v>279</v>
      </c>
      <c r="X125" s="130"/>
      <c r="Y125" s="124">
        <v>6</v>
      </c>
      <c r="Z125" s="124">
        <v>2</v>
      </c>
      <c r="AA125" s="172" t="s">
        <v>279</v>
      </c>
      <c r="AB125" s="352" t="s">
        <v>49</v>
      </c>
      <c r="AC125" s="353"/>
      <c r="AD125" s="354"/>
      <c r="AE125" s="350">
        <f>SUM(AE103)</f>
        <v>944</v>
      </c>
    </row>
    <row r="126" spans="1:31" s="173" customFormat="1" ht="15.75" customHeight="1" x14ac:dyDescent="0.3">
      <c r="A126" s="111" t="s">
        <v>217</v>
      </c>
      <c r="B126" s="18" t="s">
        <v>39</v>
      </c>
      <c r="C126" s="174" t="s">
        <v>218</v>
      </c>
      <c r="D126" s="175"/>
      <c r="E126" s="176"/>
      <c r="F126" s="176"/>
      <c r="G126" s="177"/>
      <c r="H126" s="175"/>
      <c r="I126" s="176"/>
      <c r="J126" s="176"/>
      <c r="K126" s="178"/>
      <c r="L126" s="179"/>
      <c r="M126" s="176"/>
      <c r="N126" s="176"/>
      <c r="O126" s="177"/>
      <c r="P126" s="130">
        <v>6</v>
      </c>
      <c r="Q126" s="124">
        <v>6</v>
      </c>
      <c r="R126" s="124">
        <v>3</v>
      </c>
      <c r="S126" s="172" t="s">
        <v>279</v>
      </c>
      <c r="T126" s="130"/>
      <c r="U126" s="124"/>
      <c r="V126" s="124"/>
      <c r="W126" s="172"/>
      <c r="X126" s="180">
        <v>6</v>
      </c>
      <c r="Y126" s="124">
        <v>6</v>
      </c>
      <c r="Z126" s="124">
        <v>3</v>
      </c>
      <c r="AA126" s="181" t="s">
        <v>279</v>
      </c>
      <c r="AB126" s="355"/>
      <c r="AC126" s="356"/>
      <c r="AD126" s="357"/>
      <c r="AE126" s="351"/>
    </row>
    <row r="127" spans="1:31" s="173" customFormat="1" ht="15.75" customHeight="1" x14ac:dyDescent="0.3">
      <c r="A127" s="111" t="s">
        <v>219</v>
      </c>
      <c r="B127" s="18" t="s">
        <v>39</v>
      </c>
      <c r="C127" s="174" t="s">
        <v>220</v>
      </c>
      <c r="D127" s="175"/>
      <c r="E127" s="176"/>
      <c r="F127" s="176"/>
      <c r="G127" s="177"/>
      <c r="H127" s="175"/>
      <c r="I127" s="176"/>
      <c r="J127" s="176"/>
      <c r="K127" s="178"/>
      <c r="L127" s="179"/>
      <c r="M127" s="176"/>
      <c r="N127" s="176"/>
      <c r="O127" s="177"/>
      <c r="P127" s="130"/>
      <c r="Q127" s="124"/>
      <c r="R127" s="124"/>
      <c r="S127" s="172"/>
      <c r="T127" s="130">
        <v>6</v>
      </c>
      <c r="U127" s="124">
        <v>6</v>
      </c>
      <c r="V127" s="124">
        <v>3</v>
      </c>
      <c r="W127" s="172" t="s">
        <v>279</v>
      </c>
      <c r="X127" s="180"/>
      <c r="Y127" s="124"/>
      <c r="Z127" s="124"/>
      <c r="AA127" s="181"/>
      <c r="AB127" s="283"/>
      <c r="AC127" s="284"/>
      <c r="AD127" s="284"/>
      <c r="AE127" s="182"/>
    </row>
    <row r="128" spans="1:31" s="173" customFormat="1" ht="15.75" customHeight="1" x14ac:dyDescent="0.3">
      <c r="A128" s="111" t="s">
        <v>221</v>
      </c>
      <c r="B128" s="18" t="s">
        <v>39</v>
      </c>
      <c r="C128" s="174" t="s">
        <v>222</v>
      </c>
      <c r="D128" s="175"/>
      <c r="E128" s="176"/>
      <c r="F128" s="176"/>
      <c r="G128" s="177"/>
      <c r="H128" s="175"/>
      <c r="I128" s="176"/>
      <c r="J128" s="176"/>
      <c r="K128" s="178"/>
      <c r="L128" s="179"/>
      <c r="M128" s="176"/>
      <c r="N128" s="176"/>
      <c r="O128" s="177"/>
      <c r="P128" s="130">
        <v>6</v>
      </c>
      <c r="Q128" s="124">
        <v>6</v>
      </c>
      <c r="R128" s="124">
        <v>3</v>
      </c>
      <c r="S128" s="172" t="s">
        <v>279</v>
      </c>
      <c r="T128" s="130"/>
      <c r="U128" s="124"/>
      <c r="V128" s="124"/>
      <c r="W128" s="172"/>
      <c r="X128" s="180">
        <v>6</v>
      </c>
      <c r="Y128" s="124">
        <v>6</v>
      </c>
      <c r="Z128" s="124">
        <v>3</v>
      </c>
      <c r="AA128" s="181" t="s">
        <v>279</v>
      </c>
      <c r="AB128" s="283"/>
      <c r="AC128" s="284"/>
      <c r="AD128" s="284"/>
      <c r="AE128" s="182"/>
    </row>
    <row r="129" spans="1:31" s="173" customFormat="1" ht="15.75" customHeight="1" x14ac:dyDescent="0.3">
      <c r="A129" s="111" t="s">
        <v>354</v>
      </c>
      <c r="B129" s="18" t="s">
        <v>39</v>
      </c>
      <c r="C129" s="174" t="s">
        <v>355</v>
      </c>
      <c r="D129" s="175"/>
      <c r="E129" s="176"/>
      <c r="F129" s="176"/>
      <c r="G129" s="177"/>
      <c r="H129" s="175"/>
      <c r="I129" s="176"/>
      <c r="J129" s="176"/>
      <c r="K129" s="178"/>
      <c r="L129" s="179"/>
      <c r="M129" s="176"/>
      <c r="N129" s="176"/>
      <c r="O129" s="177"/>
      <c r="P129" s="130">
        <v>6</v>
      </c>
      <c r="Q129" s="124">
        <v>6</v>
      </c>
      <c r="R129" s="124">
        <v>3</v>
      </c>
      <c r="S129" s="172" t="s">
        <v>279</v>
      </c>
      <c r="T129" s="130">
        <v>6</v>
      </c>
      <c r="U129" s="124">
        <v>6</v>
      </c>
      <c r="V129" s="124">
        <v>3</v>
      </c>
      <c r="W129" s="172" t="s">
        <v>279</v>
      </c>
      <c r="X129" s="130">
        <v>6</v>
      </c>
      <c r="Y129" s="124">
        <v>6</v>
      </c>
      <c r="Z129" s="124">
        <v>3</v>
      </c>
      <c r="AA129" s="172" t="s">
        <v>279</v>
      </c>
      <c r="AB129" s="283"/>
      <c r="AC129" s="284"/>
      <c r="AD129" s="284"/>
      <c r="AE129" s="182"/>
    </row>
    <row r="130" spans="1:31" s="173" customFormat="1" ht="15.75" customHeight="1" x14ac:dyDescent="0.3">
      <c r="A130" s="111" t="s">
        <v>223</v>
      </c>
      <c r="B130" s="18" t="s">
        <v>39</v>
      </c>
      <c r="C130" s="174" t="s">
        <v>224</v>
      </c>
      <c r="D130" s="175"/>
      <c r="E130" s="176"/>
      <c r="F130" s="176"/>
      <c r="G130" s="177"/>
      <c r="H130" s="175"/>
      <c r="I130" s="176"/>
      <c r="J130" s="176"/>
      <c r="K130" s="178"/>
      <c r="L130" s="179"/>
      <c r="M130" s="176"/>
      <c r="N130" s="176"/>
      <c r="O130" s="177"/>
      <c r="P130" s="130"/>
      <c r="Q130" s="124"/>
      <c r="R130" s="124"/>
      <c r="S130" s="172"/>
      <c r="T130" s="130">
        <v>6</v>
      </c>
      <c r="U130" s="124">
        <v>6</v>
      </c>
      <c r="V130" s="124">
        <v>3</v>
      </c>
      <c r="W130" s="172" t="s">
        <v>279</v>
      </c>
      <c r="X130" s="180"/>
      <c r="Y130" s="124"/>
      <c r="Z130" s="124"/>
      <c r="AA130" s="181"/>
      <c r="AB130" s="283"/>
      <c r="AC130" s="284"/>
      <c r="AD130" s="284"/>
      <c r="AE130" s="182"/>
    </row>
    <row r="131" spans="1:31" s="173" customFormat="1" ht="15.75" customHeight="1" x14ac:dyDescent="0.3">
      <c r="A131" s="111" t="s">
        <v>225</v>
      </c>
      <c r="B131" s="18" t="s">
        <v>39</v>
      </c>
      <c r="C131" s="174" t="s">
        <v>226</v>
      </c>
      <c r="D131" s="175"/>
      <c r="E131" s="176"/>
      <c r="F131" s="176"/>
      <c r="G131" s="177"/>
      <c r="H131" s="175"/>
      <c r="I131" s="176"/>
      <c r="J131" s="176"/>
      <c r="K131" s="178"/>
      <c r="L131" s="179"/>
      <c r="M131" s="176"/>
      <c r="N131" s="176"/>
      <c r="O131" s="177"/>
      <c r="P131" s="130">
        <v>6</v>
      </c>
      <c r="Q131" s="124">
        <v>6</v>
      </c>
      <c r="R131" s="124">
        <v>3</v>
      </c>
      <c r="S131" s="172" t="s">
        <v>279</v>
      </c>
      <c r="T131" s="130"/>
      <c r="U131" s="124"/>
      <c r="V131" s="124"/>
      <c r="W131" s="172"/>
      <c r="X131" s="130">
        <v>6</v>
      </c>
      <c r="Y131" s="124">
        <v>6</v>
      </c>
      <c r="Z131" s="124">
        <v>3</v>
      </c>
      <c r="AA131" s="172" t="s">
        <v>279</v>
      </c>
      <c r="AB131" s="283"/>
      <c r="AC131" s="284"/>
      <c r="AD131" s="284"/>
      <c r="AE131" s="182"/>
    </row>
    <row r="132" spans="1:31" s="173" customFormat="1" ht="15.75" customHeight="1" x14ac:dyDescent="0.3">
      <c r="A132" s="111" t="s">
        <v>322</v>
      </c>
      <c r="B132" s="18" t="s">
        <v>39</v>
      </c>
      <c r="C132" s="174" t="s">
        <v>323</v>
      </c>
      <c r="D132" s="175"/>
      <c r="E132" s="176"/>
      <c r="F132" s="176"/>
      <c r="G132" s="177"/>
      <c r="H132" s="175"/>
      <c r="I132" s="176"/>
      <c r="J132" s="176"/>
      <c r="K132" s="178"/>
      <c r="L132" s="179"/>
      <c r="M132" s="176"/>
      <c r="N132" s="176"/>
      <c r="O132" s="177"/>
      <c r="P132" s="130">
        <v>6</v>
      </c>
      <c r="Q132" s="124">
        <v>6</v>
      </c>
      <c r="R132" s="124">
        <v>3</v>
      </c>
      <c r="S132" s="172" t="s">
        <v>279</v>
      </c>
      <c r="T132" s="130"/>
      <c r="U132" s="124"/>
      <c r="V132" s="124"/>
      <c r="W132" s="172"/>
      <c r="X132" s="130">
        <v>6</v>
      </c>
      <c r="Y132" s="124">
        <v>6</v>
      </c>
      <c r="Z132" s="124">
        <v>3</v>
      </c>
      <c r="AA132" s="172" t="s">
        <v>279</v>
      </c>
      <c r="AB132" s="283"/>
      <c r="AC132" s="284"/>
      <c r="AD132" s="284"/>
      <c r="AE132" s="182"/>
    </row>
    <row r="133" spans="1:31" s="173" customFormat="1" ht="15.75" customHeight="1" x14ac:dyDescent="0.3">
      <c r="A133" s="111" t="s">
        <v>227</v>
      </c>
      <c r="B133" s="18" t="s">
        <v>39</v>
      </c>
      <c r="C133" s="174" t="s">
        <v>228</v>
      </c>
      <c r="D133" s="175"/>
      <c r="E133" s="176"/>
      <c r="F133" s="176"/>
      <c r="G133" s="177"/>
      <c r="H133" s="175"/>
      <c r="I133" s="176"/>
      <c r="J133" s="176"/>
      <c r="K133" s="178"/>
      <c r="L133" s="179"/>
      <c r="M133" s="176"/>
      <c r="N133" s="176"/>
      <c r="O133" s="177"/>
      <c r="P133" s="130">
        <v>6</v>
      </c>
      <c r="Q133" s="124">
        <v>6</v>
      </c>
      <c r="R133" s="124">
        <v>3</v>
      </c>
      <c r="S133" s="172" t="s">
        <v>279</v>
      </c>
      <c r="T133" s="130"/>
      <c r="U133" s="124"/>
      <c r="V133" s="124"/>
      <c r="W133" s="172"/>
      <c r="X133" s="130">
        <v>6</v>
      </c>
      <c r="Y133" s="124">
        <v>6</v>
      </c>
      <c r="Z133" s="124">
        <v>3</v>
      </c>
      <c r="AA133" s="172" t="s">
        <v>279</v>
      </c>
      <c r="AB133" s="283"/>
      <c r="AC133" s="284"/>
      <c r="AD133" s="284"/>
      <c r="AE133" s="182"/>
    </row>
    <row r="134" spans="1:31" s="173" customFormat="1" ht="15.75" customHeight="1" x14ac:dyDescent="0.3">
      <c r="A134" s="183" t="s">
        <v>356</v>
      </c>
      <c r="B134" s="84" t="s">
        <v>39</v>
      </c>
      <c r="C134" s="184" t="s">
        <v>357</v>
      </c>
      <c r="D134" s="175"/>
      <c r="E134" s="176"/>
      <c r="F134" s="176"/>
      <c r="G134" s="177"/>
      <c r="H134" s="175"/>
      <c r="I134" s="176"/>
      <c r="J134" s="176"/>
      <c r="K134" s="178"/>
      <c r="L134" s="179"/>
      <c r="M134" s="176"/>
      <c r="N134" s="176"/>
      <c r="O134" s="177"/>
      <c r="P134" s="130">
        <v>10</v>
      </c>
      <c r="Q134" s="124"/>
      <c r="R134" s="124">
        <v>3</v>
      </c>
      <c r="S134" s="172" t="s">
        <v>279</v>
      </c>
      <c r="T134" s="130">
        <v>10</v>
      </c>
      <c r="U134" s="124"/>
      <c r="V134" s="124">
        <v>3</v>
      </c>
      <c r="W134" s="172" t="s">
        <v>279</v>
      </c>
      <c r="X134" s="130">
        <v>10</v>
      </c>
      <c r="Y134" s="124"/>
      <c r="Z134" s="124">
        <v>3</v>
      </c>
      <c r="AA134" s="172" t="s">
        <v>279</v>
      </c>
      <c r="AB134" s="283"/>
      <c r="AC134" s="284"/>
      <c r="AD134" s="284"/>
      <c r="AE134" s="182"/>
    </row>
    <row r="135" spans="1:31" s="173" customFormat="1" ht="15.75" customHeight="1" x14ac:dyDescent="0.3">
      <c r="A135" s="111" t="s">
        <v>229</v>
      </c>
      <c r="B135" s="18" t="s">
        <v>39</v>
      </c>
      <c r="C135" s="174" t="s">
        <v>340</v>
      </c>
      <c r="D135" s="175"/>
      <c r="E135" s="176"/>
      <c r="F135" s="176"/>
      <c r="G135" s="177"/>
      <c r="H135" s="175"/>
      <c r="I135" s="176"/>
      <c r="J135" s="176"/>
      <c r="K135" s="178"/>
      <c r="L135" s="179"/>
      <c r="M135" s="176"/>
      <c r="N135" s="176"/>
      <c r="O135" s="177"/>
      <c r="P135" s="130">
        <v>10</v>
      </c>
      <c r="Q135" s="124"/>
      <c r="R135" s="124">
        <v>3</v>
      </c>
      <c r="S135" s="172" t="s">
        <v>279</v>
      </c>
      <c r="T135" s="130">
        <v>10</v>
      </c>
      <c r="U135" s="124"/>
      <c r="V135" s="124">
        <v>3</v>
      </c>
      <c r="W135" s="172" t="s">
        <v>279</v>
      </c>
      <c r="X135" s="130">
        <v>10</v>
      </c>
      <c r="Y135" s="124"/>
      <c r="Z135" s="124">
        <v>3</v>
      </c>
      <c r="AA135" s="172" t="s">
        <v>279</v>
      </c>
      <c r="AB135" s="283"/>
      <c r="AC135" s="284"/>
      <c r="AD135" s="284"/>
      <c r="AE135" s="182"/>
    </row>
    <row r="136" spans="1:31" s="173" customFormat="1" ht="15.75" customHeight="1" x14ac:dyDescent="0.3">
      <c r="A136" s="111" t="s">
        <v>230</v>
      </c>
      <c r="B136" s="18" t="s">
        <v>39</v>
      </c>
      <c r="C136" s="174" t="s">
        <v>231</v>
      </c>
      <c r="D136" s="175"/>
      <c r="E136" s="176"/>
      <c r="F136" s="176"/>
      <c r="G136" s="177"/>
      <c r="H136" s="175"/>
      <c r="I136" s="176"/>
      <c r="J136" s="176"/>
      <c r="K136" s="178"/>
      <c r="L136" s="179"/>
      <c r="M136" s="176"/>
      <c r="N136" s="176"/>
      <c r="O136" s="177"/>
      <c r="P136" s="130">
        <v>6</v>
      </c>
      <c r="Q136" s="124">
        <v>6</v>
      </c>
      <c r="R136" s="124">
        <v>3</v>
      </c>
      <c r="S136" s="172" t="s">
        <v>279</v>
      </c>
      <c r="T136" s="130">
        <v>6</v>
      </c>
      <c r="U136" s="124">
        <v>6</v>
      </c>
      <c r="V136" s="124">
        <v>3</v>
      </c>
      <c r="W136" s="172" t="s">
        <v>279</v>
      </c>
      <c r="X136" s="130">
        <v>6</v>
      </c>
      <c r="Y136" s="124">
        <v>6</v>
      </c>
      <c r="Z136" s="124">
        <v>3</v>
      </c>
      <c r="AA136" s="172" t="s">
        <v>279</v>
      </c>
      <c r="AB136" s="283"/>
      <c r="AC136" s="284"/>
      <c r="AD136" s="284"/>
      <c r="AE136" s="182"/>
    </row>
    <row r="137" spans="1:31" s="173" customFormat="1" ht="15.75" customHeight="1" x14ac:dyDescent="0.3">
      <c r="A137" s="111" t="s">
        <v>232</v>
      </c>
      <c r="B137" s="18" t="s">
        <v>39</v>
      </c>
      <c r="C137" s="174" t="s">
        <v>233</v>
      </c>
      <c r="D137" s="175"/>
      <c r="E137" s="176"/>
      <c r="F137" s="176"/>
      <c r="G137" s="177"/>
      <c r="H137" s="175"/>
      <c r="I137" s="176"/>
      <c r="J137" s="176"/>
      <c r="K137" s="178"/>
      <c r="L137" s="179"/>
      <c r="M137" s="176"/>
      <c r="N137" s="176"/>
      <c r="O137" s="177"/>
      <c r="P137" s="130">
        <v>6</v>
      </c>
      <c r="Q137" s="124">
        <v>6</v>
      </c>
      <c r="R137" s="124">
        <v>3</v>
      </c>
      <c r="S137" s="172" t="s">
        <v>279</v>
      </c>
      <c r="T137" s="130">
        <v>6</v>
      </c>
      <c r="U137" s="124">
        <v>6</v>
      </c>
      <c r="V137" s="124">
        <v>3</v>
      </c>
      <c r="W137" s="172" t="s">
        <v>279</v>
      </c>
      <c r="X137" s="130">
        <v>6</v>
      </c>
      <c r="Y137" s="124">
        <v>6</v>
      </c>
      <c r="Z137" s="124">
        <v>3</v>
      </c>
      <c r="AA137" s="172" t="s">
        <v>279</v>
      </c>
      <c r="AB137" s="283"/>
      <c r="AC137" s="284"/>
      <c r="AD137" s="284"/>
      <c r="AE137" s="182"/>
    </row>
    <row r="138" spans="1:31" s="173" customFormat="1" ht="15.75" customHeight="1" x14ac:dyDescent="0.3">
      <c r="A138" s="111" t="s">
        <v>234</v>
      </c>
      <c r="B138" s="18" t="s">
        <v>39</v>
      </c>
      <c r="C138" s="174" t="s">
        <v>235</v>
      </c>
      <c r="D138" s="175"/>
      <c r="E138" s="176"/>
      <c r="F138" s="176"/>
      <c r="G138" s="177"/>
      <c r="H138" s="175"/>
      <c r="I138" s="176"/>
      <c r="J138" s="176"/>
      <c r="K138" s="178"/>
      <c r="L138" s="179"/>
      <c r="M138" s="176"/>
      <c r="N138" s="176"/>
      <c r="O138" s="177"/>
      <c r="P138" s="130">
        <v>10</v>
      </c>
      <c r="Q138" s="124"/>
      <c r="R138" s="124">
        <v>3</v>
      </c>
      <c r="S138" s="172" t="s">
        <v>279</v>
      </c>
      <c r="T138" s="130">
        <v>10</v>
      </c>
      <c r="U138" s="124"/>
      <c r="V138" s="124">
        <v>3</v>
      </c>
      <c r="W138" s="172" t="s">
        <v>279</v>
      </c>
      <c r="X138" s="130">
        <v>10</v>
      </c>
      <c r="Y138" s="124"/>
      <c r="Z138" s="124">
        <v>3</v>
      </c>
      <c r="AA138" s="172" t="s">
        <v>279</v>
      </c>
      <c r="AB138" s="283"/>
      <c r="AC138" s="284"/>
      <c r="AD138" s="284"/>
      <c r="AE138" s="182"/>
    </row>
    <row r="139" spans="1:31" s="173" customFormat="1" ht="15.75" customHeight="1" x14ac:dyDescent="0.3">
      <c r="A139" s="111" t="s">
        <v>236</v>
      </c>
      <c r="B139" s="18" t="s">
        <v>39</v>
      </c>
      <c r="C139" s="174" t="s">
        <v>237</v>
      </c>
      <c r="D139" s="175"/>
      <c r="E139" s="176"/>
      <c r="F139" s="176"/>
      <c r="G139" s="177"/>
      <c r="H139" s="175"/>
      <c r="I139" s="176"/>
      <c r="J139" s="176"/>
      <c r="K139" s="178"/>
      <c r="L139" s="179"/>
      <c r="M139" s="176"/>
      <c r="N139" s="176"/>
      <c r="O139" s="177"/>
      <c r="P139" s="130">
        <v>10</v>
      </c>
      <c r="Q139" s="124"/>
      <c r="R139" s="124">
        <v>3</v>
      </c>
      <c r="S139" s="172" t="s">
        <v>279</v>
      </c>
      <c r="T139" s="130">
        <v>10</v>
      </c>
      <c r="U139" s="124"/>
      <c r="V139" s="124">
        <v>3</v>
      </c>
      <c r="W139" s="172" t="s">
        <v>279</v>
      </c>
      <c r="X139" s="130">
        <v>10</v>
      </c>
      <c r="Y139" s="124"/>
      <c r="Z139" s="124">
        <v>3</v>
      </c>
      <c r="AA139" s="172" t="s">
        <v>279</v>
      </c>
      <c r="AB139" s="283"/>
      <c r="AC139" s="284"/>
      <c r="AD139" s="284"/>
      <c r="AE139" s="182"/>
    </row>
    <row r="140" spans="1:31" s="173" customFormat="1" ht="15.75" customHeight="1" x14ac:dyDescent="0.3">
      <c r="A140" s="111" t="s">
        <v>238</v>
      </c>
      <c r="B140" s="18" t="s">
        <v>39</v>
      </c>
      <c r="C140" s="174" t="s">
        <v>239</v>
      </c>
      <c r="D140" s="175"/>
      <c r="E140" s="176"/>
      <c r="F140" s="176"/>
      <c r="G140" s="177"/>
      <c r="H140" s="175"/>
      <c r="I140" s="176"/>
      <c r="J140" s="176"/>
      <c r="K140" s="178"/>
      <c r="L140" s="179"/>
      <c r="M140" s="176"/>
      <c r="N140" s="176"/>
      <c r="O140" s="177"/>
      <c r="P140" s="130">
        <v>10</v>
      </c>
      <c r="Q140" s="124"/>
      <c r="R140" s="124">
        <v>3</v>
      </c>
      <c r="S140" s="172" t="s">
        <v>279</v>
      </c>
      <c r="T140" s="130">
        <v>10</v>
      </c>
      <c r="U140" s="124"/>
      <c r="V140" s="124">
        <v>3</v>
      </c>
      <c r="W140" s="172" t="s">
        <v>279</v>
      </c>
      <c r="X140" s="130">
        <v>10</v>
      </c>
      <c r="Y140" s="124"/>
      <c r="Z140" s="124">
        <v>3</v>
      </c>
      <c r="AA140" s="172" t="s">
        <v>279</v>
      </c>
      <c r="AB140" s="283"/>
      <c r="AC140" s="284"/>
      <c r="AD140" s="284"/>
      <c r="AE140" s="182"/>
    </row>
    <row r="141" spans="1:31" s="173" customFormat="1" ht="15.75" customHeight="1" x14ac:dyDescent="0.3">
      <c r="A141" s="185" t="s">
        <v>240</v>
      </c>
      <c r="B141" s="19" t="s">
        <v>39</v>
      </c>
      <c r="C141" s="186" t="s">
        <v>341</v>
      </c>
      <c r="D141" s="175"/>
      <c r="E141" s="176"/>
      <c r="F141" s="176"/>
      <c r="G141" s="177"/>
      <c r="H141" s="175"/>
      <c r="I141" s="176"/>
      <c r="J141" s="176"/>
      <c r="K141" s="178"/>
      <c r="L141" s="179"/>
      <c r="M141" s="176"/>
      <c r="N141" s="176"/>
      <c r="O141" s="177"/>
      <c r="P141" s="130">
        <v>10</v>
      </c>
      <c r="Q141" s="124"/>
      <c r="R141" s="124">
        <v>3</v>
      </c>
      <c r="S141" s="172" t="s">
        <v>279</v>
      </c>
      <c r="T141" s="130">
        <v>10</v>
      </c>
      <c r="U141" s="124"/>
      <c r="V141" s="124">
        <v>3</v>
      </c>
      <c r="W141" s="172" t="s">
        <v>279</v>
      </c>
      <c r="X141" s="130">
        <v>10</v>
      </c>
      <c r="Y141" s="124"/>
      <c r="Z141" s="124">
        <v>3</v>
      </c>
      <c r="AA141" s="172" t="s">
        <v>279</v>
      </c>
      <c r="AB141" s="283"/>
      <c r="AC141" s="284"/>
      <c r="AD141" s="284"/>
      <c r="AE141" s="182"/>
    </row>
    <row r="142" spans="1:31" s="173" customFormat="1" ht="15.75" customHeight="1" x14ac:dyDescent="0.3">
      <c r="A142" s="111" t="s">
        <v>241</v>
      </c>
      <c r="B142" s="18" t="s">
        <v>39</v>
      </c>
      <c r="C142" s="187" t="s">
        <v>242</v>
      </c>
      <c r="D142" s="175"/>
      <c r="E142" s="176"/>
      <c r="F142" s="176"/>
      <c r="G142" s="177"/>
      <c r="H142" s="175"/>
      <c r="I142" s="176"/>
      <c r="J142" s="176"/>
      <c r="K142" s="178"/>
      <c r="L142" s="179"/>
      <c r="M142" s="176"/>
      <c r="N142" s="176"/>
      <c r="O142" s="177"/>
      <c r="P142" s="130">
        <v>10</v>
      </c>
      <c r="Q142" s="124"/>
      <c r="R142" s="124">
        <v>3</v>
      </c>
      <c r="S142" s="172" t="s">
        <v>279</v>
      </c>
      <c r="T142" s="130">
        <v>10</v>
      </c>
      <c r="U142" s="124"/>
      <c r="V142" s="124">
        <v>3</v>
      </c>
      <c r="W142" s="172" t="s">
        <v>279</v>
      </c>
      <c r="X142" s="130">
        <v>10</v>
      </c>
      <c r="Y142" s="124"/>
      <c r="Z142" s="124">
        <v>3</v>
      </c>
      <c r="AA142" s="172" t="s">
        <v>279</v>
      </c>
      <c r="AB142" s="283"/>
      <c r="AC142" s="284"/>
      <c r="AD142" s="284"/>
      <c r="AE142" s="182"/>
    </row>
    <row r="143" spans="1:31" s="173" customFormat="1" ht="15.75" customHeight="1" x14ac:dyDescent="0.3">
      <c r="A143" s="111" t="s">
        <v>243</v>
      </c>
      <c r="B143" s="18" t="s">
        <v>39</v>
      </c>
      <c r="C143" s="174" t="s">
        <v>244</v>
      </c>
      <c r="D143" s="175"/>
      <c r="E143" s="176"/>
      <c r="F143" s="176"/>
      <c r="G143" s="177"/>
      <c r="H143" s="175"/>
      <c r="I143" s="176"/>
      <c r="J143" s="176"/>
      <c r="K143" s="178"/>
      <c r="L143" s="179"/>
      <c r="M143" s="176"/>
      <c r="N143" s="176"/>
      <c r="O143" s="177"/>
      <c r="P143" s="130">
        <v>10</v>
      </c>
      <c r="Q143" s="124"/>
      <c r="R143" s="124">
        <v>3</v>
      </c>
      <c r="S143" s="172" t="s">
        <v>279</v>
      </c>
      <c r="T143" s="130">
        <v>10</v>
      </c>
      <c r="U143" s="124"/>
      <c r="V143" s="124">
        <v>3</v>
      </c>
      <c r="W143" s="172" t="s">
        <v>279</v>
      </c>
      <c r="X143" s="130">
        <v>10</v>
      </c>
      <c r="Y143" s="124"/>
      <c r="Z143" s="124">
        <v>3</v>
      </c>
      <c r="AA143" s="172" t="s">
        <v>279</v>
      </c>
      <c r="AB143" s="283"/>
      <c r="AC143" s="284"/>
      <c r="AD143" s="284"/>
      <c r="AE143" s="182"/>
    </row>
    <row r="144" spans="1:31" s="173" customFormat="1" ht="15.75" customHeight="1" x14ac:dyDescent="0.3">
      <c r="A144" s="183" t="s">
        <v>329</v>
      </c>
      <c r="B144" s="84" t="s">
        <v>39</v>
      </c>
      <c r="C144" s="188" t="s">
        <v>330</v>
      </c>
      <c r="D144" s="175"/>
      <c r="E144" s="176"/>
      <c r="F144" s="176"/>
      <c r="G144" s="177"/>
      <c r="H144" s="175"/>
      <c r="I144" s="176"/>
      <c r="J144" s="176"/>
      <c r="K144" s="178"/>
      <c r="L144" s="179"/>
      <c r="M144" s="176"/>
      <c r="N144" s="176"/>
      <c r="O144" s="177"/>
      <c r="P144" s="175"/>
      <c r="Q144" s="176"/>
      <c r="R144" s="176"/>
      <c r="S144" s="178"/>
      <c r="T144" s="130"/>
      <c r="U144" s="124">
        <v>8</v>
      </c>
      <c r="V144" s="124">
        <v>1</v>
      </c>
      <c r="W144" s="172" t="s">
        <v>277</v>
      </c>
      <c r="X144" s="175"/>
      <c r="Y144" s="176"/>
      <c r="Z144" s="176"/>
      <c r="AA144" s="178"/>
      <c r="AB144" s="283"/>
      <c r="AC144" s="284"/>
      <c r="AD144" s="284"/>
      <c r="AE144" s="182"/>
    </row>
    <row r="145" spans="1:31" s="173" customFormat="1" ht="15.75" customHeight="1" x14ac:dyDescent="0.3">
      <c r="A145" s="183" t="s">
        <v>358</v>
      </c>
      <c r="B145" s="84" t="s">
        <v>39</v>
      </c>
      <c r="C145" s="189" t="s">
        <v>342</v>
      </c>
      <c r="D145" s="175"/>
      <c r="E145" s="176"/>
      <c r="F145" s="176"/>
      <c r="G145" s="177"/>
      <c r="H145" s="175"/>
      <c r="I145" s="176"/>
      <c r="J145" s="176"/>
      <c r="K145" s="178"/>
      <c r="L145" s="179"/>
      <c r="M145" s="176"/>
      <c r="N145" s="176"/>
      <c r="O145" s="177"/>
      <c r="P145" s="130">
        <v>10</v>
      </c>
      <c r="Q145" s="124"/>
      <c r="R145" s="124">
        <v>3</v>
      </c>
      <c r="S145" s="172" t="s">
        <v>279</v>
      </c>
      <c r="T145" s="130">
        <v>10</v>
      </c>
      <c r="U145" s="124"/>
      <c r="V145" s="124">
        <v>3</v>
      </c>
      <c r="W145" s="172" t="s">
        <v>279</v>
      </c>
      <c r="X145" s="130">
        <v>10</v>
      </c>
      <c r="Y145" s="124"/>
      <c r="Z145" s="124">
        <v>3</v>
      </c>
      <c r="AA145" s="172" t="s">
        <v>279</v>
      </c>
      <c r="AB145" s="283"/>
      <c r="AC145" s="284"/>
      <c r="AD145" s="284"/>
      <c r="AE145" s="182"/>
    </row>
    <row r="146" spans="1:31" s="173" customFormat="1" ht="15.75" customHeight="1" x14ac:dyDescent="0.3">
      <c r="A146" s="183" t="s">
        <v>331</v>
      </c>
      <c r="B146" s="84" t="s">
        <v>39</v>
      </c>
      <c r="C146" s="190" t="s">
        <v>332</v>
      </c>
      <c r="D146" s="175"/>
      <c r="E146" s="176"/>
      <c r="F146" s="176"/>
      <c r="G146" s="177"/>
      <c r="H146" s="175"/>
      <c r="I146" s="176"/>
      <c r="J146" s="176"/>
      <c r="K146" s="178"/>
      <c r="L146" s="179"/>
      <c r="M146" s="176"/>
      <c r="N146" s="176"/>
      <c r="O146" s="177"/>
      <c r="P146" s="130">
        <v>6</v>
      </c>
      <c r="Q146" s="124"/>
      <c r="R146" s="124">
        <v>3</v>
      </c>
      <c r="S146" s="172" t="s">
        <v>277</v>
      </c>
      <c r="T146" s="130">
        <v>6</v>
      </c>
      <c r="U146" s="124"/>
      <c r="V146" s="124">
        <v>3</v>
      </c>
      <c r="W146" s="172" t="s">
        <v>277</v>
      </c>
      <c r="X146" s="130">
        <v>6</v>
      </c>
      <c r="Y146" s="124"/>
      <c r="Z146" s="124">
        <v>3</v>
      </c>
      <c r="AA146" s="172" t="s">
        <v>277</v>
      </c>
      <c r="AB146" s="283"/>
      <c r="AC146" s="284"/>
      <c r="AD146" s="284"/>
      <c r="AE146" s="182"/>
    </row>
    <row r="147" spans="1:31" s="173" customFormat="1" ht="15.75" customHeight="1" x14ac:dyDescent="0.3">
      <c r="A147" s="183" t="s">
        <v>333</v>
      </c>
      <c r="B147" s="84" t="s">
        <v>39</v>
      </c>
      <c r="C147" s="190" t="s">
        <v>334</v>
      </c>
      <c r="D147" s="175"/>
      <c r="E147" s="176"/>
      <c r="F147" s="176"/>
      <c r="G147" s="177"/>
      <c r="H147" s="175"/>
      <c r="I147" s="176"/>
      <c r="J147" s="176"/>
      <c r="K147" s="178"/>
      <c r="L147" s="179"/>
      <c r="M147" s="176"/>
      <c r="N147" s="176"/>
      <c r="O147" s="177"/>
      <c r="P147" s="130">
        <v>10</v>
      </c>
      <c r="Q147" s="124"/>
      <c r="R147" s="124">
        <v>2</v>
      </c>
      <c r="S147" s="172" t="s">
        <v>279</v>
      </c>
      <c r="T147" s="130">
        <v>10</v>
      </c>
      <c r="U147" s="124"/>
      <c r="V147" s="124">
        <v>2</v>
      </c>
      <c r="W147" s="172" t="s">
        <v>279</v>
      </c>
      <c r="X147" s="130">
        <v>10</v>
      </c>
      <c r="Y147" s="124"/>
      <c r="Z147" s="124">
        <v>2</v>
      </c>
      <c r="AA147" s="172" t="s">
        <v>279</v>
      </c>
      <c r="AB147" s="283"/>
      <c r="AC147" s="284"/>
      <c r="AD147" s="284"/>
      <c r="AE147" s="182"/>
    </row>
    <row r="148" spans="1:31" s="173" customFormat="1" ht="15.75" customHeight="1" x14ac:dyDescent="0.3">
      <c r="A148" s="183" t="s">
        <v>359</v>
      </c>
      <c r="B148" s="84" t="s">
        <v>39</v>
      </c>
      <c r="C148" s="189" t="s">
        <v>360</v>
      </c>
      <c r="D148" s="175"/>
      <c r="E148" s="176"/>
      <c r="F148" s="176"/>
      <c r="G148" s="177"/>
      <c r="H148" s="175"/>
      <c r="I148" s="176"/>
      <c r="J148" s="176"/>
      <c r="K148" s="178"/>
      <c r="L148" s="179"/>
      <c r="M148" s="176"/>
      <c r="N148" s="176"/>
      <c r="O148" s="177"/>
      <c r="P148" s="130"/>
      <c r="Q148" s="124">
        <v>10</v>
      </c>
      <c r="R148" s="124">
        <v>3</v>
      </c>
      <c r="S148" s="172" t="s">
        <v>279</v>
      </c>
      <c r="T148" s="130"/>
      <c r="U148" s="124">
        <v>10</v>
      </c>
      <c r="V148" s="124">
        <v>3</v>
      </c>
      <c r="W148" s="172" t="s">
        <v>279</v>
      </c>
      <c r="X148" s="130"/>
      <c r="Y148" s="124">
        <v>10</v>
      </c>
      <c r="Z148" s="124">
        <v>3</v>
      </c>
      <c r="AA148" s="172" t="s">
        <v>279</v>
      </c>
      <c r="AB148" s="283"/>
      <c r="AC148" s="284"/>
      <c r="AD148" s="284"/>
      <c r="AE148" s="182"/>
    </row>
    <row r="149" spans="1:31" s="173" customFormat="1" ht="15.75" customHeight="1" x14ac:dyDescent="0.3">
      <c r="A149" s="183" t="s">
        <v>335</v>
      </c>
      <c r="B149" s="84" t="s">
        <v>39</v>
      </c>
      <c r="C149" s="190" t="s">
        <v>336</v>
      </c>
      <c r="D149" s="175"/>
      <c r="E149" s="176"/>
      <c r="F149" s="176"/>
      <c r="G149" s="177"/>
      <c r="H149" s="175"/>
      <c r="I149" s="176"/>
      <c r="J149" s="176"/>
      <c r="K149" s="178"/>
      <c r="L149" s="179"/>
      <c r="M149" s="176"/>
      <c r="N149" s="176"/>
      <c r="O149" s="177"/>
      <c r="P149" s="130">
        <v>6</v>
      </c>
      <c r="Q149" s="124">
        <v>6</v>
      </c>
      <c r="R149" s="124">
        <v>3</v>
      </c>
      <c r="S149" s="172" t="s">
        <v>279</v>
      </c>
      <c r="T149" s="130">
        <v>6</v>
      </c>
      <c r="U149" s="124">
        <v>6</v>
      </c>
      <c r="V149" s="124">
        <v>3</v>
      </c>
      <c r="W149" s="172" t="s">
        <v>279</v>
      </c>
      <c r="X149" s="130">
        <v>6</v>
      </c>
      <c r="Y149" s="124">
        <v>6</v>
      </c>
      <c r="Z149" s="124">
        <v>3</v>
      </c>
      <c r="AA149" s="172" t="s">
        <v>279</v>
      </c>
      <c r="AB149" s="283"/>
      <c r="AC149" s="284"/>
      <c r="AD149" s="284"/>
      <c r="AE149" s="182"/>
    </row>
    <row r="150" spans="1:31" s="173" customFormat="1" ht="15.75" customHeight="1" x14ac:dyDescent="0.3">
      <c r="A150" s="183" t="s">
        <v>343</v>
      </c>
      <c r="B150" s="84" t="s">
        <v>39</v>
      </c>
      <c r="C150" s="190" t="s">
        <v>337</v>
      </c>
      <c r="D150" s="175"/>
      <c r="E150" s="176"/>
      <c r="F150" s="176"/>
      <c r="G150" s="177"/>
      <c r="H150" s="175"/>
      <c r="I150" s="176"/>
      <c r="J150" s="176"/>
      <c r="K150" s="178"/>
      <c r="L150" s="179"/>
      <c r="M150" s="176"/>
      <c r="N150" s="176"/>
      <c r="O150" s="177"/>
      <c r="P150" s="130">
        <v>10</v>
      </c>
      <c r="Q150" s="124"/>
      <c r="R150" s="124">
        <v>3</v>
      </c>
      <c r="S150" s="172" t="s">
        <v>279</v>
      </c>
      <c r="T150" s="130">
        <v>10</v>
      </c>
      <c r="U150" s="124"/>
      <c r="V150" s="124">
        <v>3</v>
      </c>
      <c r="W150" s="172" t="s">
        <v>279</v>
      </c>
      <c r="X150" s="130">
        <v>10</v>
      </c>
      <c r="Y150" s="124"/>
      <c r="Z150" s="124">
        <v>3</v>
      </c>
      <c r="AA150" s="172" t="s">
        <v>279</v>
      </c>
      <c r="AB150" s="283"/>
      <c r="AC150" s="284"/>
      <c r="AD150" s="284"/>
      <c r="AE150" s="182"/>
    </row>
    <row r="151" spans="1:31" s="173" customFormat="1" ht="15.75" customHeight="1" x14ac:dyDescent="0.3">
      <c r="A151" s="183" t="s">
        <v>361</v>
      </c>
      <c r="B151" s="84" t="s">
        <v>39</v>
      </c>
      <c r="C151" s="191" t="s">
        <v>362</v>
      </c>
      <c r="D151" s="175"/>
      <c r="E151" s="176"/>
      <c r="F151" s="176"/>
      <c r="G151" s="177"/>
      <c r="H151" s="175"/>
      <c r="I151" s="176"/>
      <c r="J151" s="176"/>
      <c r="K151" s="178"/>
      <c r="L151" s="179"/>
      <c r="M151" s="176"/>
      <c r="N151" s="176"/>
      <c r="O151" s="177"/>
      <c r="P151" s="130">
        <v>20</v>
      </c>
      <c r="Q151" s="124"/>
      <c r="R151" s="124">
        <v>3</v>
      </c>
      <c r="S151" s="172" t="s">
        <v>277</v>
      </c>
      <c r="T151" s="130">
        <v>20</v>
      </c>
      <c r="U151" s="124"/>
      <c r="V151" s="124">
        <v>3</v>
      </c>
      <c r="W151" s="172" t="s">
        <v>277</v>
      </c>
      <c r="X151" s="130">
        <v>20</v>
      </c>
      <c r="Y151" s="124"/>
      <c r="Z151" s="124">
        <v>3</v>
      </c>
      <c r="AA151" s="172" t="s">
        <v>277</v>
      </c>
      <c r="AB151" s="283"/>
      <c r="AC151" s="284"/>
      <c r="AD151" s="284"/>
      <c r="AE151" s="182"/>
    </row>
    <row r="152" spans="1:31" s="173" customFormat="1" ht="15.75" customHeight="1" x14ac:dyDescent="0.3">
      <c r="A152" s="183" t="s">
        <v>363</v>
      </c>
      <c r="B152" s="84" t="s">
        <v>39</v>
      </c>
      <c r="C152" s="191" t="s">
        <v>364</v>
      </c>
      <c r="D152" s="175"/>
      <c r="E152" s="176"/>
      <c r="F152" s="176"/>
      <c r="G152" s="177"/>
      <c r="H152" s="175"/>
      <c r="I152" s="176"/>
      <c r="J152" s="176"/>
      <c r="K152" s="178"/>
      <c r="L152" s="179"/>
      <c r="M152" s="176"/>
      <c r="N152" s="176"/>
      <c r="O152" s="177"/>
      <c r="P152" s="130">
        <v>10</v>
      </c>
      <c r="Q152" s="124"/>
      <c r="R152" s="124">
        <v>3</v>
      </c>
      <c r="S152" s="172" t="s">
        <v>279</v>
      </c>
      <c r="T152" s="130">
        <v>10</v>
      </c>
      <c r="U152" s="124"/>
      <c r="V152" s="124">
        <v>3</v>
      </c>
      <c r="W152" s="172" t="s">
        <v>279</v>
      </c>
      <c r="X152" s="130">
        <v>10</v>
      </c>
      <c r="Y152" s="124"/>
      <c r="Z152" s="124">
        <v>3</v>
      </c>
      <c r="AA152" s="172" t="s">
        <v>279</v>
      </c>
      <c r="AB152" s="283"/>
      <c r="AC152" s="284"/>
      <c r="AD152" s="284"/>
      <c r="AE152" s="182"/>
    </row>
    <row r="153" spans="1:31" s="173" customFormat="1" ht="15.75" customHeight="1" x14ac:dyDescent="0.3">
      <c r="A153" s="183" t="s">
        <v>365</v>
      </c>
      <c r="B153" s="84" t="s">
        <v>39</v>
      </c>
      <c r="C153" s="191" t="s">
        <v>366</v>
      </c>
      <c r="D153" s="175"/>
      <c r="E153" s="176"/>
      <c r="F153" s="176"/>
      <c r="G153" s="177"/>
      <c r="H153" s="175"/>
      <c r="I153" s="176"/>
      <c r="J153" s="176"/>
      <c r="K153" s="178"/>
      <c r="L153" s="179"/>
      <c r="M153" s="176"/>
      <c r="N153" s="176"/>
      <c r="O153" s="177"/>
      <c r="P153" s="130">
        <v>10</v>
      </c>
      <c r="Q153" s="124"/>
      <c r="R153" s="124">
        <v>3</v>
      </c>
      <c r="S153" s="172" t="s">
        <v>278</v>
      </c>
      <c r="T153" s="130">
        <v>10</v>
      </c>
      <c r="U153" s="124"/>
      <c r="V153" s="124">
        <v>3</v>
      </c>
      <c r="W153" s="172" t="s">
        <v>278</v>
      </c>
      <c r="X153" s="130">
        <v>10</v>
      </c>
      <c r="Y153" s="124"/>
      <c r="Z153" s="124">
        <v>3</v>
      </c>
      <c r="AA153" s="172" t="s">
        <v>278</v>
      </c>
      <c r="AB153" s="283"/>
      <c r="AC153" s="284"/>
      <c r="AD153" s="284"/>
      <c r="AE153" s="182"/>
    </row>
    <row r="154" spans="1:31" s="173" customFormat="1" ht="15.75" customHeight="1" x14ac:dyDescent="0.3">
      <c r="A154" s="183" t="s">
        <v>367</v>
      </c>
      <c r="B154" s="84" t="s">
        <v>39</v>
      </c>
      <c r="C154" s="189" t="s">
        <v>368</v>
      </c>
      <c r="D154" s="175"/>
      <c r="E154" s="176"/>
      <c r="F154" s="176"/>
      <c r="G154" s="177"/>
      <c r="H154" s="175"/>
      <c r="I154" s="176"/>
      <c r="J154" s="176"/>
      <c r="K154" s="178"/>
      <c r="L154" s="179"/>
      <c r="M154" s="176"/>
      <c r="N154" s="176"/>
      <c r="O154" s="177"/>
      <c r="P154" s="130"/>
      <c r="Q154" s="124">
        <v>10</v>
      </c>
      <c r="R154" s="124">
        <v>3</v>
      </c>
      <c r="S154" s="172" t="s">
        <v>279</v>
      </c>
      <c r="T154" s="130"/>
      <c r="U154" s="124">
        <v>10</v>
      </c>
      <c r="V154" s="124">
        <v>3</v>
      </c>
      <c r="W154" s="172" t="s">
        <v>279</v>
      </c>
      <c r="X154" s="130"/>
      <c r="Y154" s="124">
        <v>10</v>
      </c>
      <c r="Z154" s="124">
        <v>3</v>
      </c>
      <c r="AA154" s="172" t="s">
        <v>279</v>
      </c>
      <c r="AB154" s="283"/>
      <c r="AC154" s="284"/>
      <c r="AD154" s="284"/>
      <c r="AE154" s="182"/>
    </row>
    <row r="155" spans="1:31" s="173" customFormat="1" ht="15.75" customHeight="1" x14ac:dyDescent="0.3">
      <c r="A155" s="183" t="s">
        <v>372</v>
      </c>
      <c r="B155" s="84" t="s">
        <v>39</v>
      </c>
      <c r="C155" s="191" t="s">
        <v>373</v>
      </c>
      <c r="D155" s="175"/>
      <c r="E155" s="176"/>
      <c r="F155" s="176"/>
      <c r="G155" s="177"/>
      <c r="H155" s="175"/>
      <c r="I155" s="176"/>
      <c r="J155" s="176"/>
      <c r="K155" s="178"/>
      <c r="L155" s="179"/>
      <c r="M155" s="176"/>
      <c r="N155" s="176"/>
      <c r="O155" s="177"/>
      <c r="P155" s="130">
        <v>10</v>
      </c>
      <c r="Q155" s="124"/>
      <c r="R155" s="124">
        <v>3</v>
      </c>
      <c r="S155" s="172" t="s">
        <v>279</v>
      </c>
      <c r="T155" s="130">
        <v>10</v>
      </c>
      <c r="U155" s="124"/>
      <c r="V155" s="124">
        <v>3</v>
      </c>
      <c r="W155" s="172" t="s">
        <v>279</v>
      </c>
      <c r="X155" s="130">
        <v>10</v>
      </c>
      <c r="Y155" s="124"/>
      <c r="Z155" s="124">
        <v>3</v>
      </c>
      <c r="AA155" s="172" t="s">
        <v>279</v>
      </c>
      <c r="AB155" s="283"/>
      <c r="AC155" s="284"/>
      <c r="AD155" s="284"/>
      <c r="AE155" s="182"/>
    </row>
    <row r="156" spans="1:31" s="173" customFormat="1" ht="15.75" customHeight="1" x14ac:dyDescent="0.3">
      <c r="A156" s="183" t="s">
        <v>374</v>
      </c>
      <c r="B156" s="84" t="s">
        <v>39</v>
      </c>
      <c r="C156" s="191" t="s">
        <v>375</v>
      </c>
      <c r="D156" s="175"/>
      <c r="E156" s="176"/>
      <c r="F156" s="176"/>
      <c r="G156" s="177"/>
      <c r="H156" s="175"/>
      <c r="I156" s="176"/>
      <c r="J156" s="176"/>
      <c r="K156" s="178"/>
      <c r="L156" s="179"/>
      <c r="M156" s="176"/>
      <c r="N156" s="176"/>
      <c r="O156" s="177"/>
      <c r="P156" s="130">
        <v>10</v>
      </c>
      <c r="Q156" s="124"/>
      <c r="R156" s="124">
        <v>3</v>
      </c>
      <c r="S156" s="172" t="s">
        <v>279</v>
      </c>
      <c r="T156" s="130">
        <v>10</v>
      </c>
      <c r="U156" s="124"/>
      <c r="V156" s="124">
        <v>3</v>
      </c>
      <c r="W156" s="172" t="s">
        <v>279</v>
      </c>
      <c r="X156" s="130">
        <v>10</v>
      </c>
      <c r="Y156" s="124"/>
      <c r="Z156" s="124">
        <v>3</v>
      </c>
      <c r="AA156" s="172" t="s">
        <v>279</v>
      </c>
      <c r="AB156" s="283"/>
      <c r="AC156" s="284"/>
      <c r="AD156" s="284"/>
      <c r="AE156" s="182"/>
    </row>
    <row r="157" spans="1:31" s="173" customFormat="1" ht="15.75" customHeight="1" x14ac:dyDescent="0.3">
      <c r="A157" s="183" t="s">
        <v>376</v>
      </c>
      <c r="B157" s="84" t="s">
        <v>39</v>
      </c>
      <c r="C157" s="191" t="s">
        <v>377</v>
      </c>
      <c r="D157" s="175"/>
      <c r="E157" s="176"/>
      <c r="F157" s="176"/>
      <c r="G157" s="177"/>
      <c r="H157" s="175"/>
      <c r="I157" s="176"/>
      <c r="J157" s="176"/>
      <c r="K157" s="178"/>
      <c r="L157" s="179"/>
      <c r="M157" s="176"/>
      <c r="N157" s="176"/>
      <c r="O157" s="177"/>
      <c r="P157" s="130">
        <v>12</v>
      </c>
      <c r="Q157" s="124"/>
      <c r="R157" s="124">
        <v>3</v>
      </c>
      <c r="S157" s="172" t="s">
        <v>1</v>
      </c>
      <c r="T157" s="130">
        <v>12</v>
      </c>
      <c r="U157" s="124"/>
      <c r="V157" s="124">
        <v>3</v>
      </c>
      <c r="W157" s="172" t="s">
        <v>1</v>
      </c>
      <c r="X157" s="130">
        <v>12</v>
      </c>
      <c r="Y157" s="124"/>
      <c r="Z157" s="124">
        <v>3</v>
      </c>
      <c r="AA157" s="172" t="s">
        <v>1</v>
      </c>
      <c r="AB157" s="283"/>
      <c r="AC157" s="284"/>
      <c r="AD157" s="284"/>
      <c r="AE157" s="182"/>
    </row>
    <row r="158" spans="1:31" s="173" customFormat="1" ht="15.75" customHeight="1" x14ac:dyDescent="0.3">
      <c r="A158" s="192" t="s">
        <v>344</v>
      </c>
      <c r="B158" s="84" t="s">
        <v>39</v>
      </c>
      <c r="C158" s="193" t="s">
        <v>345</v>
      </c>
      <c r="D158" s="175"/>
      <c r="E158" s="176"/>
      <c r="F158" s="176"/>
      <c r="G158" s="177"/>
      <c r="H158" s="175"/>
      <c r="I158" s="176"/>
      <c r="J158" s="176"/>
      <c r="K158" s="178"/>
      <c r="L158" s="179"/>
      <c r="M158" s="176"/>
      <c r="N158" s="176"/>
      <c r="O158" s="177"/>
      <c r="P158" s="130">
        <v>6</v>
      </c>
      <c r="Q158" s="124"/>
      <c r="R158" s="124">
        <v>2</v>
      </c>
      <c r="S158" s="172" t="s">
        <v>277</v>
      </c>
      <c r="T158" s="130">
        <v>6</v>
      </c>
      <c r="U158" s="124"/>
      <c r="V158" s="124">
        <v>2</v>
      </c>
      <c r="W158" s="172" t="s">
        <v>277</v>
      </c>
      <c r="X158" s="130">
        <v>6</v>
      </c>
      <c r="Y158" s="124"/>
      <c r="Z158" s="124">
        <v>2</v>
      </c>
      <c r="AA158" s="172" t="s">
        <v>277</v>
      </c>
      <c r="AB158" s="283"/>
      <c r="AC158" s="284"/>
      <c r="AD158" s="284"/>
      <c r="AE158" s="182"/>
    </row>
    <row r="159" spans="1:31" s="173" customFormat="1" ht="15.75" customHeight="1" x14ac:dyDescent="0.3">
      <c r="A159" s="192" t="s">
        <v>110</v>
      </c>
      <c r="B159" s="84" t="s">
        <v>39</v>
      </c>
      <c r="C159" s="194" t="s">
        <v>346</v>
      </c>
      <c r="D159" s="175"/>
      <c r="E159" s="176"/>
      <c r="F159" s="176"/>
      <c r="G159" s="177"/>
      <c r="H159" s="175"/>
      <c r="I159" s="176"/>
      <c r="J159" s="176"/>
      <c r="K159" s="178"/>
      <c r="L159" s="179"/>
      <c r="M159" s="176"/>
      <c r="N159" s="176"/>
      <c r="O159" s="177"/>
      <c r="P159" s="130">
        <v>8</v>
      </c>
      <c r="Q159" s="124">
        <v>2</v>
      </c>
      <c r="R159" s="124">
        <v>2</v>
      </c>
      <c r="S159" s="172" t="s">
        <v>1</v>
      </c>
      <c r="T159" s="130">
        <v>8</v>
      </c>
      <c r="U159" s="124">
        <v>2</v>
      </c>
      <c r="V159" s="124">
        <v>2</v>
      </c>
      <c r="W159" s="172" t="s">
        <v>1</v>
      </c>
      <c r="X159" s="130">
        <v>8</v>
      </c>
      <c r="Y159" s="124">
        <v>2</v>
      </c>
      <c r="Z159" s="124">
        <v>2</v>
      </c>
      <c r="AA159" s="172" t="s">
        <v>1</v>
      </c>
      <c r="AB159" s="283"/>
      <c r="AC159" s="284"/>
      <c r="AD159" s="284"/>
      <c r="AE159" s="182"/>
    </row>
    <row r="160" spans="1:31" s="173" customFormat="1" ht="15.75" customHeight="1" x14ac:dyDescent="0.3">
      <c r="A160" s="192" t="s">
        <v>230</v>
      </c>
      <c r="B160" s="84" t="s">
        <v>39</v>
      </c>
      <c r="C160" s="195" t="s">
        <v>347</v>
      </c>
      <c r="D160" s="175"/>
      <c r="E160" s="176"/>
      <c r="F160" s="176"/>
      <c r="G160" s="177"/>
      <c r="H160" s="175"/>
      <c r="I160" s="176"/>
      <c r="J160" s="176"/>
      <c r="K160" s="178"/>
      <c r="L160" s="179"/>
      <c r="M160" s="176"/>
      <c r="N160" s="176"/>
      <c r="O160" s="177"/>
      <c r="P160" s="175">
        <v>12</v>
      </c>
      <c r="Q160" s="176"/>
      <c r="R160" s="176">
        <v>3</v>
      </c>
      <c r="S160" s="178" t="s">
        <v>279</v>
      </c>
      <c r="T160" s="175">
        <v>12</v>
      </c>
      <c r="U160" s="176"/>
      <c r="V160" s="176">
        <v>3</v>
      </c>
      <c r="W160" s="178" t="s">
        <v>279</v>
      </c>
      <c r="X160" s="175">
        <v>12</v>
      </c>
      <c r="Y160" s="176"/>
      <c r="Z160" s="176">
        <v>3</v>
      </c>
      <c r="AA160" s="178" t="s">
        <v>279</v>
      </c>
      <c r="AB160" s="283"/>
      <c r="AC160" s="284"/>
      <c r="AD160" s="284"/>
      <c r="AE160" s="182"/>
    </row>
    <row r="161" spans="1:31" s="173" customFormat="1" ht="15.75" customHeight="1" x14ac:dyDescent="0.3">
      <c r="A161" s="196" t="s">
        <v>378</v>
      </c>
      <c r="B161" s="84" t="s">
        <v>39</v>
      </c>
      <c r="C161" s="195" t="s">
        <v>338</v>
      </c>
      <c r="D161" s="175"/>
      <c r="E161" s="176"/>
      <c r="F161" s="176"/>
      <c r="G161" s="177"/>
      <c r="H161" s="175"/>
      <c r="I161" s="176"/>
      <c r="J161" s="176"/>
      <c r="K161" s="178"/>
      <c r="L161" s="179"/>
      <c r="M161" s="176"/>
      <c r="N161" s="176"/>
      <c r="O161" s="177"/>
      <c r="P161" s="130">
        <v>10</v>
      </c>
      <c r="Q161" s="124"/>
      <c r="R161" s="124">
        <v>3</v>
      </c>
      <c r="S161" s="172" t="s">
        <v>279</v>
      </c>
      <c r="T161" s="130"/>
      <c r="U161" s="124"/>
      <c r="V161" s="124"/>
      <c r="W161" s="172"/>
      <c r="X161" s="180">
        <v>10</v>
      </c>
      <c r="Y161" s="124"/>
      <c r="Z161" s="124">
        <v>3</v>
      </c>
      <c r="AA161" s="181" t="s">
        <v>279</v>
      </c>
      <c r="AB161" s="283"/>
      <c r="AC161" s="284"/>
      <c r="AD161" s="284"/>
      <c r="AE161" s="182"/>
    </row>
    <row r="162" spans="1:31" s="173" customFormat="1" ht="15.75" customHeight="1" x14ac:dyDescent="0.3">
      <c r="A162" s="192" t="s">
        <v>348</v>
      </c>
      <c r="B162" s="84" t="s">
        <v>39</v>
      </c>
      <c r="C162" s="195" t="s">
        <v>349</v>
      </c>
      <c r="D162" s="175"/>
      <c r="E162" s="176"/>
      <c r="F162" s="176"/>
      <c r="G162" s="177"/>
      <c r="H162" s="175"/>
      <c r="I162" s="176"/>
      <c r="J162" s="176"/>
      <c r="K162" s="178"/>
      <c r="L162" s="179"/>
      <c r="M162" s="176"/>
      <c r="N162" s="176"/>
      <c r="O162" s="177"/>
      <c r="P162" s="130">
        <v>6</v>
      </c>
      <c r="Q162" s="124"/>
      <c r="R162" s="124">
        <v>2</v>
      </c>
      <c r="S162" s="172" t="s">
        <v>279</v>
      </c>
      <c r="T162" s="130">
        <v>6</v>
      </c>
      <c r="U162" s="124"/>
      <c r="V162" s="124">
        <v>2</v>
      </c>
      <c r="W162" s="172" t="s">
        <v>279</v>
      </c>
      <c r="X162" s="180">
        <v>6</v>
      </c>
      <c r="Y162" s="124"/>
      <c r="Z162" s="124">
        <v>2</v>
      </c>
      <c r="AA162" s="172" t="s">
        <v>279</v>
      </c>
      <c r="AB162" s="283"/>
      <c r="AC162" s="284"/>
      <c r="AD162" s="284"/>
      <c r="AE162" s="182"/>
    </row>
    <row r="163" spans="1:31" s="173" customFormat="1" ht="15.75" customHeight="1" x14ac:dyDescent="0.3">
      <c r="A163" s="192" t="s">
        <v>379</v>
      </c>
      <c r="B163" s="84" t="s">
        <v>39</v>
      </c>
      <c r="C163" s="195" t="s">
        <v>350</v>
      </c>
      <c r="D163" s="175"/>
      <c r="E163" s="176"/>
      <c r="F163" s="176"/>
      <c r="G163" s="177"/>
      <c r="H163" s="175"/>
      <c r="I163" s="176"/>
      <c r="J163" s="176"/>
      <c r="K163" s="178"/>
      <c r="L163" s="179"/>
      <c r="M163" s="176"/>
      <c r="N163" s="176"/>
      <c r="O163" s="177"/>
      <c r="P163" s="130">
        <v>6</v>
      </c>
      <c r="Q163" s="124">
        <v>6</v>
      </c>
      <c r="R163" s="124">
        <v>3</v>
      </c>
      <c r="S163" s="172" t="s">
        <v>279</v>
      </c>
      <c r="T163" s="130"/>
      <c r="U163" s="124"/>
      <c r="V163" s="124"/>
      <c r="W163" s="172"/>
      <c r="X163" s="130">
        <v>6</v>
      </c>
      <c r="Y163" s="124">
        <v>6</v>
      </c>
      <c r="Z163" s="124">
        <v>3</v>
      </c>
      <c r="AA163" s="172" t="s">
        <v>279</v>
      </c>
      <c r="AB163" s="283"/>
      <c r="AC163" s="284"/>
      <c r="AD163" s="284"/>
      <c r="AE163" s="182"/>
    </row>
    <row r="164" spans="1:31" s="173" customFormat="1" ht="15.75" customHeight="1" x14ac:dyDescent="0.3">
      <c r="A164" s="192" t="s">
        <v>215</v>
      </c>
      <c r="B164" s="84" t="s">
        <v>39</v>
      </c>
      <c r="C164" s="195" t="s">
        <v>351</v>
      </c>
      <c r="D164" s="175"/>
      <c r="E164" s="176"/>
      <c r="F164" s="176"/>
      <c r="G164" s="177"/>
      <c r="H164" s="175"/>
      <c r="I164" s="176"/>
      <c r="J164" s="176"/>
      <c r="K164" s="178"/>
      <c r="L164" s="179"/>
      <c r="M164" s="176"/>
      <c r="N164" s="176"/>
      <c r="O164" s="177"/>
      <c r="P164" s="130">
        <v>6</v>
      </c>
      <c r="Q164" s="124"/>
      <c r="R164" s="124">
        <v>1</v>
      </c>
      <c r="S164" s="172" t="s">
        <v>278</v>
      </c>
      <c r="T164" s="130">
        <v>6</v>
      </c>
      <c r="U164" s="124"/>
      <c r="V164" s="124">
        <v>1</v>
      </c>
      <c r="W164" s="172" t="s">
        <v>278</v>
      </c>
      <c r="X164" s="130">
        <v>6</v>
      </c>
      <c r="Y164" s="124"/>
      <c r="Z164" s="124">
        <v>1</v>
      </c>
      <c r="AA164" s="172" t="s">
        <v>278</v>
      </c>
      <c r="AB164" s="283"/>
      <c r="AC164" s="284"/>
      <c r="AD164" s="284"/>
      <c r="AE164" s="182"/>
    </row>
    <row r="165" spans="1:31" s="173" customFormat="1" ht="15.75" customHeight="1" x14ac:dyDescent="0.3">
      <c r="A165" s="192" t="s">
        <v>126</v>
      </c>
      <c r="B165" s="84" t="s">
        <v>39</v>
      </c>
      <c r="C165" s="195" t="s">
        <v>352</v>
      </c>
      <c r="D165" s="175"/>
      <c r="E165" s="176"/>
      <c r="F165" s="176"/>
      <c r="G165" s="177"/>
      <c r="H165" s="175"/>
      <c r="I165" s="176"/>
      <c r="J165" s="176"/>
      <c r="K165" s="178"/>
      <c r="L165" s="179"/>
      <c r="M165" s="176"/>
      <c r="N165" s="176"/>
      <c r="O165" s="177"/>
      <c r="P165" s="130"/>
      <c r="Q165" s="124">
        <v>6</v>
      </c>
      <c r="R165" s="124">
        <v>2</v>
      </c>
      <c r="S165" s="172" t="s">
        <v>278</v>
      </c>
      <c r="T165" s="130"/>
      <c r="U165" s="124">
        <v>6</v>
      </c>
      <c r="V165" s="124">
        <v>2</v>
      </c>
      <c r="W165" s="172" t="s">
        <v>278</v>
      </c>
      <c r="X165" s="180"/>
      <c r="Y165" s="124">
        <v>6</v>
      </c>
      <c r="Z165" s="124">
        <v>2</v>
      </c>
      <c r="AA165" s="181" t="s">
        <v>278</v>
      </c>
      <c r="AB165" s="283"/>
      <c r="AC165" s="284"/>
      <c r="AD165" s="284"/>
      <c r="AE165" s="182"/>
    </row>
    <row r="166" spans="1:31" s="173" customFormat="1" ht="15.75" customHeight="1" x14ac:dyDescent="0.3">
      <c r="A166" s="183" t="s">
        <v>380</v>
      </c>
      <c r="B166" s="84" t="s">
        <v>39</v>
      </c>
      <c r="C166" s="189" t="s">
        <v>381</v>
      </c>
      <c r="D166" s="175"/>
      <c r="E166" s="176"/>
      <c r="F166" s="176"/>
      <c r="G166" s="177"/>
      <c r="H166" s="175"/>
      <c r="I166" s="176"/>
      <c r="J166" s="176"/>
      <c r="K166" s="178"/>
      <c r="L166" s="179"/>
      <c r="M166" s="176"/>
      <c r="N166" s="176"/>
      <c r="O166" s="177"/>
      <c r="P166" s="130">
        <v>6</v>
      </c>
      <c r="Q166" s="124">
        <v>6</v>
      </c>
      <c r="R166" s="124">
        <v>3</v>
      </c>
      <c r="S166" s="172" t="s">
        <v>279</v>
      </c>
      <c r="T166" s="130">
        <v>6</v>
      </c>
      <c r="U166" s="124">
        <v>6</v>
      </c>
      <c r="V166" s="124">
        <v>3</v>
      </c>
      <c r="W166" s="172" t="s">
        <v>279</v>
      </c>
      <c r="X166" s="130">
        <v>6</v>
      </c>
      <c r="Y166" s="124">
        <v>6</v>
      </c>
      <c r="Z166" s="124">
        <v>3</v>
      </c>
      <c r="AA166" s="172" t="s">
        <v>279</v>
      </c>
      <c r="AB166" s="283"/>
      <c r="AC166" s="284"/>
      <c r="AD166" s="284"/>
      <c r="AE166" s="182"/>
    </row>
    <row r="167" spans="1:31" s="173" customFormat="1" ht="15.75" customHeight="1" x14ac:dyDescent="0.3">
      <c r="A167" s="183" t="s">
        <v>382</v>
      </c>
      <c r="B167" s="84" t="s">
        <v>39</v>
      </c>
      <c r="C167" s="189" t="s">
        <v>383</v>
      </c>
      <c r="D167" s="175"/>
      <c r="E167" s="176"/>
      <c r="F167" s="176"/>
      <c r="G167" s="177"/>
      <c r="H167" s="175"/>
      <c r="I167" s="176"/>
      <c r="J167" s="176"/>
      <c r="K167" s="178"/>
      <c r="L167" s="179"/>
      <c r="M167" s="176"/>
      <c r="N167" s="176"/>
      <c r="O167" s="177"/>
      <c r="P167" s="130">
        <v>6</v>
      </c>
      <c r="Q167" s="124">
        <v>6</v>
      </c>
      <c r="R167" s="124">
        <v>3</v>
      </c>
      <c r="S167" s="172" t="s">
        <v>279</v>
      </c>
      <c r="T167" s="130"/>
      <c r="U167" s="124"/>
      <c r="V167" s="124"/>
      <c r="W167" s="172"/>
      <c r="X167" s="130">
        <v>6</v>
      </c>
      <c r="Y167" s="124">
        <v>6</v>
      </c>
      <c r="Z167" s="124">
        <v>3</v>
      </c>
      <c r="AA167" s="172" t="s">
        <v>279</v>
      </c>
      <c r="AB167" s="283"/>
      <c r="AC167" s="284"/>
      <c r="AD167" s="284"/>
      <c r="AE167" s="182"/>
    </row>
    <row r="168" spans="1:31" s="173" customFormat="1" ht="15.75" customHeight="1" x14ac:dyDescent="0.3">
      <c r="A168" s="183" t="s">
        <v>384</v>
      </c>
      <c r="B168" s="84" t="s">
        <v>39</v>
      </c>
      <c r="C168" s="189" t="s">
        <v>385</v>
      </c>
      <c r="D168" s="175"/>
      <c r="E168" s="176"/>
      <c r="F168" s="176"/>
      <c r="G168" s="177"/>
      <c r="H168" s="175"/>
      <c r="I168" s="176"/>
      <c r="J168" s="176"/>
      <c r="K168" s="178"/>
      <c r="L168" s="179"/>
      <c r="M168" s="176"/>
      <c r="N168" s="176"/>
      <c r="O168" s="177"/>
      <c r="P168" s="130"/>
      <c r="Q168" s="124">
        <v>6</v>
      </c>
      <c r="R168" s="124">
        <v>3</v>
      </c>
      <c r="S168" s="172" t="s">
        <v>277</v>
      </c>
      <c r="T168" s="130"/>
      <c r="U168" s="124"/>
      <c r="V168" s="124"/>
      <c r="W168" s="172"/>
      <c r="X168" s="130"/>
      <c r="Y168" s="124">
        <v>6</v>
      </c>
      <c r="Z168" s="124">
        <v>3</v>
      </c>
      <c r="AA168" s="172" t="s">
        <v>277</v>
      </c>
      <c r="AB168" s="283"/>
      <c r="AC168" s="358"/>
      <c r="AD168" s="358"/>
      <c r="AE168" s="182"/>
    </row>
    <row r="169" spans="1:31" s="173" customFormat="1" ht="15.75" customHeight="1" x14ac:dyDescent="0.3">
      <c r="A169" s="183" t="s">
        <v>386</v>
      </c>
      <c r="B169" s="84" t="s">
        <v>39</v>
      </c>
      <c r="C169" s="189" t="s">
        <v>387</v>
      </c>
      <c r="D169" s="175"/>
      <c r="E169" s="176"/>
      <c r="F169" s="176"/>
      <c r="G169" s="177"/>
      <c r="H169" s="175"/>
      <c r="I169" s="176"/>
      <c r="J169" s="176"/>
      <c r="K169" s="178"/>
      <c r="L169" s="179"/>
      <c r="M169" s="176"/>
      <c r="N169" s="176"/>
      <c r="O169" s="177"/>
      <c r="P169" s="130">
        <v>12</v>
      </c>
      <c r="Q169" s="124"/>
      <c r="R169" s="124">
        <v>3</v>
      </c>
      <c r="S169" s="172" t="s">
        <v>277</v>
      </c>
      <c r="T169" s="130"/>
      <c r="U169" s="124"/>
      <c r="V169" s="124"/>
      <c r="W169" s="172"/>
      <c r="X169" s="130">
        <v>12</v>
      </c>
      <c r="Y169" s="124"/>
      <c r="Z169" s="124">
        <v>3</v>
      </c>
      <c r="AA169" s="172" t="s">
        <v>277</v>
      </c>
      <c r="AB169" s="272"/>
      <c r="AC169" s="273"/>
      <c r="AD169" s="274"/>
      <c r="AE169" s="182"/>
    </row>
    <row r="170" spans="1:31" s="173" customFormat="1" ht="15.75" customHeight="1" x14ac:dyDescent="0.3">
      <c r="A170" s="183" t="s">
        <v>388</v>
      </c>
      <c r="B170" s="84" t="s">
        <v>39</v>
      </c>
      <c r="C170" s="189" t="s">
        <v>389</v>
      </c>
      <c r="D170" s="175"/>
      <c r="E170" s="176"/>
      <c r="F170" s="176"/>
      <c r="G170" s="177"/>
      <c r="H170" s="175"/>
      <c r="I170" s="176"/>
      <c r="J170" s="176"/>
      <c r="K170" s="178"/>
      <c r="L170" s="179"/>
      <c r="M170" s="176"/>
      <c r="N170" s="176"/>
      <c r="O170" s="177"/>
      <c r="P170" s="130"/>
      <c r="Q170" s="124">
        <v>12</v>
      </c>
      <c r="R170" s="124">
        <v>3</v>
      </c>
      <c r="S170" s="172" t="s">
        <v>279</v>
      </c>
      <c r="T170" s="130"/>
      <c r="U170" s="124">
        <v>12</v>
      </c>
      <c r="V170" s="124">
        <v>3</v>
      </c>
      <c r="W170" s="172" t="s">
        <v>279</v>
      </c>
      <c r="X170" s="130"/>
      <c r="Y170" s="124">
        <v>12</v>
      </c>
      <c r="Z170" s="124">
        <v>3</v>
      </c>
      <c r="AA170" s="172" t="s">
        <v>279</v>
      </c>
      <c r="AB170" s="272"/>
      <c r="AC170" s="273"/>
      <c r="AD170" s="274"/>
      <c r="AE170" s="182"/>
    </row>
    <row r="171" spans="1:31" s="173" customFormat="1" ht="15.75" customHeight="1" x14ac:dyDescent="0.3">
      <c r="A171" s="183" t="s">
        <v>390</v>
      </c>
      <c r="B171" s="84" t="s">
        <v>39</v>
      </c>
      <c r="C171" s="189" t="s">
        <v>391</v>
      </c>
      <c r="D171" s="175"/>
      <c r="E171" s="176"/>
      <c r="F171" s="176"/>
      <c r="G171" s="177"/>
      <c r="H171" s="175"/>
      <c r="I171" s="176"/>
      <c r="J171" s="176"/>
      <c r="K171" s="178"/>
      <c r="L171" s="179"/>
      <c r="M171" s="176"/>
      <c r="N171" s="176"/>
      <c r="O171" s="177"/>
      <c r="P171" s="130"/>
      <c r="Q171" s="124">
        <v>12</v>
      </c>
      <c r="R171" s="124">
        <v>3</v>
      </c>
      <c r="S171" s="172" t="s">
        <v>279</v>
      </c>
      <c r="T171" s="130"/>
      <c r="U171" s="124">
        <v>12</v>
      </c>
      <c r="V171" s="124">
        <v>3</v>
      </c>
      <c r="W171" s="172" t="s">
        <v>279</v>
      </c>
      <c r="X171" s="130"/>
      <c r="Y171" s="124">
        <v>12</v>
      </c>
      <c r="Z171" s="124">
        <v>3</v>
      </c>
      <c r="AA171" s="172" t="s">
        <v>279</v>
      </c>
      <c r="AB171" s="272"/>
      <c r="AC171" s="273"/>
      <c r="AD171" s="274"/>
      <c r="AE171" s="182"/>
    </row>
    <row r="172" spans="1:31" s="173" customFormat="1" ht="15.75" customHeight="1" x14ac:dyDescent="0.3">
      <c r="A172" s="183" t="s">
        <v>392</v>
      </c>
      <c r="B172" s="84" t="s">
        <v>39</v>
      </c>
      <c r="C172" s="189" t="s">
        <v>393</v>
      </c>
      <c r="D172" s="175"/>
      <c r="E172" s="176"/>
      <c r="F172" s="176"/>
      <c r="G172" s="177"/>
      <c r="H172" s="175"/>
      <c r="I172" s="176"/>
      <c r="J172" s="176"/>
      <c r="K172" s="178"/>
      <c r="L172" s="179"/>
      <c r="M172" s="176"/>
      <c r="N172" s="176"/>
      <c r="O172" s="177"/>
      <c r="P172" s="130"/>
      <c r="Q172" s="124">
        <v>12</v>
      </c>
      <c r="R172" s="124">
        <v>3</v>
      </c>
      <c r="S172" s="172" t="s">
        <v>279</v>
      </c>
      <c r="T172" s="130"/>
      <c r="U172" s="124">
        <v>12</v>
      </c>
      <c r="V172" s="124">
        <v>3</v>
      </c>
      <c r="W172" s="172" t="s">
        <v>279</v>
      </c>
      <c r="X172" s="130"/>
      <c r="Y172" s="124">
        <v>12</v>
      </c>
      <c r="Z172" s="124">
        <v>3</v>
      </c>
      <c r="AA172" s="172" t="s">
        <v>279</v>
      </c>
      <c r="AB172" s="272"/>
      <c r="AC172" s="273"/>
      <c r="AD172" s="274"/>
      <c r="AE172" s="182"/>
    </row>
    <row r="173" spans="1:31" s="173" customFormat="1" ht="15.75" customHeight="1" x14ac:dyDescent="0.3">
      <c r="A173" s="183" t="s">
        <v>394</v>
      </c>
      <c r="B173" s="84" t="s">
        <v>39</v>
      </c>
      <c r="C173" s="189" t="s">
        <v>395</v>
      </c>
      <c r="D173" s="175"/>
      <c r="E173" s="176"/>
      <c r="F173" s="176"/>
      <c r="G173" s="177"/>
      <c r="H173" s="175"/>
      <c r="I173" s="176"/>
      <c r="J173" s="176"/>
      <c r="K173" s="178"/>
      <c r="L173" s="179"/>
      <c r="M173" s="176"/>
      <c r="N173" s="176"/>
      <c r="O173" s="177"/>
      <c r="P173" s="130"/>
      <c r="Q173" s="124">
        <v>6</v>
      </c>
      <c r="R173" s="124">
        <v>2</v>
      </c>
      <c r="S173" s="172" t="s">
        <v>277</v>
      </c>
      <c r="T173" s="130"/>
      <c r="U173" s="124"/>
      <c r="V173" s="124"/>
      <c r="W173" s="172"/>
      <c r="X173" s="130"/>
      <c r="Y173" s="124">
        <v>6</v>
      </c>
      <c r="Z173" s="124">
        <v>2</v>
      </c>
      <c r="AA173" s="172" t="s">
        <v>277</v>
      </c>
      <c r="AB173" s="272"/>
      <c r="AC173" s="273"/>
      <c r="AD173" s="274"/>
      <c r="AE173" s="182"/>
    </row>
    <row r="174" spans="1:31" s="173" customFormat="1" ht="15.75" customHeight="1" x14ac:dyDescent="0.3">
      <c r="A174" s="183" t="s">
        <v>396</v>
      </c>
      <c r="B174" s="84" t="s">
        <v>39</v>
      </c>
      <c r="C174" s="189" t="s">
        <v>397</v>
      </c>
      <c r="D174" s="175"/>
      <c r="E174" s="176"/>
      <c r="F174" s="176"/>
      <c r="G174" s="177"/>
      <c r="H174" s="175"/>
      <c r="I174" s="176"/>
      <c r="J174" s="176"/>
      <c r="K174" s="178"/>
      <c r="L174" s="179"/>
      <c r="M174" s="176"/>
      <c r="N174" s="176"/>
      <c r="O174" s="177"/>
      <c r="P174" s="130">
        <v>6</v>
      </c>
      <c r="Q174" s="124">
        <v>6</v>
      </c>
      <c r="R174" s="124">
        <v>3</v>
      </c>
      <c r="S174" s="172" t="s">
        <v>278</v>
      </c>
      <c r="T174" s="130">
        <v>6</v>
      </c>
      <c r="U174" s="124">
        <v>6</v>
      </c>
      <c r="V174" s="124">
        <v>3</v>
      </c>
      <c r="W174" s="172" t="s">
        <v>278</v>
      </c>
      <c r="X174" s="130">
        <v>6</v>
      </c>
      <c r="Y174" s="124">
        <v>6</v>
      </c>
      <c r="Z174" s="124">
        <v>3</v>
      </c>
      <c r="AA174" s="172" t="s">
        <v>278</v>
      </c>
      <c r="AB174" s="272"/>
      <c r="AC174" s="273"/>
      <c r="AD174" s="274"/>
      <c r="AE174" s="182"/>
    </row>
    <row r="175" spans="1:31" s="173" customFormat="1" ht="15.75" customHeight="1" x14ac:dyDescent="0.3">
      <c r="A175" s="183" t="s">
        <v>245</v>
      </c>
      <c r="B175" s="84" t="s">
        <v>39</v>
      </c>
      <c r="C175" s="189" t="s">
        <v>398</v>
      </c>
      <c r="D175" s="175"/>
      <c r="E175" s="176"/>
      <c r="F175" s="176"/>
      <c r="G175" s="177"/>
      <c r="H175" s="175"/>
      <c r="I175" s="176"/>
      <c r="J175" s="176"/>
      <c r="K175" s="178"/>
      <c r="L175" s="179"/>
      <c r="M175" s="176"/>
      <c r="N175" s="176"/>
      <c r="O175" s="177"/>
      <c r="P175" s="130"/>
      <c r="Q175" s="124">
        <v>10</v>
      </c>
      <c r="R175" s="124">
        <v>3</v>
      </c>
      <c r="S175" s="172" t="s">
        <v>279</v>
      </c>
      <c r="T175" s="130"/>
      <c r="U175" s="124"/>
      <c r="V175" s="124"/>
      <c r="W175" s="172"/>
      <c r="X175" s="130"/>
      <c r="Y175" s="124">
        <v>10</v>
      </c>
      <c r="Z175" s="124">
        <v>3</v>
      </c>
      <c r="AA175" s="172" t="s">
        <v>279</v>
      </c>
      <c r="AB175" s="272"/>
      <c r="AC175" s="273"/>
      <c r="AD175" s="274"/>
      <c r="AE175" s="182"/>
    </row>
    <row r="176" spans="1:31" s="173" customFormat="1" ht="15.75" customHeight="1" x14ac:dyDescent="0.3">
      <c r="A176" s="183" t="s">
        <v>399</v>
      </c>
      <c r="B176" s="84" t="s">
        <v>39</v>
      </c>
      <c r="C176" s="189" t="s">
        <v>400</v>
      </c>
      <c r="D176" s="175"/>
      <c r="E176" s="176"/>
      <c r="F176" s="176"/>
      <c r="G176" s="177"/>
      <c r="H176" s="175"/>
      <c r="I176" s="176"/>
      <c r="J176" s="176"/>
      <c r="K176" s="178"/>
      <c r="L176" s="179"/>
      <c r="M176" s="176"/>
      <c r="N176" s="176"/>
      <c r="O176" s="177"/>
      <c r="P176" s="130"/>
      <c r="Q176" s="124"/>
      <c r="R176" s="124"/>
      <c r="S176" s="172"/>
      <c r="T176" s="130"/>
      <c r="U176" s="124">
        <v>10</v>
      </c>
      <c r="V176" s="124">
        <v>3</v>
      </c>
      <c r="W176" s="172" t="s">
        <v>279</v>
      </c>
      <c r="X176" s="180"/>
      <c r="Y176" s="124"/>
      <c r="Z176" s="124"/>
      <c r="AA176" s="181"/>
      <c r="AB176" s="272"/>
      <c r="AC176" s="273"/>
      <c r="AD176" s="274"/>
      <c r="AE176" s="182"/>
    </row>
    <row r="177" spans="1:31" s="173" customFormat="1" ht="15.75" customHeight="1" x14ac:dyDescent="0.3">
      <c r="A177" s="183" t="s">
        <v>401</v>
      </c>
      <c r="B177" s="84" t="s">
        <v>39</v>
      </c>
      <c r="C177" s="189" t="s">
        <v>402</v>
      </c>
      <c r="D177" s="175"/>
      <c r="E177" s="176"/>
      <c r="F177" s="176"/>
      <c r="G177" s="177"/>
      <c r="H177" s="175"/>
      <c r="I177" s="176"/>
      <c r="J177" s="176"/>
      <c r="K177" s="178"/>
      <c r="L177" s="179"/>
      <c r="M177" s="176"/>
      <c r="N177" s="176"/>
      <c r="O177" s="177"/>
      <c r="P177" s="130"/>
      <c r="Q177" s="124">
        <v>10</v>
      </c>
      <c r="R177" s="124">
        <v>3</v>
      </c>
      <c r="S177" s="172" t="s">
        <v>279</v>
      </c>
      <c r="T177" s="130"/>
      <c r="U177" s="124"/>
      <c r="V177" s="124"/>
      <c r="W177" s="172"/>
      <c r="X177" s="130"/>
      <c r="Y177" s="124">
        <v>10</v>
      </c>
      <c r="Z177" s="124">
        <v>3</v>
      </c>
      <c r="AA177" s="172" t="s">
        <v>279</v>
      </c>
      <c r="AB177" s="272"/>
      <c r="AC177" s="273"/>
      <c r="AD177" s="274"/>
      <c r="AE177" s="182"/>
    </row>
    <row r="178" spans="1:31" s="173" customFormat="1" ht="15.75" customHeight="1" x14ac:dyDescent="0.3">
      <c r="A178" s="183" t="s">
        <v>403</v>
      </c>
      <c r="B178" s="84" t="s">
        <v>39</v>
      </c>
      <c r="C178" s="189" t="s">
        <v>404</v>
      </c>
      <c r="D178" s="175"/>
      <c r="E178" s="176"/>
      <c r="F178" s="176"/>
      <c r="G178" s="177"/>
      <c r="H178" s="175"/>
      <c r="I178" s="176"/>
      <c r="J178" s="176"/>
      <c r="K178" s="178"/>
      <c r="L178" s="179"/>
      <c r="M178" s="176"/>
      <c r="N178" s="176"/>
      <c r="O178" s="177"/>
      <c r="P178" s="175"/>
      <c r="Q178" s="176"/>
      <c r="R178" s="176"/>
      <c r="S178" s="178"/>
      <c r="T178" s="130">
        <v>10</v>
      </c>
      <c r="U178" s="124"/>
      <c r="V178" s="124">
        <v>3</v>
      </c>
      <c r="W178" s="172" t="s">
        <v>279</v>
      </c>
      <c r="X178" s="175"/>
      <c r="Y178" s="176"/>
      <c r="Z178" s="176"/>
      <c r="AA178" s="178"/>
      <c r="AB178" s="272"/>
      <c r="AC178" s="273"/>
      <c r="AD178" s="274"/>
      <c r="AE178" s="182"/>
    </row>
    <row r="179" spans="1:31" s="173" customFormat="1" ht="15.75" customHeight="1" x14ac:dyDescent="0.3">
      <c r="A179" s="183" t="s">
        <v>405</v>
      </c>
      <c r="B179" s="84" t="s">
        <v>39</v>
      </c>
      <c r="C179" s="189" t="s">
        <v>406</v>
      </c>
      <c r="D179" s="175"/>
      <c r="E179" s="176"/>
      <c r="F179" s="176"/>
      <c r="G179" s="177"/>
      <c r="H179" s="175"/>
      <c r="I179" s="176"/>
      <c r="J179" s="176"/>
      <c r="K179" s="178"/>
      <c r="L179" s="179"/>
      <c r="M179" s="176"/>
      <c r="N179" s="176"/>
      <c r="O179" s="177"/>
      <c r="P179" s="175"/>
      <c r="Q179" s="176"/>
      <c r="R179" s="176"/>
      <c r="S179" s="178"/>
      <c r="T179" s="130">
        <v>10</v>
      </c>
      <c r="U179" s="124"/>
      <c r="V179" s="124">
        <v>3</v>
      </c>
      <c r="W179" s="172" t="s">
        <v>279</v>
      </c>
      <c r="X179" s="175"/>
      <c r="Y179" s="176"/>
      <c r="Z179" s="176"/>
      <c r="AA179" s="178"/>
      <c r="AB179" s="272"/>
      <c r="AC179" s="273"/>
      <c r="AD179" s="274"/>
      <c r="AE179" s="182"/>
    </row>
    <row r="180" spans="1:31" s="173" customFormat="1" ht="15.75" customHeight="1" x14ac:dyDescent="0.3">
      <c r="A180" s="183" t="s">
        <v>407</v>
      </c>
      <c r="B180" s="84" t="s">
        <v>39</v>
      </c>
      <c r="C180" s="189" t="s">
        <v>408</v>
      </c>
      <c r="D180" s="175"/>
      <c r="E180" s="176"/>
      <c r="F180" s="176"/>
      <c r="G180" s="177"/>
      <c r="H180" s="175"/>
      <c r="I180" s="176"/>
      <c r="J180" s="176"/>
      <c r="K180" s="178"/>
      <c r="L180" s="179"/>
      <c r="M180" s="176"/>
      <c r="N180" s="176"/>
      <c r="O180" s="177"/>
      <c r="P180" s="130"/>
      <c r="Q180" s="124">
        <v>10</v>
      </c>
      <c r="R180" s="124">
        <v>3</v>
      </c>
      <c r="S180" s="172" t="s">
        <v>279</v>
      </c>
      <c r="T180" s="130"/>
      <c r="U180" s="124"/>
      <c r="V180" s="124"/>
      <c r="W180" s="172"/>
      <c r="X180" s="130"/>
      <c r="Y180" s="124">
        <v>10</v>
      </c>
      <c r="Z180" s="124">
        <v>3</v>
      </c>
      <c r="AA180" s="172" t="s">
        <v>279</v>
      </c>
      <c r="AB180" s="272"/>
      <c r="AC180" s="273"/>
      <c r="AD180" s="274"/>
      <c r="AE180" s="182"/>
    </row>
    <row r="181" spans="1:31" s="173" customFormat="1" ht="15.75" customHeight="1" x14ac:dyDescent="0.3">
      <c r="A181" s="183" t="s">
        <v>409</v>
      </c>
      <c r="B181" s="84" t="s">
        <v>39</v>
      </c>
      <c r="C181" s="189" t="s">
        <v>410</v>
      </c>
      <c r="D181" s="175"/>
      <c r="E181" s="176"/>
      <c r="F181" s="176"/>
      <c r="G181" s="177"/>
      <c r="H181" s="175"/>
      <c r="I181" s="176"/>
      <c r="J181" s="176"/>
      <c r="K181" s="178"/>
      <c r="L181" s="179"/>
      <c r="M181" s="176"/>
      <c r="N181" s="176"/>
      <c r="O181" s="177"/>
      <c r="P181" s="130">
        <v>10</v>
      </c>
      <c r="Q181" s="124"/>
      <c r="R181" s="124">
        <v>3</v>
      </c>
      <c r="S181" s="172" t="s">
        <v>279</v>
      </c>
      <c r="T181" s="130">
        <v>10</v>
      </c>
      <c r="U181" s="124"/>
      <c r="V181" s="124">
        <v>3</v>
      </c>
      <c r="W181" s="172" t="s">
        <v>279</v>
      </c>
      <c r="X181" s="130">
        <v>10</v>
      </c>
      <c r="Y181" s="124"/>
      <c r="Z181" s="124">
        <v>3</v>
      </c>
      <c r="AA181" s="172" t="s">
        <v>279</v>
      </c>
      <c r="AB181" s="272"/>
      <c r="AC181" s="273"/>
      <c r="AD181" s="274"/>
      <c r="AE181" s="182"/>
    </row>
    <row r="182" spans="1:31" s="173" customFormat="1" ht="15.75" customHeight="1" x14ac:dyDescent="0.3">
      <c r="A182" s="183" t="s">
        <v>411</v>
      </c>
      <c r="B182" s="84" t="s">
        <v>39</v>
      </c>
      <c r="C182" s="189" t="s">
        <v>412</v>
      </c>
      <c r="D182" s="175"/>
      <c r="E182" s="176"/>
      <c r="F182" s="176"/>
      <c r="G182" s="177"/>
      <c r="H182" s="175"/>
      <c r="I182" s="176"/>
      <c r="J182" s="176"/>
      <c r="K182" s="178"/>
      <c r="L182" s="179"/>
      <c r="M182" s="176"/>
      <c r="N182" s="176"/>
      <c r="O182" s="177"/>
      <c r="P182" s="175">
        <v>10</v>
      </c>
      <c r="Q182" s="176"/>
      <c r="R182" s="176">
        <v>3</v>
      </c>
      <c r="S182" s="172" t="s">
        <v>279</v>
      </c>
      <c r="T182" s="175">
        <v>10</v>
      </c>
      <c r="U182" s="176"/>
      <c r="V182" s="176">
        <v>3</v>
      </c>
      <c r="W182" s="172" t="s">
        <v>279</v>
      </c>
      <c r="X182" s="175">
        <v>10</v>
      </c>
      <c r="Y182" s="176"/>
      <c r="Z182" s="176">
        <v>3</v>
      </c>
      <c r="AA182" s="172" t="s">
        <v>279</v>
      </c>
      <c r="AB182" s="272"/>
      <c r="AC182" s="273"/>
      <c r="AD182" s="274"/>
      <c r="AE182" s="182"/>
    </row>
    <row r="183" spans="1:31" s="173" customFormat="1" ht="15.75" customHeight="1" x14ac:dyDescent="0.3">
      <c r="A183" s="183" t="s">
        <v>413</v>
      </c>
      <c r="B183" s="84" t="s">
        <v>39</v>
      </c>
      <c r="C183" s="189" t="s">
        <v>414</v>
      </c>
      <c r="D183" s="175"/>
      <c r="E183" s="176"/>
      <c r="F183" s="176"/>
      <c r="G183" s="177"/>
      <c r="H183" s="175"/>
      <c r="I183" s="176"/>
      <c r="J183" s="176"/>
      <c r="K183" s="178"/>
      <c r="L183" s="179"/>
      <c r="M183" s="176"/>
      <c r="N183" s="176"/>
      <c r="O183" s="177"/>
      <c r="P183" s="130"/>
      <c r="Q183" s="124"/>
      <c r="R183" s="124"/>
      <c r="S183" s="172"/>
      <c r="T183" s="130">
        <v>10</v>
      </c>
      <c r="U183" s="124"/>
      <c r="V183" s="124">
        <v>3</v>
      </c>
      <c r="W183" s="172" t="s">
        <v>279</v>
      </c>
      <c r="X183" s="130">
        <v>10</v>
      </c>
      <c r="Y183" s="124"/>
      <c r="Z183" s="124">
        <v>3</v>
      </c>
      <c r="AA183" s="172" t="s">
        <v>279</v>
      </c>
      <c r="AB183" s="272"/>
      <c r="AC183" s="273"/>
      <c r="AD183" s="274"/>
      <c r="AE183" s="182"/>
    </row>
    <row r="184" spans="1:31" s="173" customFormat="1" ht="15.75" customHeight="1" x14ac:dyDescent="0.3">
      <c r="A184" s="183" t="s">
        <v>415</v>
      </c>
      <c r="B184" s="84" t="s">
        <v>39</v>
      </c>
      <c r="C184" s="189" t="s">
        <v>416</v>
      </c>
      <c r="D184" s="175"/>
      <c r="E184" s="176"/>
      <c r="F184" s="176"/>
      <c r="G184" s="177"/>
      <c r="H184" s="175"/>
      <c r="I184" s="176"/>
      <c r="J184" s="176"/>
      <c r="K184" s="178"/>
      <c r="L184" s="179"/>
      <c r="M184" s="176"/>
      <c r="N184" s="176"/>
      <c r="O184" s="177"/>
      <c r="P184" s="130">
        <v>6</v>
      </c>
      <c r="Q184" s="124"/>
      <c r="R184" s="124">
        <v>3</v>
      </c>
      <c r="S184" s="172" t="s">
        <v>279</v>
      </c>
      <c r="T184" s="130">
        <v>6</v>
      </c>
      <c r="U184" s="124"/>
      <c r="V184" s="124">
        <v>3</v>
      </c>
      <c r="W184" s="172" t="s">
        <v>279</v>
      </c>
      <c r="X184" s="130">
        <v>6</v>
      </c>
      <c r="Y184" s="124"/>
      <c r="Z184" s="124">
        <v>3</v>
      </c>
      <c r="AA184" s="172" t="s">
        <v>279</v>
      </c>
      <c r="AB184" s="272"/>
      <c r="AC184" s="273"/>
      <c r="AD184" s="274"/>
      <c r="AE184" s="182"/>
    </row>
    <row r="185" spans="1:31" s="173" customFormat="1" ht="15.75" customHeight="1" x14ac:dyDescent="0.3">
      <c r="A185" s="183" t="s">
        <v>371</v>
      </c>
      <c r="B185" s="84" t="s">
        <v>39</v>
      </c>
      <c r="C185" s="189" t="s">
        <v>417</v>
      </c>
      <c r="D185" s="175"/>
      <c r="E185" s="176"/>
      <c r="F185" s="176"/>
      <c r="G185" s="177"/>
      <c r="H185" s="175"/>
      <c r="I185" s="176"/>
      <c r="J185" s="176"/>
      <c r="K185" s="178"/>
      <c r="L185" s="179"/>
      <c r="M185" s="176"/>
      <c r="N185" s="176"/>
      <c r="O185" s="177"/>
      <c r="P185" s="130">
        <v>6</v>
      </c>
      <c r="Q185" s="124"/>
      <c r="R185" s="124">
        <v>1</v>
      </c>
      <c r="S185" s="172" t="s">
        <v>278</v>
      </c>
      <c r="T185" s="130"/>
      <c r="U185" s="124"/>
      <c r="V185" s="124"/>
      <c r="W185" s="172"/>
      <c r="X185" s="180"/>
      <c r="Y185" s="124"/>
      <c r="Z185" s="124"/>
      <c r="AA185" s="181"/>
      <c r="AB185" s="272"/>
      <c r="AC185" s="273"/>
      <c r="AD185" s="274"/>
      <c r="AE185" s="182"/>
    </row>
    <row r="186" spans="1:31" s="173" customFormat="1" ht="15.75" customHeight="1" x14ac:dyDescent="0.3">
      <c r="A186" s="183" t="s">
        <v>369</v>
      </c>
      <c r="B186" s="84" t="s">
        <v>39</v>
      </c>
      <c r="C186" s="189" t="s">
        <v>370</v>
      </c>
      <c r="D186" s="175"/>
      <c r="E186" s="176"/>
      <c r="F186" s="176"/>
      <c r="G186" s="177"/>
      <c r="H186" s="175"/>
      <c r="I186" s="176"/>
      <c r="J186" s="176"/>
      <c r="K186" s="178"/>
      <c r="L186" s="179"/>
      <c r="M186" s="176"/>
      <c r="N186" s="176"/>
      <c r="O186" s="177"/>
      <c r="P186" s="130"/>
      <c r="Q186" s="124"/>
      <c r="R186" s="124"/>
      <c r="S186" s="172"/>
      <c r="T186" s="130">
        <v>6</v>
      </c>
      <c r="U186" s="124"/>
      <c r="V186" s="124">
        <v>1</v>
      </c>
      <c r="W186" s="172" t="s">
        <v>277</v>
      </c>
      <c r="X186" s="180"/>
      <c r="Y186" s="124"/>
      <c r="Z186" s="124"/>
      <c r="AA186" s="181"/>
      <c r="AB186" s="272"/>
      <c r="AC186" s="273"/>
      <c r="AD186" s="274"/>
      <c r="AE186" s="182"/>
    </row>
    <row r="187" spans="1:31" s="173" customFormat="1" ht="15.75" customHeight="1" x14ac:dyDescent="0.3">
      <c r="A187" s="183" t="s">
        <v>418</v>
      </c>
      <c r="B187" s="84" t="s">
        <v>39</v>
      </c>
      <c r="C187" s="189" t="s">
        <v>419</v>
      </c>
      <c r="D187" s="175"/>
      <c r="E187" s="176"/>
      <c r="F187" s="176"/>
      <c r="G187" s="177"/>
      <c r="H187" s="175"/>
      <c r="I187" s="176"/>
      <c r="J187" s="176"/>
      <c r="K187" s="178"/>
      <c r="L187" s="179"/>
      <c r="M187" s="176"/>
      <c r="N187" s="176"/>
      <c r="O187" s="177"/>
      <c r="P187" s="130">
        <v>10</v>
      </c>
      <c r="Q187" s="124"/>
      <c r="R187" s="124">
        <v>3</v>
      </c>
      <c r="S187" s="172" t="s">
        <v>279</v>
      </c>
      <c r="T187" s="130">
        <v>10</v>
      </c>
      <c r="U187" s="124"/>
      <c r="V187" s="124">
        <v>3</v>
      </c>
      <c r="W187" s="172" t="s">
        <v>279</v>
      </c>
      <c r="X187" s="130">
        <v>10</v>
      </c>
      <c r="Y187" s="124"/>
      <c r="Z187" s="124">
        <v>3</v>
      </c>
      <c r="AA187" s="172" t="s">
        <v>279</v>
      </c>
      <c r="AB187" s="272"/>
      <c r="AC187" s="273"/>
      <c r="AD187" s="274"/>
      <c r="AE187" s="182"/>
    </row>
    <row r="188" spans="1:31" s="173" customFormat="1" ht="15.75" customHeight="1" x14ac:dyDescent="0.3">
      <c r="A188" s="183" t="s">
        <v>420</v>
      </c>
      <c r="B188" s="84" t="s">
        <v>39</v>
      </c>
      <c r="C188" s="189" t="s">
        <v>421</v>
      </c>
      <c r="D188" s="175"/>
      <c r="E188" s="176"/>
      <c r="F188" s="176"/>
      <c r="G188" s="177"/>
      <c r="H188" s="175"/>
      <c r="I188" s="176"/>
      <c r="J188" s="176"/>
      <c r="K188" s="178"/>
      <c r="L188" s="179"/>
      <c r="M188" s="176"/>
      <c r="N188" s="176"/>
      <c r="O188" s="177"/>
      <c r="P188" s="130">
        <v>10</v>
      </c>
      <c r="Q188" s="124"/>
      <c r="R188" s="124">
        <v>3</v>
      </c>
      <c r="S188" s="172" t="s">
        <v>1</v>
      </c>
      <c r="T188" s="130">
        <v>10</v>
      </c>
      <c r="U188" s="124"/>
      <c r="V188" s="124">
        <v>3</v>
      </c>
      <c r="W188" s="172" t="s">
        <v>1</v>
      </c>
      <c r="X188" s="130">
        <v>10</v>
      </c>
      <c r="Y188" s="124"/>
      <c r="Z188" s="124">
        <v>3</v>
      </c>
      <c r="AA188" s="172" t="s">
        <v>1</v>
      </c>
      <c r="AB188" s="272"/>
      <c r="AC188" s="273"/>
      <c r="AD188" s="274"/>
      <c r="AE188" s="182"/>
    </row>
    <row r="189" spans="1:31" s="173" customFormat="1" ht="15.75" customHeight="1" x14ac:dyDescent="0.3">
      <c r="A189" s="183" t="s">
        <v>367</v>
      </c>
      <c r="B189" s="84" t="s">
        <v>39</v>
      </c>
      <c r="C189" s="189" t="s">
        <v>422</v>
      </c>
      <c r="D189" s="175"/>
      <c r="E189" s="176"/>
      <c r="F189" s="176"/>
      <c r="G189" s="177"/>
      <c r="H189" s="175"/>
      <c r="I189" s="176"/>
      <c r="J189" s="176"/>
      <c r="K189" s="178"/>
      <c r="L189" s="179"/>
      <c r="M189" s="176"/>
      <c r="N189" s="176"/>
      <c r="O189" s="177"/>
      <c r="P189" s="130"/>
      <c r="Q189" s="124">
        <v>10</v>
      </c>
      <c r="R189" s="124">
        <v>3</v>
      </c>
      <c r="S189" s="172" t="s">
        <v>279</v>
      </c>
      <c r="T189" s="130"/>
      <c r="U189" s="124">
        <v>10</v>
      </c>
      <c r="V189" s="124">
        <v>3</v>
      </c>
      <c r="W189" s="172" t="s">
        <v>279</v>
      </c>
      <c r="X189" s="130"/>
      <c r="Y189" s="124">
        <v>10</v>
      </c>
      <c r="Z189" s="124">
        <v>3</v>
      </c>
      <c r="AA189" s="172" t="s">
        <v>279</v>
      </c>
      <c r="AB189" s="272"/>
      <c r="AC189" s="273"/>
      <c r="AD189" s="274"/>
      <c r="AE189" s="182"/>
    </row>
    <row r="190" spans="1:31" s="173" customFormat="1" ht="15.75" customHeight="1" x14ac:dyDescent="0.3">
      <c r="A190" s="183" t="s">
        <v>423</v>
      </c>
      <c r="B190" s="84" t="s">
        <v>39</v>
      </c>
      <c r="C190" s="189" t="s">
        <v>424</v>
      </c>
      <c r="D190" s="175"/>
      <c r="E190" s="176"/>
      <c r="F190" s="176"/>
      <c r="G190" s="177"/>
      <c r="H190" s="175"/>
      <c r="I190" s="176"/>
      <c r="J190" s="176"/>
      <c r="K190" s="178"/>
      <c r="L190" s="179"/>
      <c r="M190" s="176"/>
      <c r="N190" s="176"/>
      <c r="O190" s="177"/>
      <c r="P190" s="130">
        <v>12</v>
      </c>
      <c r="Q190" s="124"/>
      <c r="R190" s="124">
        <v>3</v>
      </c>
      <c r="S190" s="172" t="s">
        <v>279</v>
      </c>
      <c r="T190" s="130">
        <v>12</v>
      </c>
      <c r="U190" s="124"/>
      <c r="V190" s="124">
        <v>3</v>
      </c>
      <c r="W190" s="172" t="s">
        <v>279</v>
      </c>
      <c r="X190" s="130">
        <v>12</v>
      </c>
      <c r="Y190" s="124"/>
      <c r="Z190" s="124">
        <v>3</v>
      </c>
      <c r="AA190" s="172" t="s">
        <v>279</v>
      </c>
      <c r="AB190" s="272"/>
      <c r="AC190" s="273"/>
      <c r="AD190" s="274"/>
      <c r="AE190" s="182"/>
    </row>
    <row r="191" spans="1:31" s="173" customFormat="1" ht="15.75" customHeight="1" x14ac:dyDescent="0.3">
      <c r="A191" s="183" t="s">
        <v>425</v>
      </c>
      <c r="B191" s="84" t="s">
        <v>39</v>
      </c>
      <c r="C191" s="189" t="s">
        <v>426</v>
      </c>
      <c r="D191" s="175"/>
      <c r="E191" s="176"/>
      <c r="F191" s="176"/>
      <c r="G191" s="177"/>
      <c r="H191" s="175"/>
      <c r="I191" s="176"/>
      <c r="J191" s="176"/>
      <c r="K191" s="178"/>
      <c r="L191" s="179"/>
      <c r="M191" s="176"/>
      <c r="N191" s="176"/>
      <c r="O191" s="177"/>
      <c r="P191" s="130">
        <v>10</v>
      </c>
      <c r="Q191" s="124"/>
      <c r="R191" s="124">
        <v>3</v>
      </c>
      <c r="S191" s="172" t="s">
        <v>278</v>
      </c>
      <c r="T191" s="130">
        <v>10</v>
      </c>
      <c r="U191" s="124"/>
      <c r="V191" s="124">
        <v>3</v>
      </c>
      <c r="W191" s="172" t="s">
        <v>278</v>
      </c>
      <c r="X191" s="130">
        <v>10</v>
      </c>
      <c r="Y191" s="124"/>
      <c r="Z191" s="124">
        <v>3</v>
      </c>
      <c r="AA191" s="172" t="s">
        <v>278</v>
      </c>
      <c r="AB191" s="272"/>
      <c r="AC191" s="273"/>
      <c r="AD191" s="274"/>
      <c r="AE191" s="182"/>
    </row>
    <row r="192" spans="1:31" s="173" customFormat="1" ht="15.75" customHeight="1" x14ac:dyDescent="0.3">
      <c r="A192" s="183" t="s">
        <v>427</v>
      </c>
      <c r="B192" s="84" t="s">
        <v>39</v>
      </c>
      <c r="C192" s="188" t="s">
        <v>428</v>
      </c>
      <c r="D192" s="175"/>
      <c r="E192" s="176"/>
      <c r="F192" s="176"/>
      <c r="G192" s="177"/>
      <c r="H192" s="175"/>
      <c r="I192" s="176"/>
      <c r="J192" s="176"/>
      <c r="K192" s="178"/>
      <c r="L192" s="179"/>
      <c r="M192" s="176"/>
      <c r="N192" s="176"/>
      <c r="O192" s="177"/>
      <c r="P192" s="130">
        <v>10</v>
      </c>
      <c r="Q192" s="124"/>
      <c r="R192" s="124">
        <v>3</v>
      </c>
      <c r="S192" s="172" t="s">
        <v>278</v>
      </c>
      <c r="T192" s="130">
        <v>10</v>
      </c>
      <c r="U192" s="124"/>
      <c r="V192" s="124">
        <v>3</v>
      </c>
      <c r="W192" s="172" t="s">
        <v>278</v>
      </c>
      <c r="X192" s="130">
        <v>10</v>
      </c>
      <c r="Y192" s="124"/>
      <c r="Z192" s="124">
        <v>3</v>
      </c>
      <c r="AA192" s="172" t="s">
        <v>278</v>
      </c>
      <c r="AB192" s="272"/>
      <c r="AC192" s="273"/>
      <c r="AD192" s="274"/>
      <c r="AE192" s="182"/>
    </row>
    <row r="193" spans="1:31" s="173" customFormat="1" ht="15.75" customHeight="1" x14ac:dyDescent="0.3">
      <c r="A193" s="183" t="s">
        <v>431</v>
      </c>
      <c r="B193" s="84" t="s">
        <v>39</v>
      </c>
      <c r="C193" s="188" t="s">
        <v>432</v>
      </c>
      <c r="D193" s="175"/>
      <c r="E193" s="176"/>
      <c r="F193" s="176"/>
      <c r="G193" s="177"/>
      <c r="H193" s="175"/>
      <c r="I193" s="176"/>
      <c r="J193" s="176"/>
      <c r="K193" s="178"/>
      <c r="L193" s="179"/>
      <c r="M193" s="176"/>
      <c r="N193" s="176"/>
      <c r="O193" s="177"/>
      <c r="P193" s="130">
        <v>10</v>
      </c>
      <c r="Q193" s="124"/>
      <c r="R193" s="124">
        <v>3</v>
      </c>
      <c r="S193" s="172" t="s">
        <v>1</v>
      </c>
      <c r="T193" s="130"/>
      <c r="U193" s="124"/>
      <c r="V193" s="124"/>
      <c r="W193" s="172"/>
      <c r="X193" s="130"/>
      <c r="Y193" s="124"/>
      <c r="Z193" s="124"/>
      <c r="AA193" s="172"/>
      <c r="AB193" s="106"/>
      <c r="AC193" s="107"/>
      <c r="AD193" s="108"/>
      <c r="AE193" s="182"/>
    </row>
    <row r="194" spans="1:31" s="173" customFormat="1" ht="17.25" thickBot="1" x14ac:dyDescent="0.35">
      <c r="A194" s="183" t="s">
        <v>429</v>
      </c>
      <c r="B194" s="84" t="s">
        <v>39</v>
      </c>
      <c r="C194" s="188" t="s">
        <v>430</v>
      </c>
      <c r="D194" s="175"/>
      <c r="E194" s="176"/>
      <c r="F194" s="176"/>
      <c r="G194" s="177"/>
      <c r="H194" s="175"/>
      <c r="I194" s="176"/>
      <c r="J194" s="176"/>
      <c r="K194" s="178"/>
      <c r="L194" s="179"/>
      <c r="M194" s="176"/>
      <c r="N194" s="176"/>
      <c r="O194" s="177"/>
      <c r="P194" s="130">
        <v>6</v>
      </c>
      <c r="Q194" s="124">
        <v>6</v>
      </c>
      <c r="R194" s="124">
        <v>3</v>
      </c>
      <c r="S194" s="172" t="s">
        <v>279</v>
      </c>
      <c r="T194" s="130">
        <v>6</v>
      </c>
      <c r="U194" s="124">
        <v>6</v>
      </c>
      <c r="V194" s="124">
        <v>3</v>
      </c>
      <c r="W194" s="172" t="s">
        <v>279</v>
      </c>
      <c r="X194" s="130">
        <v>6</v>
      </c>
      <c r="Y194" s="124">
        <v>6</v>
      </c>
      <c r="Z194" s="124">
        <v>3</v>
      </c>
      <c r="AA194" s="172" t="s">
        <v>279</v>
      </c>
      <c r="AB194" s="285"/>
      <c r="AC194" s="286"/>
      <c r="AD194" s="287"/>
      <c r="AE194" s="182"/>
    </row>
    <row r="195" spans="1:31" s="173" customFormat="1" ht="15.95" customHeight="1" thickTop="1" thickBot="1" x14ac:dyDescent="0.25">
      <c r="A195" s="343"/>
      <c r="B195" s="344"/>
      <c r="C195" s="344"/>
      <c r="D195" s="344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5"/>
    </row>
    <row r="196" spans="1:31" s="173" customFormat="1" ht="15.75" customHeight="1" thickTop="1" x14ac:dyDescent="0.3">
      <c r="A196" s="197" t="s">
        <v>246</v>
      </c>
      <c r="B196" s="105" t="s">
        <v>1</v>
      </c>
      <c r="C196" s="1" t="s">
        <v>44</v>
      </c>
      <c r="D196" s="198"/>
      <c r="E196" s="198"/>
      <c r="F196" s="198"/>
      <c r="G196" s="198"/>
      <c r="H196" s="198"/>
      <c r="I196" s="198"/>
      <c r="J196" s="199"/>
      <c r="K196" s="200" t="s">
        <v>282</v>
      </c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201"/>
      <c r="AB196" s="85"/>
      <c r="AC196" s="86"/>
      <c r="AD196" s="86"/>
      <c r="AE196" s="87"/>
    </row>
    <row r="197" spans="1:31" s="173" customFormat="1" ht="15.75" customHeight="1" x14ac:dyDescent="0.3">
      <c r="A197" s="202" t="s">
        <v>247</v>
      </c>
      <c r="B197" s="19" t="s">
        <v>1</v>
      </c>
      <c r="C197" s="45" t="s">
        <v>45</v>
      </c>
      <c r="D197" s="203"/>
      <c r="E197" s="203"/>
      <c r="F197" s="204"/>
      <c r="G197" s="204"/>
      <c r="H197" s="204"/>
      <c r="I197" s="203"/>
      <c r="J197" s="204"/>
      <c r="K197" s="204"/>
      <c r="L197" s="204"/>
      <c r="M197" s="203"/>
      <c r="N197" s="204"/>
      <c r="O197" s="204"/>
      <c r="P197" s="204"/>
      <c r="Q197" s="203"/>
      <c r="R197" s="204"/>
      <c r="S197" s="204" t="s">
        <v>282</v>
      </c>
      <c r="T197" s="204"/>
      <c r="U197" s="203"/>
      <c r="V197" s="204"/>
      <c r="W197" s="204"/>
      <c r="X197" s="204"/>
      <c r="Y197" s="203"/>
      <c r="Z197" s="204"/>
      <c r="AA197" s="205"/>
      <c r="AB197" s="88"/>
      <c r="AC197" s="89"/>
      <c r="AD197" s="89"/>
      <c r="AE197" s="90"/>
    </row>
    <row r="198" spans="1:31" s="173" customFormat="1" ht="15.75" customHeight="1" thickBot="1" x14ac:dyDescent="0.35">
      <c r="A198" s="206" t="s">
        <v>248</v>
      </c>
      <c r="B198" s="47" t="s">
        <v>1</v>
      </c>
      <c r="C198" s="48" t="s">
        <v>214</v>
      </c>
      <c r="D198" s="207"/>
      <c r="E198" s="207"/>
      <c r="F198" s="208"/>
      <c r="G198" s="208"/>
      <c r="H198" s="208"/>
      <c r="I198" s="207"/>
      <c r="J198" s="208"/>
      <c r="K198" s="208"/>
      <c r="L198" s="208"/>
      <c r="M198" s="207"/>
      <c r="N198" s="208"/>
      <c r="O198" s="208"/>
      <c r="P198" s="208"/>
      <c r="Q198" s="207"/>
      <c r="R198" s="208"/>
      <c r="S198" s="208"/>
      <c r="T198" s="208"/>
      <c r="U198" s="207"/>
      <c r="V198" s="208"/>
      <c r="W198" s="208"/>
      <c r="X198" s="208"/>
      <c r="Y198" s="207"/>
      <c r="Z198" s="208"/>
      <c r="AA198" s="209" t="s">
        <v>282</v>
      </c>
      <c r="AB198" s="91"/>
      <c r="AC198" s="92"/>
      <c r="AD198" s="92"/>
      <c r="AE198" s="93"/>
    </row>
    <row r="199" spans="1:31" s="173" customFormat="1" ht="15.75" customHeight="1" thickTop="1" thickBot="1" x14ac:dyDescent="0.25">
      <c r="A199" s="346"/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  <c r="R199" s="347"/>
      <c r="S199" s="347"/>
      <c r="T199" s="347"/>
      <c r="U199" s="347"/>
      <c r="V199" s="347"/>
      <c r="W199" s="347"/>
      <c r="X199" s="347"/>
      <c r="Y199" s="347"/>
      <c r="Z199" s="347"/>
      <c r="AA199" s="347"/>
      <c r="AB199" s="348"/>
      <c r="AC199" s="348"/>
      <c r="AD199" s="348"/>
      <c r="AE199" s="349"/>
    </row>
    <row r="200" spans="1:31" s="173" customFormat="1" ht="15.75" customHeight="1" thickTop="1" x14ac:dyDescent="0.2">
      <c r="A200" s="278" t="s">
        <v>41</v>
      </c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94"/>
      <c r="AC200" s="94"/>
      <c r="AD200" s="94"/>
      <c r="AE200" s="95"/>
    </row>
    <row r="201" spans="1:31" s="173" customFormat="1" ht="15.75" customHeight="1" x14ac:dyDescent="0.3">
      <c r="A201" s="40"/>
      <c r="B201" s="18"/>
      <c r="C201" s="2" t="s">
        <v>32</v>
      </c>
      <c r="D201" s="38"/>
      <c r="E201" s="43"/>
      <c r="F201" s="12"/>
      <c r="G201" s="31">
        <f>IF(COUNTIF(G11:G120,"A")=0,"",COUNTIF(G11:G120,"A"))</f>
        <v>2</v>
      </c>
      <c r="H201" s="38"/>
      <c r="I201" s="43"/>
      <c r="J201" s="12"/>
      <c r="K201" s="31">
        <f>IF(COUNTIF(K11:K120,"A")=0,"",COUNTIF(K11:K120,"A"))</f>
        <v>2</v>
      </c>
      <c r="L201" s="38"/>
      <c r="M201" s="43"/>
      <c r="N201" s="12"/>
      <c r="O201" s="31">
        <f>IF(COUNTIF(O11:O120,"A")=0,"",COUNTIF(O11:O120,"A"))</f>
        <v>1</v>
      </c>
      <c r="P201" s="38"/>
      <c r="Q201" s="43"/>
      <c r="R201" s="12"/>
      <c r="S201" s="31">
        <f>IF(COUNTIF(S11:S120,"A")=0,"",COUNTIF(S11:S120,"A"))</f>
        <v>2</v>
      </c>
      <c r="T201" s="38"/>
      <c r="U201" s="43"/>
      <c r="V201" s="12"/>
      <c r="W201" s="31">
        <f>IF(COUNTIF(W11:W120,"A")=0,"",COUNTIF(W11:W120,"A"))</f>
        <v>2</v>
      </c>
      <c r="X201" s="38"/>
      <c r="Y201" s="43"/>
      <c r="Z201" s="12"/>
      <c r="AA201" s="31">
        <f>IF(COUNTIF(AA11:AA120,"A")=0,"",COUNTIF(AA11:AA120,"A"))</f>
        <v>2</v>
      </c>
      <c r="AB201" s="57"/>
      <c r="AC201" s="43"/>
      <c r="AD201" s="12"/>
      <c r="AE201" s="96"/>
    </row>
    <row r="202" spans="1:31" s="173" customFormat="1" ht="15.75" customHeight="1" x14ac:dyDescent="0.3">
      <c r="A202" s="3"/>
      <c r="B202" s="18"/>
      <c r="C202" s="2" t="s">
        <v>33</v>
      </c>
      <c r="D202" s="38"/>
      <c r="E202" s="43"/>
      <c r="F202" s="12"/>
      <c r="G202" s="31">
        <f>IF(COUNTIF(G11:G120,"B")=0,"",COUNTIF(G11:G120,"B"))</f>
        <v>1</v>
      </c>
      <c r="H202" s="38"/>
      <c r="I202" s="43"/>
      <c r="J202" s="12"/>
      <c r="K202" s="31">
        <f>IF(COUNTIF(K11:K120,"B")=0,"",COUNTIF(K11:K120,"B"))</f>
        <v>3</v>
      </c>
      <c r="L202" s="38"/>
      <c r="M202" s="43"/>
      <c r="N202" s="12"/>
      <c r="O202" s="31">
        <f>IF(COUNTIF(O11:O120,"B")=0,"",COUNTIF(O11:O120,"B"))</f>
        <v>3</v>
      </c>
      <c r="P202" s="38"/>
      <c r="Q202" s="43"/>
      <c r="R202" s="12"/>
      <c r="S202" s="31">
        <f>IF(COUNTIF(S11:S120,"B")=0,"",COUNTIF(S11:S120,"B"))</f>
        <v>2</v>
      </c>
      <c r="T202" s="38"/>
      <c r="U202" s="43"/>
      <c r="V202" s="12"/>
      <c r="W202" s="31" t="str">
        <f>IF(COUNTIF(W11:W120,"B")=0,"",COUNTIF(W11:W120,"B"))</f>
        <v/>
      </c>
      <c r="X202" s="38"/>
      <c r="Y202" s="43"/>
      <c r="Z202" s="12"/>
      <c r="AA202" s="31">
        <f>IF(COUNTIF(AA11:AA120,"B")=0,"",COUNTIF(AA11:AA120,"B"))</f>
        <v>2</v>
      </c>
      <c r="AB202" s="57"/>
      <c r="AC202" s="43"/>
      <c r="AD202" s="12"/>
      <c r="AE202" s="96"/>
    </row>
    <row r="203" spans="1:31" s="173" customFormat="1" ht="15.75" customHeight="1" x14ac:dyDescent="0.3">
      <c r="A203" s="3"/>
      <c r="B203" s="18"/>
      <c r="C203" s="2" t="s">
        <v>34</v>
      </c>
      <c r="D203" s="38"/>
      <c r="E203" s="43"/>
      <c r="F203" s="12"/>
      <c r="G203" s="31">
        <f>IF(COUNTIF(G11:G120,"F")=0,"",COUNTIF(G11:G120,"F"))</f>
        <v>4</v>
      </c>
      <c r="H203" s="38"/>
      <c r="I203" s="43"/>
      <c r="J203" s="12"/>
      <c r="K203" s="31" t="str">
        <f>IF(COUNTIF(K11:K120,"F")=0,"",COUNTIF(K11:K120,"F"))</f>
        <v/>
      </c>
      <c r="L203" s="38"/>
      <c r="M203" s="43"/>
      <c r="N203" s="12"/>
      <c r="O203" s="31" t="str">
        <f>IF(COUNTIF(O11:O120,"F")=0,"",COUNTIF(O11:O120,"F"))</f>
        <v/>
      </c>
      <c r="P203" s="38"/>
      <c r="Q203" s="43"/>
      <c r="R203" s="12"/>
      <c r="S203" s="31">
        <f>IF(COUNTIF(S11:S120,"F")=0,"",COUNTIF(S11:S120,"F"))</f>
        <v>2</v>
      </c>
      <c r="T203" s="38"/>
      <c r="U203" s="43"/>
      <c r="V203" s="12"/>
      <c r="W203" s="31">
        <f>IF(COUNTIF(W11:W120,"F")=0,"",COUNTIF(W11:W120,"F"))</f>
        <v>1</v>
      </c>
      <c r="X203" s="38"/>
      <c r="Y203" s="43"/>
      <c r="Z203" s="12"/>
      <c r="AA203" s="31">
        <f>IF(COUNTIF(AA11:AA120,"F")=0,"",COUNTIF(AA11:AA120,"F"))</f>
        <v>2</v>
      </c>
      <c r="AB203" s="57"/>
      <c r="AC203" s="43"/>
      <c r="AD203" s="12"/>
      <c r="AE203" s="96"/>
    </row>
    <row r="204" spans="1:31" s="173" customFormat="1" ht="15.75" customHeight="1" x14ac:dyDescent="0.3">
      <c r="A204" s="3"/>
      <c r="B204" s="97"/>
      <c r="C204" s="2" t="s">
        <v>35</v>
      </c>
      <c r="D204" s="98"/>
      <c r="E204" s="99"/>
      <c r="F204" s="100"/>
      <c r="G204" s="31" t="str">
        <f>IF(COUNTIF(G11:G120,"F(Z)")=0,"",COUNTIF(G11:G120,"F(Z)"))</f>
        <v/>
      </c>
      <c r="H204" s="98"/>
      <c r="I204" s="99"/>
      <c r="J204" s="100"/>
      <c r="K204" s="31" t="str">
        <f>IF(COUNTIF(K11:K120,"F(Z)")=0,"",COUNTIF(K11:K120,"F(Z)"))</f>
        <v/>
      </c>
      <c r="L204" s="98"/>
      <c r="M204" s="99"/>
      <c r="N204" s="100"/>
      <c r="O204" s="31" t="str">
        <f>IF(COUNTIF(O11:O120,"F(Z)")=0,"",COUNTIF(O11:O120,"F(Z)"))</f>
        <v/>
      </c>
      <c r="P204" s="98"/>
      <c r="Q204" s="99"/>
      <c r="R204" s="100"/>
      <c r="S204" s="31" t="str">
        <f>IF(COUNTIF(S11:S120,"F(Z)")=0,"",COUNTIF(S11:S120,"F(Z)"))</f>
        <v/>
      </c>
      <c r="T204" s="98"/>
      <c r="U204" s="99"/>
      <c r="V204" s="100"/>
      <c r="W204" s="31" t="str">
        <f>IF(COUNTIF(W11:W120,"F(Z)")=0,"",COUNTIF(W11:W120,"F(Z)"))</f>
        <v/>
      </c>
      <c r="X204" s="98"/>
      <c r="Y204" s="99"/>
      <c r="Z204" s="100"/>
      <c r="AA204" s="31" t="str">
        <f>IF(COUNTIF(AA11:AA120,"F(Z)")=0,"",COUNTIF(AA11:AA120,"F(Z)"))</f>
        <v/>
      </c>
      <c r="AB204" s="101"/>
      <c r="AC204" s="99"/>
      <c r="AD204" s="100"/>
      <c r="AE204" s="96"/>
    </row>
    <row r="205" spans="1:31" s="173" customFormat="1" ht="15.75" customHeight="1" x14ac:dyDescent="0.3">
      <c r="A205" s="3"/>
      <c r="B205" s="18"/>
      <c r="C205" s="2" t="s">
        <v>25</v>
      </c>
      <c r="D205" s="38"/>
      <c r="E205" s="43"/>
      <c r="F205" s="12"/>
      <c r="G205" s="31">
        <f>IF(COUNTIF(G11:G120,"G")=0,"",COUNTIF(G11:G120,"G"))</f>
        <v>4</v>
      </c>
      <c r="H205" s="38"/>
      <c r="I205" s="43"/>
      <c r="J205" s="12"/>
      <c r="K205" s="31">
        <f>IF(COUNTIF(K11:K120,"G")=0,"",COUNTIF(K11:K120,"G"))</f>
        <v>4</v>
      </c>
      <c r="L205" s="38"/>
      <c r="M205" s="43"/>
      <c r="N205" s="12"/>
      <c r="O205" s="31">
        <f>IF(COUNTIF(O11:O120,"G")=0,"",COUNTIF(O11:O120,"G"))</f>
        <v>2</v>
      </c>
      <c r="P205" s="38"/>
      <c r="Q205" s="43"/>
      <c r="R205" s="12"/>
      <c r="S205" s="31">
        <f>IF(COUNTIF(S11:S120,"G")=0,"",COUNTIF(S11:S120,"G"))</f>
        <v>5</v>
      </c>
      <c r="T205" s="38"/>
      <c r="U205" s="43"/>
      <c r="V205" s="12"/>
      <c r="W205" s="31">
        <f>IF(COUNTIF(W11:W120,"G")=0,"",COUNTIF(W11:W120,"G"))</f>
        <v>4</v>
      </c>
      <c r="X205" s="38"/>
      <c r="Y205" s="43"/>
      <c r="Z205" s="12"/>
      <c r="AA205" s="31">
        <f>IF(COUNTIF(AA11:AA120,"G")=0,"",COUNTIF(AA11:AA120,"G"))</f>
        <v>4</v>
      </c>
      <c r="AB205" s="57"/>
      <c r="AC205" s="43"/>
      <c r="AD205" s="12"/>
      <c r="AE205" s="96"/>
    </row>
    <row r="206" spans="1:31" s="173" customFormat="1" ht="15.75" customHeight="1" x14ac:dyDescent="0.3">
      <c r="A206" s="3"/>
      <c r="B206" s="18"/>
      <c r="C206" s="2" t="s">
        <v>36</v>
      </c>
      <c r="D206" s="38"/>
      <c r="E206" s="43"/>
      <c r="F206" s="12"/>
      <c r="G206" s="31" t="str">
        <f>IF(COUNTIF(G11:G120,"G(Z)")=0,"",COUNTIF(G11:G120,"G(Z)"))</f>
        <v/>
      </c>
      <c r="H206" s="38"/>
      <c r="I206" s="43"/>
      <c r="J206" s="12"/>
      <c r="K206" s="31" t="str">
        <f>IF(COUNTIF(K11:K120,"G(Z)")=0,"",COUNTIF(K11:K120,"G(Z)"))</f>
        <v/>
      </c>
      <c r="L206" s="38"/>
      <c r="M206" s="43"/>
      <c r="N206" s="12"/>
      <c r="O206" s="31" t="str">
        <f>IF(COUNTIF(O11:O120,"G(Z)")=0,"",COUNTIF(O11:O120,"G(Z)"))</f>
        <v/>
      </c>
      <c r="P206" s="38"/>
      <c r="Q206" s="43"/>
      <c r="R206" s="12"/>
      <c r="S206" s="31" t="str">
        <f>IF(COUNTIF(S11:S120,"G(Z)")=0,"",COUNTIF(S11:S120,"G(Z)"))</f>
        <v/>
      </c>
      <c r="T206" s="38"/>
      <c r="U206" s="43"/>
      <c r="V206" s="12"/>
      <c r="W206" s="31" t="str">
        <f>IF(COUNTIF(W11:W120,"G(Z)")=0,"",COUNTIF(W11:W120,"G(Z)"))</f>
        <v/>
      </c>
      <c r="X206" s="38"/>
      <c r="Y206" s="43"/>
      <c r="Z206" s="12"/>
      <c r="AA206" s="31" t="str">
        <f>IF(COUNTIF(AA11:AA120,"G(Z)")=0,"",COUNTIF(AA11:AA120,"G(Z)"))</f>
        <v/>
      </c>
      <c r="AB206" s="57"/>
      <c r="AC206" s="43"/>
      <c r="AD206" s="12"/>
      <c r="AE206" s="96"/>
    </row>
    <row r="207" spans="1:31" s="173" customFormat="1" ht="15.75" customHeight="1" x14ac:dyDescent="0.3">
      <c r="A207" s="3"/>
      <c r="B207" s="18"/>
      <c r="C207" s="2" t="s">
        <v>312</v>
      </c>
      <c r="D207" s="38"/>
      <c r="E207" s="43"/>
      <c r="F207" s="12"/>
      <c r="G207" s="31">
        <v>3</v>
      </c>
      <c r="H207" s="38"/>
      <c r="I207" s="43"/>
      <c r="J207" s="12"/>
      <c r="K207" s="31">
        <v>7</v>
      </c>
      <c r="L207" s="38"/>
      <c r="M207" s="43"/>
      <c r="N207" s="12"/>
      <c r="O207" s="31">
        <v>9</v>
      </c>
      <c r="P207" s="38"/>
      <c r="Q207" s="43"/>
      <c r="R207" s="12"/>
      <c r="S207" s="31">
        <v>6</v>
      </c>
      <c r="T207" s="38"/>
      <c r="U207" s="43"/>
      <c r="V207" s="12"/>
      <c r="W207" s="31">
        <v>9</v>
      </c>
      <c r="X207" s="38"/>
      <c r="Y207" s="43"/>
      <c r="Z207" s="12"/>
      <c r="AA207" s="31">
        <v>2</v>
      </c>
      <c r="AB207" s="57"/>
      <c r="AC207" s="43"/>
      <c r="AD207" s="12"/>
      <c r="AE207" s="96"/>
    </row>
    <row r="208" spans="1:31" s="173" customFormat="1" ht="15.75" customHeight="1" x14ac:dyDescent="0.3">
      <c r="A208" s="3"/>
      <c r="B208" s="18"/>
      <c r="C208" s="2" t="s">
        <v>313</v>
      </c>
      <c r="D208" s="38"/>
      <c r="E208" s="43"/>
      <c r="F208" s="12"/>
      <c r="G208" s="31"/>
      <c r="H208" s="38"/>
      <c r="I208" s="43"/>
      <c r="J208" s="12"/>
      <c r="K208" s="31"/>
      <c r="L208" s="38"/>
      <c r="M208" s="43"/>
      <c r="N208" s="12"/>
      <c r="O208" s="31"/>
      <c r="P208" s="38"/>
      <c r="Q208" s="43"/>
      <c r="R208" s="12"/>
      <c r="S208" s="31"/>
      <c r="T208" s="38"/>
      <c r="U208" s="43"/>
      <c r="V208" s="12"/>
      <c r="W208" s="31"/>
      <c r="X208" s="38"/>
      <c r="Y208" s="43"/>
      <c r="Z208" s="12"/>
      <c r="AA208" s="31"/>
      <c r="AB208" s="57"/>
      <c r="AC208" s="43"/>
      <c r="AD208" s="12"/>
      <c r="AE208" s="96"/>
    </row>
    <row r="209" spans="1:31" s="173" customFormat="1" ht="15.75" customHeight="1" x14ac:dyDescent="0.3">
      <c r="A209" s="3"/>
      <c r="B209" s="18"/>
      <c r="C209" s="2" t="s">
        <v>37</v>
      </c>
      <c r="D209" s="38"/>
      <c r="E209" s="43"/>
      <c r="F209" s="12"/>
      <c r="G209" s="31" t="str">
        <f>IF(COUNTIF(G11:G120,"AV")=0,"",COUNTIF(G11:G120,"AV"))</f>
        <v/>
      </c>
      <c r="H209" s="38"/>
      <c r="I209" s="43"/>
      <c r="J209" s="12"/>
      <c r="K209" s="31" t="str">
        <f>IF(COUNTIF(K11:K120,"AV")=0,"",COUNTIF(K11:K120,"AV"))</f>
        <v/>
      </c>
      <c r="L209" s="38"/>
      <c r="M209" s="43"/>
      <c r="N209" s="12"/>
      <c r="O209" s="31" t="str">
        <f>IF(COUNTIF(O11:O120,"AV")=0,"",COUNTIF(O11:O120,"AV"))</f>
        <v/>
      </c>
      <c r="P209" s="38"/>
      <c r="Q209" s="43"/>
      <c r="R209" s="12"/>
      <c r="S209" s="31" t="str">
        <f>IF(COUNTIF(S11:S120,"AV")=0,"",COUNTIF(S11:S120,"AV"))</f>
        <v/>
      </c>
      <c r="T209" s="38"/>
      <c r="U209" s="43"/>
      <c r="V209" s="12"/>
      <c r="W209" s="31" t="str">
        <f>IF(COUNTIF(W11:W120,"AV")=0,"",COUNTIF(W11:W120,"AV"))</f>
        <v/>
      </c>
      <c r="X209" s="38"/>
      <c r="Y209" s="43"/>
      <c r="Z209" s="12"/>
      <c r="AA209" s="31" t="str">
        <f>IF(COUNTIF(AA11:AA120,"AV")=0,"",COUNTIF(AA11:AA120,"AV"))</f>
        <v/>
      </c>
      <c r="AB209" s="57"/>
      <c r="AC209" s="43"/>
      <c r="AD209" s="12"/>
      <c r="AE209" s="96"/>
    </row>
    <row r="210" spans="1:31" s="173" customFormat="1" ht="15.75" customHeight="1" x14ac:dyDescent="0.3">
      <c r="A210" s="3"/>
      <c r="B210" s="18"/>
      <c r="C210" s="2" t="s">
        <v>40</v>
      </c>
      <c r="D210" s="38"/>
      <c r="E210" s="43"/>
      <c r="F210" s="12"/>
      <c r="G210" s="31" t="str">
        <f>IF(COUNTIF(G11:G120,"KO")=0,"",COUNTIF(G11:G120,"KO"))</f>
        <v/>
      </c>
      <c r="H210" s="38"/>
      <c r="I210" s="43"/>
      <c r="J210" s="12"/>
      <c r="K210" s="31" t="str">
        <f>IF(COUNTIF(K11:K120,"KO")=0,"",COUNTIF(K11:K120,"KO"))</f>
        <v/>
      </c>
      <c r="L210" s="38"/>
      <c r="M210" s="43"/>
      <c r="N210" s="12"/>
      <c r="O210" s="31" t="str">
        <f>IF(COUNTIF(O11:O120,"KO")=0,"",COUNTIF(O11:O120,"KO"))</f>
        <v/>
      </c>
      <c r="P210" s="38"/>
      <c r="Q210" s="43"/>
      <c r="R210" s="12"/>
      <c r="S210" s="31" t="str">
        <f>IF(COUNTIF(S11:S120,"KO")=0,"",COUNTIF(S11:S120,"KO"))</f>
        <v/>
      </c>
      <c r="T210" s="38"/>
      <c r="U210" s="43"/>
      <c r="V210" s="12"/>
      <c r="W210" s="31" t="str">
        <f>IF(COUNTIF(W11:W120,"KO")=0,"",COUNTIF(W11:W120,"KO"))</f>
        <v/>
      </c>
      <c r="X210" s="38"/>
      <c r="Y210" s="43"/>
      <c r="Z210" s="12"/>
      <c r="AA210" s="31" t="str">
        <f>IF(COUNTIF(AA11:AA120,"KO")=0,"",COUNTIF(AA11:AA120,"KO"))</f>
        <v/>
      </c>
      <c r="AB210" s="57"/>
      <c r="AC210" s="43"/>
      <c r="AD210" s="12"/>
      <c r="AE210" s="96"/>
    </row>
    <row r="211" spans="1:31" s="173" customFormat="1" ht="15.75" customHeight="1" x14ac:dyDescent="0.3">
      <c r="A211" s="44"/>
      <c r="B211" s="19"/>
      <c r="C211" s="45" t="s">
        <v>42</v>
      </c>
      <c r="D211" s="41"/>
      <c r="E211" s="42"/>
      <c r="F211" s="34"/>
      <c r="G211" s="31" t="str">
        <f>IF(COUNTIF(G11:G120,"S")=0,"",COUNTIF(G11:G120,"S"))</f>
        <v/>
      </c>
      <c r="H211" s="41"/>
      <c r="I211" s="42"/>
      <c r="J211" s="34"/>
      <c r="K211" s="31" t="str">
        <f>IF(COUNTIF(K11:K120,"S")=0,"",COUNTIF(K11:K120,"S"))</f>
        <v/>
      </c>
      <c r="L211" s="41"/>
      <c r="M211" s="42"/>
      <c r="N211" s="34"/>
      <c r="O211" s="31" t="str">
        <f>IF(COUNTIF(O11:O120,"S")=0,"",COUNTIF(O11:O120,"S"))</f>
        <v/>
      </c>
      <c r="P211" s="41"/>
      <c r="Q211" s="42"/>
      <c r="R211" s="34"/>
      <c r="S211" s="31">
        <f>IF(COUNTIF(S11:S120,"S")=0,"",COUNTIF(S11:S120,"S"))</f>
        <v>1</v>
      </c>
      <c r="T211" s="41"/>
      <c r="U211" s="42"/>
      <c r="V211" s="34"/>
      <c r="W211" s="31" t="str">
        <f>IF(COUNTIF(W11:W120,"S")=0,"",COUNTIF(W11:W120,"S"))</f>
        <v/>
      </c>
      <c r="X211" s="41"/>
      <c r="Y211" s="42"/>
      <c r="Z211" s="34"/>
      <c r="AA211" s="31" t="str">
        <f>IF(COUNTIF(AA11:AA120,"S")=0,"",COUNTIF(AA11:AA120,"S"))</f>
        <v/>
      </c>
      <c r="AB211" s="57"/>
      <c r="AC211" s="43"/>
      <c r="AD211" s="12"/>
      <c r="AE211" s="96"/>
    </row>
    <row r="212" spans="1:31" s="173" customFormat="1" ht="15.75" customHeight="1" x14ac:dyDescent="0.3">
      <c r="A212" s="44"/>
      <c r="B212" s="19"/>
      <c r="C212" s="45" t="s">
        <v>31</v>
      </c>
      <c r="D212" s="41"/>
      <c r="E212" s="42"/>
      <c r="F212" s="34"/>
      <c r="G212" s="31" t="str">
        <f>IF(COUNTIF(G11:G120,"Z")=0,"",COUNTIF(G11:G120,"Z"))</f>
        <v/>
      </c>
      <c r="H212" s="41"/>
      <c r="I212" s="42"/>
      <c r="J212" s="34"/>
      <c r="K212" s="31" t="str">
        <f>IF(COUNTIF(K11:K120,"Z")=0,"",COUNTIF(K11:K120,"Z"))</f>
        <v/>
      </c>
      <c r="L212" s="41"/>
      <c r="M212" s="42"/>
      <c r="N212" s="34"/>
      <c r="O212" s="31" t="str">
        <f>IF(COUNTIF(O11:O120,"Z")=0,"",COUNTIF(O11:O120,"Z"))</f>
        <v/>
      </c>
      <c r="P212" s="41"/>
      <c r="Q212" s="42"/>
      <c r="R212" s="34"/>
      <c r="S212" s="31" t="str">
        <f>IF(COUNTIF(S11:S120,"Z")=0,"",COUNTIF(S11:S120,"Z"))</f>
        <v/>
      </c>
      <c r="T212" s="41"/>
      <c r="U212" s="42"/>
      <c r="V212" s="34"/>
      <c r="W212" s="31" t="str">
        <f>IF(COUNTIF(W11:W120,"Z")=0,"",COUNTIF(W11:W120,"Z"))</f>
        <v/>
      </c>
      <c r="X212" s="41"/>
      <c r="Y212" s="42"/>
      <c r="Z212" s="34"/>
      <c r="AA212" s="31">
        <f>IF(COUNTIF(AA11:AA120,"Z")=0,"",COUNTIF(AA11:AA120,"Z"))</f>
        <v>4</v>
      </c>
      <c r="AB212" s="57"/>
      <c r="AC212" s="43"/>
      <c r="AD212" s="12"/>
      <c r="AE212" s="96"/>
    </row>
    <row r="213" spans="1:31" s="173" customFormat="1" ht="15.75" customHeight="1" x14ac:dyDescent="0.3">
      <c r="A213" s="44"/>
      <c r="B213" s="19"/>
      <c r="C213" s="45" t="s">
        <v>47</v>
      </c>
      <c r="D213" s="41"/>
      <c r="E213" s="42"/>
      <c r="F213" s="34"/>
      <c r="G213" s="31" t="str">
        <f>IF(COUNTIF(G11:G120,"KR")=0,"",COUNTIF(G11:G120,"KR"))</f>
        <v/>
      </c>
      <c r="H213" s="41"/>
      <c r="I213" s="42"/>
      <c r="J213" s="34"/>
      <c r="K213" s="31" t="str">
        <f>IF(COUNTIF(K11:K120,"KR")=0,"",COUNTIF(K11:K120,"KR"))</f>
        <v/>
      </c>
      <c r="L213" s="41"/>
      <c r="M213" s="42"/>
      <c r="N213" s="34"/>
      <c r="O213" s="31" t="str">
        <f>IF(COUNTIF(O11:O120,"KR")=0,"",COUNTIF(O11:O120,"KR"))</f>
        <v/>
      </c>
      <c r="P213" s="41"/>
      <c r="Q213" s="42"/>
      <c r="R213" s="34"/>
      <c r="S213" s="31" t="str">
        <f>IF(COUNTIF(S11:S120,"KR")=0,"",COUNTIF(S11:S120,"KR"))</f>
        <v/>
      </c>
      <c r="T213" s="41"/>
      <c r="U213" s="42"/>
      <c r="V213" s="34"/>
      <c r="W213" s="31" t="str">
        <f>IF(COUNTIF(W11:W120,"KR")=0,"",COUNTIF(W11:W120,"KR"))</f>
        <v/>
      </c>
      <c r="X213" s="41"/>
      <c r="Y213" s="42"/>
      <c r="Z213" s="34"/>
      <c r="AA213" s="46" t="str">
        <f>IF(COUNTIF(AA11:AA120,"KR")=0,"",COUNTIF(AA11:AA120,"KR"))</f>
        <v/>
      </c>
      <c r="AB213" s="66"/>
      <c r="AC213" s="42"/>
      <c r="AD213" s="34"/>
      <c r="AE213" s="96"/>
    </row>
    <row r="214" spans="1:31" s="173" customFormat="1" ht="15.75" customHeight="1" thickBot="1" x14ac:dyDescent="0.35">
      <c r="A214" s="62"/>
      <c r="B214" s="47"/>
      <c r="C214" s="48" t="s">
        <v>46</v>
      </c>
      <c r="D214" s="63"/>
      <c r="E214" s="60"/>
      <c r="F214" s="61"/>
      <c r="G214" s="64">
        <f>IF(SUM(G201:G212)=0,"",SUM(G201:G212))</f>
        <v>14</v>
      </c>
      <c r="H214" s="63"/>
      <c r="I214" s="60"/>
      <c r="J214" s="61"/>
      <c r="K214" s="64">
        <f>IF(SUM(K201:K212)=0,"",SUM(K201:K212))</f>
        <v>16</v>
      </c>
      <c r="L214" s="63"/>
      <c r="M214" s="60"/>
      <c r="N214" s="61"/>
      <c r="O214" s="64">
        <f>IF(SUM(O201:O212)=0,"",SUM(O201:O212))</f>
        <v>15</v>
      </c>
      <c r="P214" s="63"/>
      <c r="Q214" s="60"/>
      <c r="R214" s="61"/>
      <c r="S214" s="64">
        <f>IF(SUM(S201:S212)=0,"",SUM(S201:S212))</f>
        <v>18</v>
      </c>
      <c r="T214" s="63"/>
      <c r="U214" s="60"/>
      <c r="V214" s="61"/>
      <c r="W214" s="64">
        <f>IF(SUM(W201:W212)=0,"",SUM(W201:W212))</f>
        <v>16</v>
      </c>
      <c r="X214" s="63"/>
      <c r="Y214" s="60"/>
      <c r="Z214" s="61"/>
      <c r="AA214" s="64">
        <f>IF(SUM(AA201:AA212)=0,"",SUM(AA201:AA212))</f>
        <v>16</v>
      </c>
      <c r="AB214" s="59"/>
      <c r="AC214" s="60"/>
      <c r="AD214" s="61"/>
      <c r="AE214" s="102"/>
    </row>
    <row r="215" spans="1:31" s="173" customFormat="1" ht="15.75" customHeight="1" thickTop="1" x14ac:dyDescent="0.25">
      <c r="A215" s="330" t="s">
        <v>24</v>
      </c>
      <c r="B215" s="331"/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2"/>
      <c r="AB215" s="340"/>
      <c r="AC215" s="341"/>
      <c r="AD215" s="342"/>
      <c r="AE215" s="103"/>
    </row>
    <row r="216" spans="1:31" s="173" customFormat="1" ht="15.75" customHeight="1" x14ac:dyDescent="0.2">
      <c r="A216" s="280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2"/>
      <c r="AB216" s="88"/>
      <c r="AC216" s="89"/>
      <c r="AD216" s="89"/>
      <c r="AE216" s="104"/>
    </row>
    <row r="217" spans="1:31" s="173" customFormat="1" ht="15.75" customHeight="1" x14ac:dyDescent="0.2">
      <c r="A217" s="280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  <c r="AA217" s="282"/>
      <c r="AB217" s="88"/>
      <c r="AC217" s="89"/>
      <c r="AD217" s="89"/>
      <c r="AE217" s="90"/>
    </row>
    <row r="218" spans="1:31" s="173" customFormat="1" ht="15.75" customHeight="1" thickBot="1" x14ac:dyDescent="0.25">
      <c r="A218" s="275"/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7"/>
      <c r="AB218" s="91"/>
      <c r="AC218" s="92"/>
      <c r="AD218" s="92"/>
      <c r="AE218" s="93"/>
    </row>
    <row r="219" spans="1:31" s="173" customFormat="1" ht="15.75" customHeight="1" thickTop="1" x14ac:dyDescent="0.3">
      <c r="A219" s="210"/>
      <c r="B219" s="211"/>
      <c r="C219" s="211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</row>
    <row r="220" spans="1:31" s="173" customFormat="1" ht="15.75" customHeight="1" x14ac:dyDescent="0.3">
      <c r="A220" s="210"/>
      <c r="B220" s="211"/>
      <c r="C220" s="211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</row>
    <row r="221" spans="1:31" s="173" customFormat="1" ht="15.75" customHeight="1" x14ac:dyDescent="0.3">
      <c r="A221" s="210"/>
      <c r="B221" s="211"/>
      <c r="C221" s="211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</row>
    <row r="222" spans="1:31" s="173" customFormat="1" ht="15.75" customHeight="1" x14ac:dyDescent="0.3">
      <c r="A222" s="210"/>
      <c r="B222" s="211"/>
      <c r="C222" s="211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</row>
    <row r="223" spans="1:31" s="173" customFormat="1" ht="15.75" customHeight="1" x14ac:dyDescent="0.3">
      <c r="A223" s="210"/>
      <c r="B223" s="211"/>
      <c r="C223" s="211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</row>
    <row r="224" spans="1:31" s="173" customFormat="1" ht="15.75" customHeight="1" x14ac:dyDescent="0.3">
      <c r="A224" s="210"/>
      <c r="B224" s="211"/>
      <c r="C224" s="211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</row>
    <row r="225" spans="1:31" s="173" customFormat="1" ht="15.75" customHeight="1" x14ac:dyDescent="0.3">
      <c r="A225" s="210"/>
      <c r="B225" s="211"/>
      <c r="C225" s="211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</row>
    <row r="226" spans="1:31" s="173" customFormat="1" ht="15.75" customHeight="1" x14ac:dyDescent="0.3">
      <c r="A226" s="210"/>
      <c r="B226" s="211"/>
      <c r="C226" s="211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</row>
    <row r="227" spans="1:31" s="173" customFormat="1" ht="15.75" customHeight="1" x14ac:dyDescent="0.3">
      <c r="A227" s="210"/>
      <c r="B227" s="211"/>
      <c r="C227" s="211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</row>
    <row r="228" spans="1:31" s="173" customFormat="1" ht="15.75" customHeight="1" x14ac:dyDescent="0.3">
      <c r="A228" s="210"/>
      <c r="B228" s="211"/>
      <c r="C228" s="211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</row>
    <row r="229" spans="1:31" s="173" customFormat="1" ht="15.75" customHeight="1" x14ac:dyDescent="0.3">
      <c r="A229" s="210"/>
      <c r="B229" s="211"/>
      <c r="C229" s="211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</row>
    <row r="230" spans="1:31" s="173" customFormat="1" ht="15.75" customHeight="1" x14ac:dyDescent="0.3">
      <c r="A230" s="210"/>
      <c r="B230" s="211"/>
      <c r="C230" s="211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</row>
    <row r="231" spans="1:31" s="173" customFormat="1" ht="15.75" customHeight="1" x14ac:dyDescent="0.3">
      <c r="A231" s="210"/>
      <c r="B231" s="211"/>
      <c r="C231" s="211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</row>
    <row r="232" spans="1:31" s="173" customFormat="1" ht="15.75" customHeight="1" x14ac:dyDescent="0.3">
      <c r="A232" s="210"/>
      <c r="B232" s="211"/>
      <c r="C232" s="211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</row>
    <row r="233" spans="1:31" s="173" customFormat="1" ht="15.75" customHeight="1" x14ac:dyDescent="0.3">
      <c r="A233" s="210"/>
      <c r="B233" s="211"/>
      <c r="C233" s="211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</row>
    <row r="234" spans="1:31" s="173" customFormat="1" ht="15.75" customHeight="1" x14ac:dyDescent="0.3">
      <c r="A234" s="210"/>
      <c r="B234" s="211"/>
      <c r="C234" s="211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</row>
    <row r="235" spans="1:31" s="173" customFormat="1" ht="15.75" customHeight="1" x14ac:dyDescent="0.3">
      <c r="A235" s="210"/>
      <c r="B235" s="211"/>
      <c r="C235" s="211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</row>
    <row r="236" spans="1:31" s="173" customFormat="1" ht="15.75" customHeight="1" x14ac:dyDescent="0.3">
      <c r="A236" s="210"/>
      <c r="B236" s="211"/>
      <c r="C236" s="211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</row>
    <row r="237" spans="1:31" s="173" customFormat="1" ht="15.75" customHeight="1" x14ac:dyDescent="0.3">
      <c r="A237" s="210"/>
      <c r="B237" s="211"/>
      <c r="C237" s="211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</row>
    <row r="238" spans="1:31" s="173" customFormat="1" ht="15.75" customHeight="1" x14ac:dyDescent="0.3">
      <c r="A238" s="210"/>
      <c r="B238" s="211"/>
      <c r="C238" s="211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</row>
    <row r="239" spans="1:31" s="173" customFormat="1" ht="15.75" customHeight="1" x14ac:dyDescent="0.3">
      <c r="A239" s="210"/>
      <c r="B239" s="211"/>
      <c r="C239" s="211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</row>
    <row r="240" spans="1:31" s="173" customFormat="1" ht="15.75" customHeight="1" x14ac:dyDescent="0.3">
      <c r="A240" s="210"/>
      <c r="B240" s="211"/>
      <c r="C240" s="211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</row>
    <row r="241" spans="1:31" s="173" customFormat="1" ht="15.75" customHeight="1" x14ac:dyDescent="0.3">
      <c r="A241" s="210"/>
      <c r="B241" s="211"/>
      <c r="C241" s="211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</row>
    <row r="242" spans="1:31" s="173" customFormat="1" ht="15.75" customHeight="1" x14ac:dyDescent="0.3">
      <c r="A242" s="210"/>
      <c r="B242" s="211"/>
      <c r="C242" s="211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</row>
    <row r="243" spans="1:31" s="173" customFormat="1" ht="15.75" customHeight="1" x14ac:dyDescent="0.3">
      <c r="A243" s="210"/>
      <c r="B243" s="211"/>
      <c r="C243" s="211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</row>
    <row r="244" spans="1:31" s="173" customFormat="1" ht="15.75" customHeight="1" x14ac:dyDescent="0.3">
      <c r="A244" s="210"/>
      <c r="B244" s="211"/>
      <c r="C244" s="211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</row>
    <row r="245" spans="1:31" s="173" customFormat="1" ht="15.75" customHeight="1" x14ac:dyDescent="0.3">
      <c r="A245" s="210"/>
      <c r="B245" s="211"/>
      <c r="C245" s="211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</row>
    <row r="246" spans="1:31" s="173" customFormat="1" ht="15.75" customHeight="1" x14ac:dyDescent="0.3">
      <c r="A246" s="210"/>
      <c r="B246" s="211"/>
      <c r="C246" s="211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</row>
    <row r="247" spans="1:31" s="173" customFormat="1" ht="15.75" customHeight="1" x14ac:dyDescent="0.3">
      <c r="A247" s="210"/>
      <c r="B247" s="211"/>
      <c r="C247" s="211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</row>
    <row r="248" spans="1:31" s="173" customFormat="1" ht="15.75" customHeight="1" x14ac:dyDescent="0.3">
      <c r="A248" s="210"/>
      <c r="B248" s="211"/>
      <c r="C248" s="211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</row>
    <row r="249" spans="1:31" s="173" customFormat="1" ht="15.75" customHeight="1" x14ac:dyDescent="0.3">
      <c r="A249" s="210"/>
      <c r="B249" s="211"/>
      <c r="C249" s="211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</row>
    <row r="250" spans="1:31" s="173" customFormat="1" ht="15.75" customHeight="1" x14ac:dyDescent="0.3">
      <c r="A250" s="210"/>
      <c r="B250" s="211"/>
      <c r="C250" s="211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</row>
    <row r="251" spans="1:31" s="173" customFormat="1" ht="15.75" customHeight="1" x14ac:dyDescent="0.3">
      <c r="A251" s="210"/>
      <c r="B251" s="211"/>
      <c r="C251" s="211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</row>
    <row r="252" spans="1:31" s="173" customFormat="1" ht="15.75" customHeight="1" x14ac:dyDescent="0.3">
      <c r="A252" s="210"/>
      <c r="B252" s="211"/>
      <c r="C252" s="211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</row>
    <row r="253" spans="1:31" s="173" customFormat="1" ht="15.75" customHeight="1" x14ac:dyDescent="0.3">
      <c r="A253" s="210"/>
      <c r="B253" s="211"/>
      <c r="C253" s="211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</row>
    <row r="254" spans="1:31" s="173" customFormat="1" ht="15.75" customHeight="1" x14ac:dyDescent="0.3">
      <c r="A254" s="210"/>
      <c r="B254" s="211"/>
      <c r="C254" s="211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</row>
    <row r="255" spans="1:31" s="173" customFormat="1" ht="15.75" customHeight="1" x14ac:dyDescent="0.3">
      <c r="A255" s="210"/>
      <c r="B255" s="211"/>
      <c r="C255" s="211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</row>
    <row r="256" spans="1:31" s="173" customFormat="1" ht="15.75" customHeight="1" x14ac:dyDescent="0.3">
      <c r="A256" s="210"/>
      <c r="B256" s="211"/>
      <c r="C256" s="211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</row>
    <row r="257" spans="1:31" s="173" customFormat="1" ht="15.75" customHeight="1" x14ac:dyDescent="0.3">
      <c r="A257" s="210"/>
      <c r="B257" s="211"/>
      <c r="C257" s="211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</row>
    <row r="258" spans="1:31" s="173" customFormat="1" ht="15.75" customHeight="1" x14ac:dyDescent="0.3">
      <c r="A258" s="210"/>
      <c r="B258" s="211"/>
      <c r="C258" s="211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</row>
    <row r="259" spans="1:31" s="173" customFormat="1" ht="15.75" customHeight="1" x14ac:dyDescent="0.3">
      <c r="A259" s="210"/>
      <c r="B259" s="211"/>
      <c r="C259" s="211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</row>
    <row r="260" spans="1:31" s="173" customFormat="1" ht="15.75" customHeight="1" x14ac:dyDescent="0.3">
      <c r="A260" s="210"/>
      <c r="B260" s="211"/>
      <c r="C260" s="211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</row>
    <row r="261" spans="1:31" s="173" customFormat="1" ht="15.75" customHeight="1" x14ac:dyDescent="0.3">
      <c r="A261" s="210"/>
      <c r="B261" s="211"/>
      <c r="C261" s="211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</row>
    <row r="262" spans="1:31" s="173" customFormat="1" ht="15.75" customHeight="1" x14ac:dyDescent="0.3">
      <c r="A262" s="210"/>
      <c r="B262" s="211"/>
      <c r="C262" s="211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</row>
    <row r="263" spans="1:31" s="173" customFormat="1" ht="15.75" customHeight="1" x14ac:dyDescent="0.3">
      <c r="A263" s="210"/>
      <c r="B263" s="211"/>
      <c r="C263" s="211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</row>
    <row r="264" spans="1:31" s="173" customFormat="1" ht="15.75" customHeight="1" x14ac:dyDescent="0.3">
      <c r="A264" s="210"/>
      <c r="B264" s="211"/>
      <c r="C264" s="211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</row>
    <row r="265" spans="1:31" s="173" customFormat="1" ht="15.75" customHeight="1" x14ac:dyDescent="0.3">
      <c r="A265" s="210"/>
      <c r="B265" s="211"/>
      <c r="C265" s="211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</row>
    <row r="266" spans="1:31" s="173" customFormat="1" ht="15.75" customHeight="1" x14ac:dyDescent="0.3">
      <c r="A266" s="210"/>
      <c r="B266" s="211"/>
      <c r="C266" s="211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</row>
    <row r="267" spans="1:31" s="173" customFormat="1" ht="15.75" customHeight="1" x14ac:dyDescent="0.3">
      <c r="A267" s="210"/>
      <c r="B267" s="211"/>
      <c r="C267" s="211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212"/>
      <c r="AA267" s="212"/>
      <c r="AB267" s="212"/>
      <c r="AC267" s="212"/>
      <c r="AD267" s="212"/>
      <c r="AE267" s="212"/>
    </row>
    <row r="268" spans="1:31" s="173" customFormat="1" ht="15.75" customHeight="1" x14ac:dyDescent="0.3">
      <c r="A268" s="210"/>
      <c r="B268" s="211"/>
      <c r="C268" s="211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212"/>
      <c r="AA268" s="212"/>
      <c r="AB268" s="212"/>
      <c r="AC268" s="212"/>
      <c r="AD268" s="212"/>
      <c r="AE268" s="212"/>
    </row>
    <row r="269" spans="1:31" s="173" customFormat="1" ht="15.75" customHeight="1" x14ac:dyDescent="0.3">
      <c r="A269" s="210"/>
      <c r="B269" s="211"/>
      <c r="C269" s="211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</row>
    <row r="270" spans="1:31" s="173" customFormat="1" ht="15.75" customHeight="1" x14ac:dyDescent="0.3">
      <c r="A270" s="210"/>
      <c r="B270" s="211"/>
      <c r="C270" s="211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</row>
    <row r="271" spans="1:31" s="173" customFormat="1" ht="15.75" customHeight="1" x14ac:dyDescent="0.3">
      <c r="A271" s="210"/>
      <c r="B271" s="211"/>
      <c r="C271" s="211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/>
    </row>
    <row r="272" spans="1:31" s="173" customFormat="1" ht="15.75" customHeight="1" x14ac:dyDescent="0.3">
      <c r="A272" s="210"/>
      <c r="B272" s="211"/>
      <c r="C272" s="211"/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  <c r="Z272" s="212"/>
      <c r="AA272" s="212"/>
      <c r="AB272" s="212"/>
      <c r="AC272" s="212"/>
      <c r="AD272" s="212"/>
      <c r="AE272" s="212"/>
    </row>
    <row r="273" spans="1:31" s="173" customFormat="1" ht="15.75" customHeight="1" x14ac:dyDescent="0.3">
      <c r="A273" s="210"/>
      <c r="B273" s="211"/>
      <c r="C273" s="211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  <c r="Z273" s="212"/>
      <c r="AA273" s="212"/>
      <c r="AB273" s="212"/>
      <c r="AC273" s="212"/>
      <c r="AD273" s="212"/>
      <c r="AE273" s="212"/>
    </row>
    <row r="274" spans="1:31" s="173" customFormat="1" ht="15.75" customHeight="1" x14ac:dyDescent="0.3">
      <c r="A274" s="210"/>
      <c r="B274" s="211"/>
      <c r="C274" s="211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2"/>
    </row>
    <row r="275" spans="1:31" s="173" customFormat="1" ht="15.75" customHeight="1" x14ac:dyDescent="0.3">
      <c r="A275" s="210"/>
      <c r="B275" s="211"/>
      <c r="C275" s="211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/>
    </row>
    <row r="276" spans="1:31" s="173" customFormat="1" ht="15.75" customHeight="1" x14ac:dyDescent="0.3">
      <c r="A276" s="210"/>
      <c r="B276" s="211"/>
      <c r="C276" s="211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  <c r="Z276" s="212"/>
      <c r="AA276" s="212"/>
      <c r="AB276" s="212"/>
      <c r="AC276" s="212"/>
      <c r="AD276" s="212"/>
      <c r="AE276" s="212"/>
    </row>
    <row r="277" spans="1:31" s="173" customFormat="1" ht="15.75" customHeight="1" x14ac:dyDescent="0.3">
      <c r="A277" s="210"/>
      <c r="B277" s="211"/>
      <c r="C277" s="211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/>
    </row>
    <row r="278" spans="1:31" s="173" customFormat="1" ht="15.75" customHeight="1" x14ac:dyDescent="0.3">
      <c r="A278" s="210"/>
      <c r="B278" s="211"/>
      <c r="C278" s="211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/>
    </row>
    <row r="279" spans="1:31" s="173" customFormat="1" ht="15.75" customHeight="1" x14ac:dyDescent="0.3">
      <c r="A279" s="210"/>
      <c r="B279" s="211"/>
      <c r="C279" s="211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  <c r="Z279" s="212"/>
      <c r="AA279" s="212"/>
      <c r="AB279" s="212"/>
      <c r="AC279" s="212"/>
      <c r="AD279" s="212"/>
      <c r="AE279" s="212"/>
    </row>
    <row r="280" spans="1:31" s="173" customFormat="1" ht="15.75" customHeight="1" x14ac:dyDescent="0.3">
      <c r="A280" s="210"/>
      <c r="B280" s="211"/>
      <c r="C280" s="211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  <c r="Z280" s="212"/>
      <c r="AA280" s="212"/>
      <c r="AB280" s="212"/>
      <c r="AC280" s="212"/>
      <c r="AD280" s="212"/>
      <c r="AE280" s="212"/>
    </row>
    <row r="281" spans="1:31" s="173" customFormat="1" ht="15.75" customHeight="1" x14ac:dyDescent="0.3">
      <c r="A281" s="210"/>
      <c r="B281" s="211"/>
      <c r="C281" s="211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/>
    </row>
    <row r="282" spans="1:31" s="173" customFormat="1" ht="15.75" customHeight="1" x14ac:dyDescent="0.25">
      <c r="A282" s="210"/>
      <c r="B282" s="213"/>
      <c r="C282" s="213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12"/>
      <c r="AA282" s="212"/>
      <c r="AB282" s="212"/>
      <c r="AC282" s="212"/>
      <c r="AD282" s="212"/>
      <c r="AE282" s="212"/>
    </row>
    <row r="283" spans="1:31" s="173" customFormat="1" ht="15.75" customHeight="1" x14ac:dyDescent="0.25">
      <c r="A283" s="210"/>
      <c r="B283" s="213"/>
      <c r="C283" s="213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/>
    </row>
    <row r="284" spans="1:31" s="173" customFormat="1" ht="15.75" customHeight="1" x14ac:dyDescent="0.25">
      <c r="A284" s="210"/>
      <c r="B284" s="213"/>
      <c r="C284" s="213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</row>
    <row r="285" spans="1:31" s="173" customFormat="1" ht="15.75" customHeight="1" x14ac:dyDescent="0.25">
      <c r="A285" s="210"/>
      <c r="B285" s="213"/>
      <c r="C285" s="213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2"/>
      <c r="AA285" s="212"/>
      <c r="AB285" s="212"/>
      <c r="AC285" s="212"/>
      <c r="AD285" s="212"/>
      <c r="AE285" s="212"/>
    </row>
    <row r="286" spans="1:31" s="173" customFormat="1" ht="15.75" customHeight="1" x14ac:dyDescent="0.25">
      <c r="A286" s="210"/>
      <c r="B286" s="213"/>
      <c r="C286" s="213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12"/>
      <c r="AA286" s="212"/>
      <c r="AB286" s="212"/>
      <c r="AC286" s="212"/>
      <c r="AD286" s="212"/>
      <c r="AE286" s="212"/>
    </row>
    <row r="287" spans="1:31" s="173" customFormat="1" ht="15.75" customHeight="1" x14ac:dyDescent="0.25">
      <c r="A287" s="210"/>
      <c r="B287" s="213"/>
      <c r="C287" s="213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2"/>
    </row>
    <row r="288" spans="1:31" s="173" customFormat="1" ht="15.75" customHeight="1" x14ac:dyDescent="0.25">
      <c r="A288" s="210"/>
      <c r="B288" s="213"/>
      <c r="C288" s="213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  <c r="V288" s="212"/>
      <c r="W288" s="212"/>
      <c r="X288" s="212"/>
      <c r="Y288" s="212"/>
      <c r="Z288" s="212"/>
      <c r="AA288" s="212"/>
      <c r="AB288" s="212"/>
      <c r="AC288" s="212"/>
      <c r="AD288" s="212"/>
      <c r="AE288" s="212"/>
    </row>
    <row r="289" spans="1:31" s="173" customFormat="1" ht="15.75" customHeight="1" x14ac:dyDescent="0.25">
      <c r="A289" s="210"/>
      <c r="B289" s="213"/>
      <c r="C289" s="213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2"/>
    </row>
    <row r="290" spans="1:31" ht="15.75" customHeight="1" x14ac:dyDescent="0.25">
      <c r="A290" s="210"/>
      <c r="B290" s="213"/>
      <c r="C290" s="213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  <c r="V290" s="212"/>
      <c r="W290" s="212"/>
      <c r="X290" s="212"/>
      <c r="Y290" s="212"/>
      <c r="Z290" s="212"/>
      <c r="AA290" s="212"/>
      <c r="AB290" s="212"/>
      <c r="AC290" s="212"/>
      <c r="AD290" s="212"/>
      <c r="AE290" s="212"/>
    </row>
    <row r="291" spans="1:31" ht="15.75" customHeight="1" x14ac:dyDescent="0.25">
      <c r="A291" s="214"/>
      <c r="B291" s="215"/>
      <c r="C291" s="215"/>
    </row>
    <row r="292" spans="1:31" ht="15.75" customHeight="1" x14ac:dyDescent="0.25">
      <c r="A292" s="214"/>
      <c r="B292" s="215"/>
      <c r="C292" s="215"/>
    </row>
    <row r="293" spans="1:31" ht="15.75" customHeight="1" x14ac:dyDescent="0.25">
      <c r="A293" s="214"/>
      <c r="B293" s="215"/>
      <c r="C293" s="215"/>
    </row>
    <row r="294" spans="1:31" ht="15.75" customHeight="1" x14ac:dyDescent="0.25">
      <c r="A294" s="214"/>
      <c r="B294" s="215"/>
      <c r="C294" s="215"/>
    </row>
    <row r="295" spans="1:31" ht="15.75" customHeight="1" x14ac:dyDescent="0.25">
      <c r="A295" s="214"/>
      <c r="B295" s="215"/>
      <c r="C295" s="215"/>
    </row>
    <row r="296" spans="1:31" ht="15.75" customHeight="1" x14ac:dyDescent="0.25">
      <c r="A296" s="214"/>
      <c r="B296" s="215"/>
      <c r="C296" s="215"/>
    </row>
    <row r="297" spans="1:31" ht="15.75" customHeight="1" x14ac:dyDescent="0.25">
      <c r="A297" s="214"/>
      <c r="B297" s="215"/>
      <c r="C297" s="215"/>
    </row>
    <row r="298" spans="1:31" ht="15.75" customHeight="1" x14ac:dyDescent="0.25">
      <c r="A298" s="214"/>
      <c r="B298" s="215"/>
      <c r="C298" s="215"/>
    </row>
    <row r="299" spans="1:31" ht="15.75" customHeight="1" x14ac:dyDescent="0.25">
      <c r="A299" s="214"/>
      <c r="B299" s="215"/>
      <c r="C299" s="215"/>
    </row>
    <row r="300" spans="1:31" ht="15.75" customHeight="1" x14ac:dyDescent="0.25">
      <c r="A300" s="214"/>
      <c r="B300" s="215"/>
      <c r="C300" s="215"/>
    </row>
    <row r="301" spans="1:31" ht="15.75" customHeight="1" x14ac:dyDescent="0.25">
      <c r="A301" s="214"/>
      <c r="B301" s="215"/>
      <c r="C301" s="215"/>
    </row>
    <row r="302" spans="1:31" ht="15.75" customHeight="1" x14ac:dyDescent="0.25">
      <c r="A302" s="214"/>
      <c r="B302" s="215"/>
      <c r="C302" s="215"/>
    </row>
    <row r="303" spans="1:31" ht="15.75" customHeight="1" x14ac:dyDescent="0.25">
      <c r="A303" s="214"/>
      <c r="B303" s="215"/>
      <c r="C303" s="215"/>
    </row>
    <row r="304" spans="1:31" ht="15.75" customHeight="1" x14ac:dyDescent="0.25">
      <c r="A304" s="214"/>
      <c r="B304" s="215"/>
      <c r="C304" s="215"/>
    </row>
    <row r="305" spans="1:3" ht="15.75" customHeight="1" x14ac:dyDescent="0.25">
      <c r="A305" s="214"/>
      <c r="B305" s="215"/>
      <c r="C305" s="215"/>
    </row>
    <row r="306" spans="1:3" ht="15.75" customHeight="1" x14ac:dyDescent="0.25">
      <c r="A306" s="214"/>
      <c r="B306" s="215"/>
      <c r="C306" s="215"/>
    </row>
    <row r="307" spans="1:3" ht="15.75" customHeight="1" x14ac:dyDescent="0.25">
      <c r="A307" s="214"/>
      <c r="B307" s="215"/>
      <c r="C307" s="215"/>
    </row>
    <row r="308" spans="1:3" ht="15.75" customHeight="1" x14ac:dyDescent="0.25">
      <c r="A308" s="214"/>
      <c r="B308" s="215"/>
      <c r="C308" s="215"/>
    </row>
    <row r="309" spans="1:3" ht="15.75" customHeight="1" x14ac:dyDescent="0.25">
      <c r="A309" s="214"/>
      <c r="B309" s="215"/>
      <c r="C309" s="215"/>
    </row>
    <row r="310" spans="1:3" ht="15.75" customHeight="1" x14ac:dyDescent="0.25">
      <c r="A310" s="214"/>
      <c r="B310" s="215"/>
      <c r="C310" s="215"/>
    </row>
    <row r="311" spans="1:3" ht="15.75" customHeight="1" x14ac:dyDescent="0.25">
      <c r="A311" s="214"/>
      <c r="B311" s="215"/>
      <c r="C311" s="215"/>
    </row>
    <row r="312" spans="1:3" ht="15.75" customHeight="1" x14ac:dyDescent="0.25">
      <c r="A312" s="214"/>
      <c r="B312" s="215"/>
      <c r="C312" s="215"/>
    </row>
    <row r="313" spans="1:3" ht="15.75" customHeight="1" x14ac:dyDescent="0.25">
      <c r="A313" s="214"/>
      <c r="B313" s="215"/>
      <c r="C313" s="215"/>
    </row>
    <row r="314" spans="1:3" ht="15.75" customHeight="1" x14ac:dyDescent="0.25">
      <c r="A314" s="214"/>
      <c r="B314" s="215"/>
      <c r="C314" s="215"/>
    </row>
    <row r="315" spans="1:3" ht="15.75" customHeight="1" x14ac:dyDescent="0.25">
      <c r="A315" s="214"/>
      <c r="B315" s="215"/>
      <c r="C315" s="215"/>
    </row>
    <row r="316" spans="1:3" ht="15.75" customHeight="1" x14ac:dyDescent="0.25">
      <c r="A316" s="214"/>
      <c r="B316" s="215"/>
      <c r="C316" s="215"/>
    </row>
    <row r="317" spans="1:3" ht="15.75" customHeight="1" x14ac:dyDescent="0.25">
      <c r="A317" s="214"/>
      <c r="B317" s="215"/>
      <c r="C317" s="215"/>
    </row>
    <row r="318" spans="1:3" ht="15.75" customHeight="1" x14ac:dyDescent="0.25">
      <c r="A318" s="214"/>
      <c r="B318" s="215"/>
      <c r="C318" s="215"/>
    </row>
    <row r="319" spans="1:3" ht="15.75" customHeight="1" x14ac:dyDescent="0.25">
      <c r="A319" s="214"/>
      <c r="B319" s="215"/>
      <c r="C319" s="215"/>
    </row>
    <row r="320" spans="1:3" ht="15.75" customHeight="1" x14ac:dyDescent="0.25">
      <c r="A320" s="214"/>
      <c r="B320" s="215"/>
      <c r="C320" s="215"/>
    </row>
    <row r="321" spans="1:3" ht="15.75" customHeight="1" x14ac:dyDescent="0.25">
      <c r="A321" s="214"/>
      <c r="B321" s="215"/>
      <c r="C321" s="215"/>
    </row>
    <row r="322" spans="1:3" ht="15.75" customHeight="1" x14ac:dyDescent="0.25">
      <c r="A322" s="214"/>
      <c r="B322" s="215"/>
      <c r="C322" s="215"/>
    </row>
    <row r="323" spans="1:3" ht="15.75" customHeight="1" x14ac:dyDescent="0.25">
      <c r="A323" s="214"/>
      <c r="B323" s="215"/>
      <c r="C323" s="215"/>
    </row>
    <row r="324" spans="1:3" x14ac:dyDescent="0.25">
      <c r="A324" s="214"/>
      <c r="B324" s="215"/>
      <c r="C324" s="215"/>
    </row>
    <row r="325" spans="1:3" x14ac:dyDescent="0.25">
      <c r="A325" s="214"/>
      <c r="B325" s="215"/>
      <c r="C325" s="215"/>
    </row>
    <row r="326" spans="1:3" x14ac:dyDescent="0.25">
      <c r="A326" s="214"/>
      <c r="B326" s="215"/>
      <c r="C326" s="215"/>
    </row>
    <row r="327" spans="1:3" x14ac:dyDescent="0.25">
      <c r="A327" s="214"/>
      <c r="B327" s="215"/>
      <c r="C327" s="215"/>
    </row>
    <row r="328" spans="1:3" x14ac:dyDescent="0.25">
      <c r="A328" s="214"/>
      <c r="B328" s="215"/>
      <c r="C328" s="215"/>
    </row>
    <row r="329" spans="1:3" x14ac:dyDescent="0.25">
      <c r="A329" s="214"/>
      <c r="B329" s="215"/>
      <c r="C329" s="215"/>
    </row>
    <row r="330" spans="1:3" x14ac:dyDescent="0.25">
      <c r="A330" s="214"/>
      <c r="B330" s="215"/>
      <c r="C330" s="215"/>
    </row>
    <row r="331" spans="1:3" x14ac:dyDescent="0.25">
      <c r="A331" s="214"/>
      <c r="B331" s="215"/>
      <c r="C331" s="215"/>
    </row>
    <row r="332" spans="1:3" x14ac:dyDescent="0.25">
      <c r="A332" s="214"/>
      <c r="B332" s="215"/>
      <c r="C332" s="215"/>
    </row>
    <row r="333" spans="1:3" x14ac:dyDescent="0.25">
      <c r="A333" s="214"/>
      <c r="B333" s="215"/>
      <c r="C333" s="215"/>
    </row>
    <row r="334" spans="1:3" x14ac:dyDescent="0.25">
      <c r="A334" s="214"/>
      <c r="B334" s="215"/>
      <c r="C334" s="215"/>
    </row>
    <row r="335" spans="1:3" x14ac:dyDescent="0.25">
      <c r="A335" s="214"/>
      <c r="B335" s="215"/>
      <c r="C335" s="215"/>
    </row>
    <row r="336" spans="1:3" x14ac:dyDescent="0.25">
      <c r="A336" s="214"/>
      <c r="B336" s="215"/>
      <c r="C336" s="215"/>
    </row>
    <row r="337" spans="1:3" x14ac:dyDescent="0.25">
      <c r="A337" s="214"/>
      <c r="B337" s="215"/>
      <c r="C337" s="215"/>
    </row>
    <row r="338" spans="1:3" x14ac:dyDescent="0.25">
      <c r="A338" s="214"/>
      <c r="B338" s="215"/>
      <c r="C338" s="215"/>
    </row>
    <row r="339" spans="1:3" x14ac:dyDescent="0.25">
      <c r="A339" s="214"/>
      <c r="B339" s="215"/>
      <c r="C339" s="215"/>
    </row>
    <row r="340" spans="1:3" x14ac:dyDescent="0.25">
      <c r="A340" s="214"/>
      <c r="B340" s="215"/>
      <c r="C340" s="215"/>
    </row>
    <row r="341" spans="1:3" x14ac:dyDescent="0.25">
      <c r="A341" s="214"/>
      <c r="B341" s="215"/>
      <c r="C341" s="215"/>
    </row>
    <row r="342" spans="1:3" x14ac:dyDescent="0.25">
      <c r="A342" s="214"/>
      <c r="B342" s="215"/>
      <c r="C342" s="215"/>
    </row>
    <row r="343" spans="1:3" x14ac:dyDescent="0.25">
      <c r="A343" s="214"/>
      <c r="B343" s="215"/>
      <c r="C343" s="215"/>
    </row>
    <row r="344" spans="1:3" x14ac:dyDescent="0.25">
      <c r="A344" s="214"/>
      <c r="B344" s="215"/>
      <c r="C344" s="215"/>
    </row>
    <row r="345" spans="1:3" x14ac:dyDescent="0.25">
      <c r="A345" s="214"/>
      <c r="B345" s="215"/>
      <c r="C345" s="215"/>
    </row>
    <row r="346" spans="1:3" x14ac:dyDescent="0.25">
      <c r="A346" s="214"/>
      <c r="B346" s="215"/>
      <c r="C346" s="215"/>
    </row>
    <row r="347" spans="1:3" x14ac:dyDescent="0.25">
      <c r="A347" s="214"/>
      <c r="B347" s="215"/>
      <c r="C347" s="215"/>
    </row>
    <row r="348" spans="1:3" x14ac:dyDescent="0.25">
      <c r="A348" s="214"/>
      <c r="B348" s="215"/>
      <c r="C348" s="215"/>
    </row>
    <row r="349" spans="1:3" x14ac:dyDescent="0.25">
      <c r="A349" s="214"/>
      <c r="B349" s="215"/>
      <c r="C349" s="215"/>
    </row>
    <row r="350" spans="1:3" x14ac:dyDescent="0.25">
      <c r="A350" s="214"/>
      <c r="B350" s="215"/>
      <c r="C350" s="215"/>
    </row>
    <row r="351" spans="1:3" x14ac:dyDescent="0.25">
      <c r="A351" s="214"/>
      <c r="B351" s="215"/>
      <c r="C351" s="215"/>
    </row>
    <row r="352" spans="1:3" x14ac:dyDescent="0.25">
      <c r="A352" s="214"/>
      <c r="B352" s="215"/>
      <c r="C352" s="215"/>
    </row>
    <row r="353" spans="1:3" x14ac:dyDescent="0.25">
      <c r="A353" s="214"/>
      <c r="B353" s="215"/>
      <c r="C353" s="215"/>
    </row>
    <row r="354" spans="1:3" x14ac:dyDescent="0.25">
      <c r="A354" s="214"/>
      <c r="B354" s="215"/>
      <c r="C354" s="215"/>
    </row>
    <row r="355" spans="1:3" x14ac:dyDescent="0.25">
      <c r="A355" s="214"/>
      <c r="B355" s="215"/>
      <c r="C355" s="215"/>
    </row>
    <row r="356" spans="1:3" x14ac:dyDescent="0.25">
      <c r="A356" s="214"/>
      <c r="B356" s="215"/>
      <c r="C356" s="215"/>
    </row>
    <row r="357" spans="1:3" x14ac:dyDescent="0.25">
      <c r="A357" s="214"/>
      <c r="B357" s="215"/>
      <c r="C357" s="215"/>
    </row>
    <row r="358" spans="1:3" x14ac:dyDescent="0.25">
      <c r="A358" s="214"/>
      <c r="B358" s="215"/>
      <c r="C358" s="215"/>
    </row>
    <row r="359" spans="1:3" x14ac:dyDescent="0.25">
      <c r="A359" s="214"/>
      <c r="B359" s="215"/>
      <c r="C359" s="215"/>
    </row>
    <row r="360" spans="1:3" x14ac:dyDescent="0.25">
      <c r="A360" s="214"/>
      <c r="B360" s="215"/>
      <c r="C360" s="215"/>
    </row>
    <row r="361" spans="1:3" x14ac:dyDescent="0.25">
      <c r="A361" s="214"/>
      <c r="B361" s="215"/>
      <c r="C361" s="215"/>
    </row>
    <row r="362" spans="1:3" x14ac:dyDescent="0.25">
      <c r="A362" s="214"/>
      <c r="B362" s="215"/>
      <c r="C362" s="215"/>
    </row>
    <row r="363" spans="1:3" x14ac:dyDescent="0.25">
      <c r="A363" s="214"/>
      <c r="B363" s="215"/>
      <c r="C363" s="215"/>
    </row>
    <row r="364" spans="1:3" x14ac:dyDescent="0.25">
      <c r="A364" s="214"/>
      <c r="B364" s="215"/>
      <c r="C364" s="215"/>
    </row>
    <row r="365" spans="1:3" x14ac:dyDescent="0.25">
      <c r="A365" s="214"/>
      <c r="B365" s="215"/>
      <c r="C365" s="215"/>
    </row>
    <row r="366" spans="1:3" x14ac:dyDescent="0.25">
      <c r="A366" s="214"/>
      <c r="B366" s="215"/>
      <c r="C366" s="215"/>
    </row>
    <row r="367" spans="1:3" x14ac:dyDescent="0.25">
      <c r="A367" s="214"/>
      <c r="B367" s="215"/>
      <c r="C367" s="215"/>
    </row>
    <row r="368" spans="1:3" x14ac:dyDescent="0.25">
      <c r="A368" s="214"/>
      <c r="B368" s="215"/>
      <c r="C368" s="215"/>
    </row>
    <row r="369" spans="1:3" x14ac:dyDescent="0.25">
      <c r="A369" s="214"/>
      <c r="B369" s="215"/>
      <c r="C369" s="215"/>
    </row>
    <row r="370" spans="1:3" x14ac:dyDescent="0.25">
      <c r="A370" s="214"/>
      <c r="B370" s="215"/>
      <c r="C370" s="215"/>
    </row>
    <row r="371" spans="1:3" x14ac:dyDescent="0.25">
      <c r="A371" s="214"/>
      <c r="B371" s="215"/>
      <c r="C371" s="215"/>
    </row>
    <row r="372" spans="1:3" x14ac:dyDescent="0.25">
      <c r="A372" s="214"/>
      <c r="B372" s="215"/>
      <c r="C372" s="215"/>
    </row>
    <row r="373" spans="1:3" x14ac:dyDescent="0.25">
      <c r="A373" s="214"/>
      <c r="B373" s="215"/>
      <c r="C373" s="215"/>
    </row>
    <row r="374" spans="1:3" x14ac:dyDescent="0.25">
      <c r="A374" s="214"/>
      <c r="B374" s="215"/>
      <c r="C374" s="215"/>
    </row>
    <row r="375" spans="1:3" x14ac:dyDescent="0.25">
      <c r="A375" s="214"/>
      <c r="B375" s="215"/>
      <c r="C375" s="215"/>
    </row>
    <row r="376" spans="1:3" x14ac:dyDescent="0.25">
      <c r="A376" s="214"/>
      <c r="B376" s="215"/>
      <c r="C376" s="215"/>
    </row>
    <row r="377" spans="1:3" x14ac:dyDescent="0.25">
      <c r="A377" s="214"/>
      <c r="B377" s="215"/>
      <c r="C377" s="215"/>
    </row>
    <row r="378" spans="1:3" x14ac:dyDescent="0.25">
      <c r="A378" s="214"/>
      <c r="B378" s="215"/>
      <c r="C378" s="215"/>
    </row>
    <row r="379" spans="1:3" x14ac:dyDescent="0.25">
      <c r="A379" s="214"/>
      <c r="B379" s="215"/>
      <c r="C379" s="215"/>
    </row>
    <row r="380" spans="1:3" x14ac:dyDescent="0.25">
      <c r="A380" s="214"/>
      <c r="B380" s="215"/>
      <c r="C380" s="215"/>
    </row>
    <row r="381" spans="1:3" x14ac:dyDescent="0.25">
      <c r="A381" s="214"/>
      <c r="B381" s="215"/>
      <c r="C381" s="215"/>
    </row>
    <row r="382" spans="1:3" x14ac:dyDescent="0.25">
      <c r="A382" s="214"/>
      <c r="B382" s="215"/>
      <c r="C382" s="215"/>
    </row>
    <row r="383" spans="1:3" x14ac:dyDescent="0.25">
      <c r="A383" s="214"/>
      <c r="B383" s="215"/>
      <c r="C383" s="215"/>
    </row>
    <row r="384" spans="1:3" x14ac:dyDescent="0.25">
      <c r="A384" s="214"/>
      <c r="B384" s="215"/>
      <c r="C384" s="215"/>
    </row>
    <row r="385" spans="1:3" x14ac:dyDescent="0.25">
      <c r="A385" s="214"/>
      <c r="B385" s="215"/>
      <c r="C385" s="215"/>
    </row>
    <row r="386" spans="1:3" x14ac:dyDescent="0.25">
      <c r="A386" s="214"/>
      <c r="B386" s="215"/>
      <c r="C386" s="215"/>
    </row>
    <row r="387" spans="1:3" x14ac:dyDescent="0.25">
      <c r="A387" s="214"/>
      <c r="B387" s="215"/>
      <c r="C387" s="215"/>
    </row>
  </sheetData>
  <sheetProtection algorithmName="SHA-512" hashValue="UySTZxFp92hebv4lVgN0U9gOK3b7qmzJiGPcabnqvjfV5Puq5bV37iypL3EcwI/eX4vdEqaaWx/isv3sgG7UuQ==" saltValue="YQOsKKXMOhhXSEFP7GCsYA==" spinCount="100000" sheet="1" objects="1" scenarios="1" selectLockedCells="1" selectUnlockedCells="1"/>
  <protectedRanges>
    <protectedRange sqref="C200" name="Tartomány4"/>
    <protectedRange sqref="C57" name="Tartomány1_2_1_2_1"/>
    <protectedRange sqref="C61" name="Tartomány1_2_1_1_2_1"/>
    <protectedRange sqref="C45:C50" name="Tartomány1_2_1_2_1_1"/>
    <protectedRange sqref="C86:C87" name="Tartomány1_2_1_1"/>
    <protectedRange sqref="C88:C90 C93:C96 C100:C101" name="Tartomány1_2_1_6"/>
    <protectedRange sqref="C91:C92" name="Tartomány1_2_1_1_3"/>
    <protectedRange sqref="C106" name="Tartomány1_2_1_1_1_1"/>
    <protectedRange sqref="C111" name="Tartomány1_2_1_4_1"/>
    <protectedRange sqref="C112:C115" name="Tartomány1_2_1_7"/>
    <protectedRange sqref="C118" name="Tartomány1_2_1_2_1_3"/>
    <protectedRange sqref="C51" name="Tartomány1_2_1_2_1_1_1"/>
  </protectedRanges>
  <mergeCells count="120">
    <mergeCell ref="AE125:AE126"/>
    <mergeCell ref="AB125:AD126"/>
    <mergeCell ref="AB135:AD135"/>
    <mergeCell ref="AB139:AD139"/>
    <mergeCell ref="AB131:AD131"/>
    <mergeCell ref="AB138:AD138"/>
    <mergeCell ref="AB137:AD137"/>
    <mergeCell ref="AB169:AD169"/>
    <mergeCell ref="AB170:AD170"/>
    <mergeCell ref="AB166:AD166"/>
    <mergeCell ref="AB156:AD156"/>
    <mergeCell ref="AB157:AD157"/>
    <mergeCell ref="AB158:AD158"/>
    <mergeCell ref="AB159:AD159"/>
    <mergeCell ref="AB160:AD160"/>
    <mergeCell ref="AB161:AD161"/>
    <mergeCell ref="AB162:AD162"/>
    <mergeCell ref="AB168:AD168"/>
    <mergeCell ref="AB140:AD140"/>
    <mergeCell ref="AB167:AD167"/>
    <mergeCell ref="AB151:AD151"/>
    <mergeCell ref="AB152:AD152"/>
    <mergeCell ref="AB153:AD153"/>
    <mergeCell ref="AB154:AD154"/>
    <mergeCell ref="A4:AE4"/>
    <mergeCell ref="A5:AE5"/>
    <mergeCell ref="P8:Q8"/>
    <mergeCell ref="AE8:AE9"/>
    <mergeCell ref="N8:N9"/>
    <mergeCell ref="W8:W9"/>
    <mergeCell ref="AB8:AC8"/>
    <mergeCell ref="AB215:AD215"/>
    <mergeCell ref="A195:AE195"/>
    <mergeCell ref="A199:AE199"/>
    <mergeCell ref="AB127:AD127"/>
    <mergeCell ref="AB128:AD128"/>
    <mergeCell ref="AB130:AD130"/>
    <mergeCell ref="AB148:AD148"/>
    <mergeCell ref="AB147:AD147"/>
    <mergeCell ref="AB146:AD146"/>
    <mergeCell ref="AB145:AD145"/>
    <mergeCell ref="AB144:AD144"/>
    <mergeCell ref="AB143:AD143"/>
    <mergeCell ref="AB142:AD142"/>
    <mergeCell ref="AB133:AD133"/>
    <mergeCell ref="AB163:AD163"/>
    <mergeCell ref="AB132:AD132"/>
    <mergeCell ref="AB136:AD136"/>
    <mergeCell ref="L7:O7"/>
    <mergeCell ref="T7:W7"/>
    <mergeCell ref="P7:S7"/>
    <mergeCell ref="D8:E8"/>
    <mergeCell ref="H8:I8"/>
    <mergeCell ref="L8:M8"/>
    <mergeCell ref="A6:A9"/>
    <mergeCell ref="A1:AE1"/>
    <mergeCell ref="A216:AA216"/>
    <mergeCell ref="C6:C9"/>
    <mergeCell ref="J8:J9"/>
    <mergeCell ref="K8:K9"/>
    <mergeCell ref="D7:G7"/>
    <mergeCell ref="D10:AA10"/>
    <mergeCell ref="A215:AA215"/>
    <mergeCell ref="A123:AE123"/>
    <mergeCell ref="AB129:AD129"/>
    <mergeCell ref="V8:V9"/>
    <mergeCell ref="AD8:AD9"/>
    <mergeCell ref="AB27:AE27"/>
    <mergeCell ref="X8:Y8"/>
    <mergeCell ref="T8:U8"/>
    <mergeCell ref="A2:AE2"/>
    <mergeCell ref="A3:AE3"/>
    <mergeCell ref="AB179:AD179"/>
    <mergeCell ref="AB180:AD180"/>
    <mergeCell ref="AB181:AD181"/>
    <mergeCell ref="AB182:AD182"/>
    <mergeCell ref="AB165:AD165"/>
    <mergeCell ref="AB192:AD192"/>
    <mergeCell ref="AB194:AD194"/>
    <mergeCell ref="B6:B9"/>
    <mergeCell ref="R8:R9"/>
    <mergeCell ref="S8:S9"/>
    <mergeCell ref="D6:AA6"/>
    <mergeCell ref="X7:AA7"/>
    <mergeCell ref="D124:AA124"/>
    <mergeCell ref="D104:AA104"/>
    <mergeCell ref="A75:AE75"/>
    <mergeCell ref="G8:G9"/>
    <mergeCell ref="F8:F9"/>
    <mergeCell ref="AA8:AA9"/>
    <mergeCell ref="O8:O9"/>
    <mergeCell ref="Z8:Z9"/>
    <mergeCell ref="H7:K7"/>
    <mergeCell ref="AB134:AD134"/>
    <mergeCell ref="AB6:AE7"/>
    <mergeCell ref="AB141:AD141"/>
    <mergeCell ref="AB164:AD164"/>
    <mergeCell ref="AB149:AD149"/>
    <mergeCell ref="AB150:AD150"/>
    <mergeCell ref="AB155:AD155"/>
    <mergeCell ref="AB174:AD174"/>
    <mergeCell ref="AB175:AD175"/>
    <mergeCell ref="AB176:AD176"/>
    <mergeCell ref="AB177:AD177"/>
    <mergeCell ref="AB178:AD178"/>
    <mergeCell ref="AB171:AD171"/>
    <mergeCell ref="AB172:AD172"/>
    <mergeCell ref="AB173:AD173"/>
    <mergeCell ref="AB183:AD183"/>
    <mergeCell ref="A218:AA218"/>
    <mergeCell ref="A200:AA200"/>
    <mergeCell ref="A217:AA217"/>
    <mergeCell ref="AB189:AD189"/>
    <mergeCell ref="AB190:AD190"/>
    <mergeCell ref="AB191:AD191"/>
    <mergeCell ref="AB184:AD184"/>
    <mergeCell ref="AB185:AD185"/>
    <mergeCell ref="AB186:AD186"/>
    <mergeCell ref="AB187:AD187"/>
    <mergeCell ref="AB188:AD188"/>
  </mergeCells>
  <phoneticPr fontId="17" type="noConversion"/>
  <pageMargins left="1.44" right="0.75" top="1" bottom="1" header="0.5" footer="0.5"/>
  <pageSetup paperSize="9" scale="55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D57"/>
  <sheetViews>
    <sheetView workbookViewId="0"/>
  </sheetViews>
  <sheetFormatPr defaultColWidth="10.6640625" defaultRowHeight="13.5" x14ac:dyDescent="0.25"/>
  <cols>
    <col min="1" max="1" width="9.83203125" style="262" bestFit="1" customWidth="1"/>
    <col min="2" max="2" width="44.6640625" style="262" bestFit="1" customWidth="1"/>
    <col min="3" max="3" width="9.5" style="262" bestFit="1" customWidth="1"/>
    <col min="4" max="4" width="44.6640625" style="262" bestFit="1" customWidth="1"/>
    <col min="5" max="5" width="10.6640625" style="218" customWidth="1"/>
    <col min="6" max="16384" width="10.6640625" style="218"/>
  </cols>
  <sheetData>
    <row r="2" spans="1:4" x14ac:dyDescent="0.2">
      <c r="A2" s="359" t="s">
        <v>314</v>
      </c>
      <c r="B2" s="359"/>
      <c r="C2" s="359"/>
      <c r="D2" s="359"/>
    </row>
    <row r="3" spans="1:4" ht="14.25" thickBot="1" x14ac:dyDescent="0.25">
      <c r="A3" s="360" t="s">
        <v>12</v>
      </c>
      <c r="B3" s="360"/>
      <c r="C3" s="360"/>
      <c r="D3" s="360"/>
    </row>
    <row r="4" spans="1:4" ht="15" thickTop="1" thickBot="1" x14ac:dyDescent="0.25">
      <c r="A4" s="361" t="s">
        <v>0</v>
      </c>
      <c r="B4" s="363" t="s">
        <v>8</v>
      </c>
      <c r="C4" s="365" t="s">
        <v>13</v>
      </c>
      <c r="D4" s="366"/>
    </row>
    <row r="5" spans="1:4" ht="14.25" thickBot="1" x14ac:dyDescent="0.3">
      <c r="A5" s="362"/>
      <c r="B5" s="364"/>
      <c r="C5" s="219" t="s">
        <v>0</v>
      </c>
      <c r="D5" s="220" t="s">
        <v>14</v>
      </c>
    </row>
    <row r="6" spans="1:4" x14ac:dyDescent="0.25">
      <c r="A6" s="221" t="s">
        <v>55</v>
      </c>
      <c r="B6" s="222" t="s">
        <v>56</v>
      </c>
      <c r="C6" s="223" t="s">
        <v>57</v>
      </c>
      <c r="D6" s="224" t="s">
        <v>58</v>
      </c>
    </row>
    <row r="7" spans="1:4" x14ac:dyDescent="0.25">
      <c r="A7" s="225" t="s">
        <v>59</v>
      </c>
      <c r="B7" s="226" t="s">
        <v>60</v>
      </c>
      <c r="C7" s="227" t="s">
        <v>55</v>
      </c>
      <c r="D7" s="228" t="s">
        <v>56</v>
      </c>
    </row>
    <row r="8" spans="1:4" x14ac:dyDescent="0.25">
      <c r="A8" s="225" t="s">
        <v>61</v>
      </c>
      <c r="B8" s="226" t="s">
        <v>62</v>
      </c>
      <c r="C8" s="227" t="s">
        <v>59</v>
      </c>
      <c r="D8" s="228" t="s">
        <v>60</v>
      </c>
    </row>
    <row r="9" spans="1:4" x14ac:dyDescent="0.25">
      <c r="A9" s="225" t="s">
        <v>63</v>
      </c>
      <c r="B9" s="226" t="s">
        <v>64</v>
      </c>
      <c r="C9" s="227" t="s">
        <v>61</v>
      </c>
      <c r="D9" s="228" t="s">
        <v>62</v>
      </c>
    </row>
    <row r="10" spans="1:4" s="229" customFormat="1" ht="15" x14ac:dyDescent="0.25">
      <c r="A10" s="225" t="s">
        <v>65</v>
      </c>
      <c r="B10" s="226" t="s">
        <v>66</v>
      </c>
      <c r="C10" s="227" t="s">
        <v>67</v>
      </c>
      <c r="D10" s="228" t="s">
        <v>68</v>
      </c>
    </row>
    <row r="11" spans="1:4" x14ac:dyDescent="0.25">
      <c r="A11" s="225" t="s">
        <v>69</v>
      </c>
      <c r="B11" s="226" t="s">
        <v>70</v>
      </c>
      <c r="C11" s="227" t="s">
        <v>71</v>
      </c>
      <c r="D11" s="228" t="s">
        <v>72</v>
      </c>
    </row>
    <row r="12" spans="1:4" s="229" customFormat="1" ht="15" x14ac:dyDescent="0.25">
      <c r="A12" s="225" t="s">
        <v>73</v>
      </c>
      <c r="B12" s="226" t="s">
        <v>74</v>
      </c>
      <c r="C12" s="230" t="s">
        <v>75</v>
      </c>
      <c r="D12" s="231" t="s">
        <v>76</v>
      </c>
    </row>
    <row r="13" spans="1:4" s="229" customFormat="1" ht="15" x14ac:dyDescent="0.25">
      <c r="A13" s="225" t="s">
        <v>77</v>
      </c>
      <c r="B13" s="226" t="s">
        <v>78</v>
      </c>
      <c r="C13" s="230" t="s">
        <v>73</v>
      </c>
      <c r="D13" s="231" t="s">
        <v>315</v>
      </c>
    </row>
    <row r="14" spans="1:4" s="229" customFormat="1" ht="15" x14ac:dyDescent="0.25">
      <c r="A14" s="225" t="s">
        <v>79</v>
      </c>
      <c r="B14" s="226" t="s">
        <v>80</v>
      </c>
      <c r="C14" s="232" t="s">
        <v>81</v>
      </c>
      <c r="D14" s="231" t="s">
        <v>78</v>
      </c>
    </row>
    <row r="15" spans="1:4" s="229" customFormat="1" ht="15" x14ac:dyDescent="0.25">
      <c r="A15" s="225" t="s">
        <v>82</v>
      </c>
      <c r="B15" s="226" t="s">
        <v>83</v>
      </c>
      <c r="C15" s="232" t="s">
        <v>84</v>
      </c>
      <c r="D15" s="231" t="s">
        <v>85</v>
      </c>
    </row>
    <row r="16" spans="1:4" s="229" customFormat="1" ht="15" x14ac:dyDescent="0.25">
      <c r="A16" s="233" t="s">
        <v>86</v>
      </c>
      <c r="B16" s="234" t="s">
        <v>87</v>
      </c>
      <c r="C16" s="232" t="s">
        <v>88</v>
      </c>
      <c r="D16" s="235" t="s">
        <v>83</v>
      </c>
    </row>
    <row r="17" spans="1:4" s="229" customFormat="1" ht="15" x14ac:dyDescent="0.25">
      <c r="A17" s="225" t="s">
        <v>89</v>
      </c>
      <c r="B17" s="226" t="s">
        <v>90</v>
      </c>
      <c r="C17" s="232" t="s">
        <v>188</v>
      </c>
      <c r="D17" s="235" t="s">
        <v>91</v>
      </c>
    </row>
    <row r="18" spans="1:4" s="229" customFormat="1" ht="15" x14ac:dyDescent="0.25">
      <c r="A18" s="225" t="s">
        <v>92</v>
      </c>
      <c r="B18" s="226" t="s">
        <v>93</v>
      </c>
      <c r="C18" s="227" t="s">
        <v>89</v>
      </c>
      <c r="D18" s="228" t="s">
        <v>90</v>
      </c>
    </row>
    <row r="19" spans="1:4" s="229" customFormat="1" ht="15" x14ac:dyDescent="0.25">
      <c r="A19" s="236" t="s">
        <v>94</v>
      </c>
      <c r="B19" s="237" t="s">
        <v>95</v>
      </c>
      <c r="C19" s="227" t="s">
        <v>96</v>
      </c>
      <c r="D19" s="231" t="s">
        <v>97</v>
      </c>
    </row>
    <row r="20" spans="1:4" s="229" customFormat="1" ht="15" x14ac:dyDescent="0.25">
      <c r="A20" s="236" t="s">
        <v>98</v>
      </c>
      <c r="B20" s="237" t="s">
        <v>99</v>
      </c>
      <c r="C20" s="227" t="s">
        <v>100</v>
      </c>
      <c r="D20" s="231" t="s">
        <v>101</v>
      </c>
    </row>
    <row r="21" spans="1:4" s="229" customFormat="1" ht="15" x14ac:dyDescent="0.25">
      <c r="A21" s="225" t="s">
        <v>102</v>
      </c>
      <c r="B21" s="226" t="s">
        <v>103</v>
      </c>
      <c r="C21" s="238" t="s">
        <v>104</v>
      </c>
      <c r="D21" s="239" t="s">
        <v>105</v>
      </c>
    </row>
    <row r="22" spans="1:4" s="229" customFormat="1" ht="15" x14ac:dyDescent="0.25">
      <c r="A22" s="225" t="s">
        <v>106</v>
      </c>
      <c r="B22" s="226" t="s">
        <v>107</v>
      </c>
      <c r="C22" s="227" t="s">
        <v>102</v>
      </c>
      <c r="D22" s="228" t="s">
        <v>103</v>
      </c>
    </row>
    <row r="23" spans="1:4" s="229" customFormat="1" ht="15" x14ac:dyDescent="0.25">
      <c r="A23" s="225" t="s">
        <v>108</v>
      </c>
      <c r="B23" s="226" t="s">
        <v>109</v>
      </c>
      <c r="C23" s="227" t="s">
        <v>110</v>
      </c>
      <c r="D23" s="228" t="s">
        <v>111</v>
      </c>
    </row>
    <row r="24" spans="1:4" s="229" customFormat="1" ht="15" x14ac:dyDescent="0.25">
      <c r="A24" s="225" t="s">
        <v>112</v>
      </c>
      <c r="B24" s="226" t="s">
        <v>113</v>
      </c>
      <c r="C24" s="238" t="s">
        <v>104</v>
      </c>
      <c r="D24" s="239" t="s">
        <v>105</v>
      </c>
    </row>
    <row r="25" spans="1:4" s="229" customFormat="1" ht="15" x14ac:dyDescent="0.25">
      <c r="A25" s="225" t="s">
        <v>114</v>
      </c>
      <c r="B25" s="226" t="s">
        <v>115</v>
      </c>
      <c r="C25" s="238" t="s">
        <v>104</v>
      </c>
      <c r="D25" s="239" t="s">
        <v>105</v>
      </c>
    </row>
    <row r="26" spans="1:4" s="229" customFormat="1" ht="15" x14ac:dyDescent="0.25">
      <c r="A26" s="225" t="s">
        <v>116</v>
      </c>
      <c r="B26" s="226" t="s">
        <v>117</v>
      </c>
      <c r="C26" s="227" t="s">
        <v>118</v>
      </c>
      <c r="D26" s="228" t="s">
        <v>119</v>
      </c>
    </row>
    <row r="27" spans="1:4" s="229" customFormat="1" ht="15" x14ac:dyDescent="0.25">
      <c r="A27" s="225" t="s">
        <v>120</v>
      </c>
      <c r="B27" s="226" t="s">
        <v>121</v>
      </c>
      <c r="C27" s="227" t="s">
        <v>116</v>
      </c>
      <c r="D27" s="228" t="s">
        <v>117</v>
      </c>
    </row>
    <row r="28" spans="1:4" s="229" customFormat="1" ht="15" x14ac:dyDescent="0.25">
      <c r="A28" s="225" t="s">
        <v>122</v>
      </c>
      <c r="B28" s="226" t="s">
        <v>123</v>
      </c>
      <c r="C28" s="227" t="s">
        <v>120</v>
      </c>
      <c r="D28" s="228" t="s">
        <v>121</v>
      </c>
    </row>
    <row r="29" spans="1:4" s="229" customFormat="1" ht="15" x14ac:dyDescent="0.25">
      <c r="A29" s="225" t="s">
        <v>124</v>
      </c>
      <c r="B29" s="226" t="s">
        <v>125</v>
      </c>
      <c r="C29" s="227" t="s">
        <v>122</v>
      </c>
      <c r="D29" s="228" t="s">
        <v>123</v>
      </c>
    </row>
    <row r="30" spans="1:4" s="229" customFormat="1" ht="15" x14ac:dyDescent="0.25">
      <c r="A30" s="225" t="s">
        <v>126</v>
      </c>
      <c r="B30" s="226" t="s">
        <v>127</v>
      </c>
      <c r="C30" s="227" t="s">
        <v>128</v>
      </c>
      <c r="D30" s="228" t="s">
        <v>129</v>
      </c>
    </row>
    <row r="31" spans="1:4" s="229" customFormat="1" ht="15" x14ac:dyDescent="0.25">
      <c r="A31" s="225" t="s">
        <v>130</v>
      </c>
      <c r="B31" s="226" t="s">
        <v>131</v>
      </c>
      <c r="C31" s="227" t="s">
        <v>126</v>
      </c>
      <c r="D31" s="228" t="s">
        <v>127</v>
      </c>
    </row>
    <row r="32" spans="1:4" s="229" customFormat="1" ht="15" x14ac:dyDescent="0.25">
      <c r="A32" s="225" t="s">
        <v>132</v>
      </c>
      <c r="B32" s="226" t="s">
        <v>133</v>
      </c>
      <c r="C32" s="227" t="s">
        <v>130</v>
      </c>
      <c r="D32" s="228" t="s">
        <v>131</v>
      </c>
    </row>
    <row r="33" spans="1:4" s="229" customFormat="1" ht="15" x14ac:dyDescent="0.25">
      <c r="A33" s="225" t="s">
        <v>134</v>
      </c>
      <c r="B33" s="226" t="s">
        <v>135</v>
      </c>
      <c r="C33" s="227" t="s">
        <v>132</v>
      </c>
      <c r="D33" s="228" t="s">
        <v>133</v>
      </c>
    </row>
    <row r="34" spans="1:4" s="229" customFormat="1" ht="15" x14ac:dyDescent="0.25">
      <c r="A34" s="225" t="s">
        <v>136</v>
      </c>
      <c r="B34" s="226" t="s">
        <v>137</v>
      </c>
      <c r="C34" s="227" t="s">
        <v>134</v>
      </c>
      <c r="D34" s="228" t="s">
        <v>135</v>
      </c>
    </row>
    <row r="35" spans="1:4" s="229" customFormat="1" ht="15" x14ac:dyDescent="0.25">
      <c r="A35" s="225" t="s">
        <v>138</v>
      </c>
      <c r="B35" s="226" t="s">
        <v>139</v>
      </c>
      <c r="C35" s="227" t="s">
        <v>136</v>
      </c>
      <c r="D35" s="228" t="s">
        <v>137</v>
      </c>
    </row>
    <row r="36" spans="1:4" s="229" customFormat="1" ht="15" x14ac:dyDescent="0.25">
      <c r="A36" s="225" t="s">
        <v>140</v>
      </c>
      <c r="B36" s="226" t="s">
        <v>141</v>
      </c>
      <c r="C36" s="227" t="s">
        <v>142</v>
      </c>
      <c r="D36" s="228" t="s">
        <v>143</v>
      </c>
    </row>
    <row r="37" spans="1:4" s="229" customFormat="1" ht="15" x14ac:dyDescent="0.25">
      <c r="A37" s="225" t="s">
        <v>144</v>
      </c>
      <c r="B37" s="226" t="s">
        <v>145</v>
      </c>
      <c r="C37" s="227" t="s">
        <v>140</v>
      </c>
      <c r="D37" s="228" t="s">
        <v>143</v>
      </c>
    </row>
    <row r="38" spans="1:4" x14ac:dyDescent="0.25">
      <c r="A38" s="225" t="s">
        <v>146</v>
      </c>
      <c r="B38" s="226" t="s">
        <v>147</v>
      </c>
      <c r="C38" s="227" t="s">
        <v>144</v>
      </c>
      <c r="D38" s="228" t="s">
        <v>145</v>
      </c>
    </row>
    <row r="39" spans="1:4" x14ac:dyDescent="0.25">
      <c r="A39" s="240" t="s">
        <v>148</v>
      </c>
      <c r="B39" s="241" t="s">
        <v>149</v>
      </c>
      <c r="C39" s="242" t="s">
        <v>146</v>
      </c>
      <c r="D39" s="243" t="s">
        <v>147</v>
      </c>
    </row>
    <row r="40" spans="1:4" x14ac:dyDescent="0.25">
      <c r="A40" s="244" t="s">
        <v>150</v>
      </c>
      <c r="B40" s="245" t="s">
        <v>151</v>
      </c>
      <c r="C40" s="246" t="s">
        <v>152</v>
      </c>
      <c r="D40" s="247" t="s">
        <v>153</v>
      </c>
    </row>
    <row r="41" spans="1:4" x14ac:dyDescent="0.25">
      <c r="A41" s="236" t="s">
        <v>154</v>
      </c>
      <c r="B41" s="237" t="s">
        <v>155</v>
      </c>
      <c r="C41" s="246" t="s">
        <v>150</v>
      </c>
      <c r="D41" s="247" t="s">
        <v>151</v>
      </c>
    </row>
    <row r="42" spans="1:4" x14ac:dyDescent="0.25">
      <c r="A42" s="236" t="s">
        <v>156</v>
      </c>
      <c r="B42" s="248" t="s">
        <v>157</v>
      </c>
      <c r="C42" s="249" t="s">
        <v>154</v>
      </c>
      <c r="D42" s="231" t="s">
        <v>155</v>
      </c>
    </row>
    <row r="43" spans="1:4" x14ac:dyDescent="0.25">
      <c r="A43" s="236" t="s">
        <v>158</v>
      </c>
      <c r="B43" s="248" t="s">
        <v>159</v>
      </c>
      <c r="C43" s="250" t="s">
        <v>156</v>
      </c>
      <c r="D43" s="251" t="s">
        <v>157</v>
      </c>
    </row>
    <row r="44" spans="1:4" x14ac:dyDescent="0.25">
      <c r="A44" s="252" t="s">
        <v>160</v>
      </c>
      <c r="B44" s="253" t="s">
        <v>161</v>
      </c>
      <c r="C44" s="250" t="s">
        <v>158</v>
      </c>
      <c r="D44" s="251" t="s">
        <v>159</v>
      </c>
    </row>
    <row r="45" spans="1:4" x14ac:dyDescent="0.25">
      <c r="A45" s="244" t="s">
        <v>162</v>
      </c>
      <c r="B45" s="254" t="s">
        <v>163</v>
      </c>
      <c r="C45" s="255" t="s">
        <v>164</v>
      </c>
      <c r="D45" s="247" t="s">
        <v>165</v>
      </c>
    </row>
    <row r="46" spans="1:4" x14ac:dyDescent="0.25">
      <c r="A46" s="256" t="s">
        <v>166</v>
      </c>
      <c r="B46" s="257" t="s">
        <v>167</v>
      </c>
      <c r="C46" s="258" t="s">
        <v>164</v>
      </c>
      <c r="D46" s="259" t="s">
        <v>165</v>
      </c>
    </row>
    <row r="47" spans="1:4" x14ac:dyDescent="0.25">
      <c r="A47" s="246" t="s">
        <v>168</v>
      </c>
      <c r="B47" s="245" t="s">
        <v>169</v>
      </c>
      <c r="C47" s="255" t="s">
        <v>170</v>
      </c>
      <c r="D47" s="245" t="s">
        <v>171</v>
      </c>
    </row>
    <row r="48" spans="1:4" x14ac:dyDescent="0.25">
      <c r="A48" s="246" t="s">
        <v>172</v>
      </c>
      <c r="B48" s="245" t="s">
        <v>173</v>
      </c>
      <c r="C48" s="255" t="s">
        <v>162</v>
      </c>
      <c r="D48" s="245" t="s">
        <v>316</v>
      </c>
    </row>
    <row r="49" spans="1:4" x14ac:dyDescent="0.25">
      <c r="A49" s="255" t="s">
        <v>305</v>
      </c>
      <c r="B49" s="245" t="s">
        <v>306</v>
      </c>
      <c r="C49" s="255" t="s">
        <v>164</v>
      </c>
      <c r="D49" s="245" t="s">
        <v>269</v>
      </c>
    </row>
    <row r="50" spans="1:4" x14ac:dyDescent="0.25">
      <c r="A50" s="255" t="s">
        <v>301</v>
      </c>
      <c r="B50" s="254" t="s">
        <v>317</v>
      </c>
      <c r="C50" s="255" t="s">
        <v>285</v>
      </c>
      <c r="D50" s="245" t="s">
        <v>286</v>
      </c>
    </row>
    <row r="51" spans="1:4" x14ac:dyDescent="0.25">
      <c r="A51" s="255" t="s">
        <v>303</v>
      </c>
      <c r="B51" s="245" t="s">
        <v>304</v>
      </c>
      <c r="C51" s="255" t="s">
        <v>301</v>
      </c>
      <c r="D51" s="254" t="s">
        <v>317</v>
      </c>
    </row>
    <row r="52" spans="1:4" x14ac:dyDescent="0.25">
      <c r="A52" s="255" t="s">
        <v>287</v>
      </c>
      <c r="B52" s="245" t="s">
        <v>288</v>
      </c>
      <c r="C52" s="255" t="s">
        <v>164</v>
      </c>
      <c r="D52" s="245" t="s">
        <v>269</v>
      </c>
    </row>
    <row r="53" spans="1:4" x14ac:dyDescent="0.25">
      <c r="A53" s="255" t="s">
        <v>289</v>
      </c>
      <c r="B53" s="254" t="s">
        <v>290</v>
      </c>
      <c r="C53" s="260" t="s">
        <v>318</v>
      </c>
      <c r="D53" s="261" t="s">
        <v>288</v>
      </c>
    </row>
    <row r="54" spans="1:4" x14ac:dyDescent="0.25">
      <c r="A54" s="255" t="s">
        <v>186</v>
      </c>
      <c r="B54" s="254" t="s">
        <v>297</v>
      </c>
      <c r="C54" s="255" t="s">
        <v>295</v>
      </c>
      <c r="D54" s="254" t="s">
        <v>296</v>
      </c>
    </row>
    <row r="55" spans="1:4" x14ac:dyDescent="0.25">
      <c r="A55" s="255" t="s">
        <v>298</v>
      </c>
      <c r="B55" s="254" t="s">
        <v>299</v>
      </c>
      <c r="C55" s="255" t="s">
        <v>186</v>
      </c>
      <c r="D55" s="254" t="s">
        <v>297</v>
      </c>
    </row>
    <row r="56" spans="1:4" x14ac:dyDescent="0.25">
      <c r="A56" s="255" t="s">
        <v>319</v>
      </c>
      <c r="B56" s="254" t="s">
        <v>292</v>
      </c>
      <c r="C56" s="255" t="s">
        <v>164</v>
      </c>
      <c r="D56" s="245" t="s">
        <v>165</v>
      </c>
    </row>
    <row r="57" spans="1:4" x14ac:dyDescent="0.25">
      <c r="A57" s="255" t="s">
        <v>320</v>
      </c>
      <c r="B57" s="254" t="s">
        <v>321</v>
      </c>
      <c r="C57" s="260" t="s">
        <v>291</v>
      </c>
      <c r="D57" s="261" t="s">
        <v>292</v>
      </c>
    </row>
  </sheetData>
  <sheetProtection algorithmName="SHA-512" hashValue="m1q8/yyPJJIuJMBECrF8OYVGd7aTFwKVhO5VyYijBeCcAuGXCHp6hK4bQzF0R6A5GyMpz/tpN+7hUlHLy90rgg==" saltValue="8CCcROVwuXVesHvklqxe6w==" spinCount="100000" sheet="1" objects="1" scenarios="1" selectLockedCells="1" selectUnlockedCells="1"/>
  <protectedRanges>
    <protectedRange sqref="D49" name="Tartomány1_2_1"/>
  </protectedRanges>
  <mergeCells count="5">
    <mergeCell ref="A2:D2"/>
    <mergeCell ref="A3:D3"/>
    <mergeCell ref="A4:A5"/>
    <mergeCell ref="B4:B5"/>
    <mergeCell ref="C4:D4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&amp;R&amp;"Arial,Normál"&amp;12 2/1. számú melléklet a  bűnügyi igazgatási alapképzési szak bűnügyi hírszerző szakirány tantervéhez</oddHeader>
    <oddFooter>&amp;R&amp;Z&amp;F  &amp;D</oddFooter>
  </headerFooter>
  <colBreaks count="1" manualBreakCount="1">
    <brk id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levelezo</vt:lpstr>
      <vt:lpstr>elotanulmanyi_rend (3)</vt:lpstr>
      <vt:lpstr>'elotanulmanyi_rend (3)'!Nyomtatási_terület</vt:lpstr>
      <vt:lpstr>levelezo!Nyomtatási_terület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Ackermann Zsolt</cp:lastModifiedBy>
  <cp:lastPrinted>2012-05-15T11:50:47Z</cp:lastPrinted>
  <dcterms:created xsi:type="dcterms:W3CDTF">2011-10-11T07:28:39Z</dcterms:created>
  <dcterms:modified xsi:type="dcterms:W3CDTF">2019-03-05T11:03:30Z</dcterms:modified>
  <cp:category>munkaanyag</cp:category>
</cp:coreProperties>
</file>