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ckermannZs.INTRA\Desktop\Gyöngyinek honlapra\elküldve\"/>
    </mc:Choice>
  </mc:AlternateContent>
  <bookViews>
    <workbookView xWindow="0" yWindow="360" windowWidth="15480" windowHeight="7830"/>
  </bookViews>
  <sheets>
    <sheet name="6_felev_napp" sheetId="7" r:id="rId1"/>
    <sheet name="elotanulmanyi_rend (3)" sheetId="9" r:id="rId2"/>
  </sheets>
  <definedNames>
    <definedName name="_1A83.2_1">#REF!</definedName>
    <definedName name="_2A83.2_2">#REF!</definedName>
    <definedName name="_3A83.2_3">#REF!</definedName>
    <definedName name="_4A83.2_4">#REF!</definedName>
    <definedName name="A83.2" localSheetId="1">#REF!</definedName>
    <definedName name="A83.2">#REF!</definedName>
    <definedName name="másol">#REF!</definedName>
    <definedName name="_xlnm.Print_Area" localSheetId="0">'6_felev_napp'!$A$1:$AS$244</definedName>
  </definedNames>
  <calcPr calcId="162913"/>
</workbook>
</file>

<file path=xl/calcChain.xml><?xml version="1.0" encoding="utf-8"?>
<calcChain xmlns="http://schemas.openxmlformats.org/spreadsheetml/2006/main">
  <c r="AK190" i="7" l="1"/>
  <c r="AI190" i="7"/>
  <c r="AK189" i="7"/>
  <c r="AI189" i="7"/>
  <c r="Y189" i="7"/>
  <c r="W189" i="7"/>
  <c r="AK188" i="7"/>
  <c r="AI188" i="7"/>
  <c r="AE188" i="7"/>
  <c r="AC188" i="7"/>
  <c r="Y188" i="7"/>
  <c r="W188" i="7"/>
  <c r="Q12" i="7" l="1"/>
  <c r="Q13" i="7"/>
  <c r="Q14" i="7"/>
  <c r="Q15" i="7"/>
  <c r="Q16" i="7"/>
  <c r="Q17" i="7"/>
  <c r="Q18" i="7"/>
  <c r="Q19" i="7"/>
  <c r="Q20" i="7"/>
  <c r="Q21" i="7"/>
  <c r="Q23" i="7"/>
  <c r="Q24" i="7"/>
  <c r="Q25" i="7"/>
  <c r="Q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11" i="7"/>
  <c r="AK183" i="7" l="1"/>
  <c r="AE183" i="7"/>
  <c r="Y183" i="7"/>
  <c r="AK179" i="7"/>
  <c r="AE179" i="7"/>
  <c r="Y179" i="7"/>
  <c r="AK178" i="7"/>
  <c r="Y178" i="7"/>
  <c r="AK177" i="7"/>
  <c r="AI177" i="7"/>
  <c r="AE177" i="7"/>
  <c r="Y177" i="7"/>
  <c r="W177" i="7"/>
  <c r="AK176" i="7"/>
  <c r="AI176" i="7"/>
  <c r="AK175" i="7"/>
  <c r="AE175" i="7"/>
  <c r="Y175" i="7"/>
  <c r="AK174" i="7"/>
  <c r="AI174" i="7"/>
  <c r="AE174" i="7"/>
  <c r="AC174" i="7"/>
  <c r="Y174" i="7"/>
  <c r="W174" i="7"/>
  <c r="AK170" i="7"/>
  <c r="AE170" i="7"/>
  <c r="Y170" i="7"/>
  <c r="AK169" i="7"/>
  <c r="AE169" i="7"/>
  <c r="Y169" i="7"/>
  <c r="AK168" i="7"/>
  <c r="AI168" i="7"/>
  <c r="AE168" i="7"/>
  <c r="AC168" i="7"/>
  <c r="Y168" i="7"/>
  <c r="W168" i="7"/>
  <c r="AK167" i="7"/>
  <c r="AI167" i="7"/>
  <c r="AE167" i="7"/>
  <c r="AC167" i="7"/>
  <c r="Y167" i="7"/>
  <c r="W167" i="7"/>
  <c r="AK166" i="7"/>
  <c r="AI166" i="7"/>
  <c r="AE166" i="7"/>
  <c r="AC166" i="7"/>
  <c r="Y166" i="7"/>
  <c r="W166" i="7"/>
  <c r="AK165" i="7"/>
  <c r="AI165" i="7"/>
  <c r="AE165" i="7"/>
  <c r="AC165" i="7"/>
  <c r="Y165" i="7"/>
  <c r="W165" i="7"/>
  <c r="AK164" i="7"/>
  <c r="AI164" i="7"/>
  <c r="AE164" i="7"/>
  <c r="AC164" i="7"/>
  <c r="Y164" i="7"/>
  <c r="W164" i="7"/>
  <c r="AK163" i="7"/>
  <c r="AI163" i="7"/>
  <c r="AE163" i="7"/>
  <c r="AC163" i="7"/>
  <c r="Y163" i="7"/>
  <c r="W163" i="7"/>
  <c r="AK162" i="7"/>
  <c r="AI162" i="7"/>
  <c r="AE162" i="7"/>
  <c r="AC162" i="7"/>
  <c r="Y162" i="7"/>
  <c r="W162" i="7"/>
  <c r="AK161" i="7"/>
  <c r="AI161" i="7"/>
  <c r="AE161" i="7"/>
  <c r="AC161" i="7"/>
  <c r="Y161" i="7"/>
  <c r="W161" i="7"/>
  <c r="AK160" i="7"/>
  <c r="AI160" i="7"/>
  <c r="AE160" i="7"/>
  <c r="AC160" i="7"/>
  <c r="Y160" i="7"/>
  <c r="W160" i="7"/>
  <c r="AK159" i="7"/>
  <c r="AI159" i="7"/>
  <c r="AE159" i="7"/>
  <c r="AC159" i="7"/>
  <c r="Y159" i="7"/>
  <c r="W159" i="7"/>
  <c r="AK158" i="7"/>
  <c r="AI158" i="7"/>
  <c r="AE158" i="7"/>
  <c r="AC158" i="7"/>
  <c r="Y158" i="7"/>
  <c r="W158" i="7"/>
  <c r="AK157" i="7"/>
  <c r="AI157" i="7"/>
  <c r="AE157" i="7"/>
  <c r="AC157" i="7"/>
  <c r="Y157" i="7"/>
  <c r="W157" i="7"/>
  <c r="AK156" i="7"/>
  <c r="AI156" i="7"/>
  <c r="AE156" i="7"/>
  <c r="AC156" i="7"/>
  <c r="Y156" i="7"/>
  <c r="W156" i="7"/>
  <c r="AK155" i="7"/>
  <c r="AI155" i="7"/>
  <c r="AE155" i="7"/>
  <c r="AC155" i="7"/>
  <c r="Y155" i="7"/>
  <c r="W155" i="7"/>
  <c r="AK154" i="7"/>
  <c r="AI154" i="7"/>
  <c r="AE154" i="7"/>
  <c r="AC154" i="7"/>
  <c r="Y154" i="7"/>
  <c r="AK153" i="7"/>
  <c r="AI153" i="7"/>
  <c r="AE153" i="7"/>
  <c r="AC153" i="7"/>
  <c r="Y153" i="7"/>
  <c r="AK152" i="7"/>
  <c r="AK151" i="7"/>
  <c r="AI151" i="7"/>
  <c r="AE151" i="7"/>
  <c r="AC151" i="7"/>
  <c r="Y151" i="7"/>
  <c r="W151" i="7"/>
  <c r="S151" i="7"/>
  <c r="Q151" i="7"/>
  <c r="M151" i="7"/>
  <c r="K151" i="7"/>
  <c r="G151" i="7"/>
  <c r="E151" i="7"/>
  <c r="AK150" i="7"/>
  <c r="AI150" i="7"/>
  <c r="AE150" i="7"/>
  <c r="AC150" i="7"/>
  <c r="Y150" i="7"/>
  <c r="W150" i="7"/>
  <c r="S150" i="7"/>
  <c r="Q150" i="7"/>
  <c r="M150" i="7"/>
  <c r="K150" i="7"/>
  <c r="G150" i="7"/>
  <c r="E150" i="7"/>
  <c r="AK149" i="7"/>
  <c r="AI149" i="7"/>
  <c r="AE149" i="7"/>
  <c r="AC149" i="7"/>
  <c r="Y149" i="7"/>
  <c r="W149" i="7"/>
  <c r="S149" i="7"/>
  <c r="Q149" i="7"/>
  <c r="M149" i="7"/>
  <c r="K149" i="7"/>
  <c r="G149" i="7"/>
  <c r="E149" i="7"/>
  <c r="AK148" i="7"/>
  <c r="AI148" i="7"/>
  <c r="AE148" i="7"/>
  <c r="AC148" i="7"/>
  <c r="Y148" i="7"/>
  <c r="W148" i="7"/>
  <c r="S148" i="7"/>
  <c r="Q148" i="7"/>
  <c r="M148" i="7"/>
  <c r="K148" i="7"/>
  <c r="G148" i="7"/>
  <c r="E148" i="7"/>
  <c r="AK147" i="7"/>
  <c r="AI147" i="7"/>
  <c r="AE147" i="7"/>
  <c r="AC147" i="7"/>
  <c r="Y147" i="7"/>
  <c r="W147" i="7"/>
  <c r="S147" i="7"/>
  <c r="Q147" i="7"/>
  <c r="M147" i="7"/>
  <c r="K147" i="7"/>
  <c r="G147" i="7"/>
  <c r="E147" i="7"/>
  <c r="AK146" i="7"/>
  <c r="AI146" i="7"/>
  <c r="AE146" i="7"/>
  <c r="AC146" i="7"/>
  <c r="Y146" i="7"/>
  <c r="W146" i="7"/>
  <c r="S146" i="7"/>
  <c r="Q146" i="7"/>
  <c r="M146" i="7"/>
  <c r="K146" i="7"/>
  <c r="G146" i="7"/>
  <c r="E146" i="7"/>
  <c r="AK145" i="7"/>
  <c r="AI145" i="7"/>
  <c r="AE145" i="7"/>
  <c r="AC145" i="7"/>
  <c r="Y145" i="7"/>
  <c r="W145" i="7"/>
  <c r="S145" i="7"/>
  <c r="Q145" i="7"/>
  <c r="M145" i="7"/>
  <c r="K145" i="7"/>
  <c r="G145" i="7"/>
  <c r="E145" i="7"/>
  <c r="AK144" i="7"/>
  <c r="AI144" i="7"/>
  <c r="AE144" i="7"/>
  <c r="AC144" i="7"/>
  <c r="Y144" i="7"/>
  <c r="W144" i="7"/>
  <c r="S144" i="7"/>
  <c r="Q144" i="7"/>
  <c r="M144" i="7"/>
  <c r="K144" i="7"/>
  <c r="G144" i="7"/>
  <c r="E144" i="7"/>
  <c r="AK143" i="7"/>
  <c r="AI143" i="7"/>
  <c r="AE143" i="7"/>
  <c r="AC143" i="7"/>
  <c r="Y143" i="7"/>
  <c r="W143" i="7"/>
  <c r="S143" i="7"/>
  <c r="Q143" i="7"/>
  <c r="M143" i="7"/>
  <c r="K143" i="7"/>
  <c r="G143" i="7"/>
  <c r="E143" i="7"/>
  <c r="AK142" i="7"/>
  <c r="AI142" i="7"/>
  <c r="AE142" i="7"/>
  <c r="AC142" i="7"/>
  <c r="Y142" i="7"/>
  <c r="W142" i="7"/>
  <c r="S142" i="7"/>
  <c r="Q142" i="7"/>
  <c r="M142" i="7"/>
  <c r="K142" i="7"/>
  <c r="G142" i="7"/>
  <c r="E142" i="7"/>
  <c r="AK141" i="7"/>
  <c r="AI141" i="7"/>
  <c r="AE141" i="7"/>
  <c r="AC141" i="7"/>
  <c r="Y141" i="7"/>
  <c r="W141" i="7"/>
  <c r="S141" i="7"/>
  <c r="Q141" i="7"/>
  <c r="M141" i="7"/>
  <c r="K141" i="7"/>
  <c r="G141" i="7"/>
  <c r="E141" i="7"/>
  <c r="AK140" i="7"/>
  <c r="AI140" i="7"/>
  <c r="AE140" i="7"/>
  <c r="AC140" i="7"/>
  <c r="Y140" i="7"/>
  <c r="W140" i="7"/>
  <c r="S140" i="7"/>
  <c r="Q140" i="7"/>
  <c r="M140" i="7"/>
  <c r="K140" i="7"/>
  <c r="G140" i="7"/>
  <c r="E140" i="7"/>
  <c r="AK139" i="7"/>
  <c r="AI139" i="7"/>
  <c r="AE139" i="7"/>
  <c r="AC139" i="7"/>
  <c r="Y139" i="7"/>
  <c r="W139" i="7"/>
  <c r="S139" i="7"/>
  <c r="Q139" i="7"/>
  <c r="M139" i="7"/>
  <c r="K139" i="7"/>
  <c r="G139" i="7"/>
  <c r="E139" i="7"/>
  <c r="AK138" i="7"/>
  <c r="AI138" i="7"/>
  <c r="AE138" i="7"/>
  <c r="AC138" i="7"/>
  <c r="Y138" i="7"/>
  <c r="W138" i="7"/>
  <c r="S138" i="7"/>
  <c r="Q138" i="7"/>
  <c r="M138" i="7"/>
  <c r="K138" i="7"/>
  <c r="G138" i="7"/>
  <c r="E138" i="7"/>
  <c r="AK137" i="7"/>
  <c r="AI137" i="7"/>
  <c r="AE137" i="7"/>
  <c r="AC137" i="7"/>
  <c r="Y137" i="7"/>
  <c r="W137" i="7"/>
  <c r="S137" i="7"/>
  <c r="Q137" i="7"/>
  <c r="M137" i="7"/>
  <c r="K137" i="7"/>
  <c r="G137" i="7"/>
  <c r="E137" i="7"/>
  <c r="AK136" i="7"/>
  <c r="AI136" i="7"/>
  <c r="AE136" i="7"/>
  <c r="AC136" i="7"/>
  <c r="Y136" i="7"/>
  <c r="W136" i="7"/>
  <c r="S136" i="7"/>
  <c r="Q136" i="7"/>
  <c r="M136" i="7"/>
  <c r="K136" i="7"/>
  <c r="G136" i="7"/>
  <c r="E136" i="7"/>
  <c r="AK135" i="7"/>
  <c r="AI135" i="7"/>
  <c r="AE135" i="7"/>
  <c r="AC135" i="7"/>
  <c r="Y135" i="7"/>
  <c r="W135" i="7"/>
  <c r="S135" i="7"/>
  <c r="Q135" i="7"/>
  <c r="M135" i="7"/>
  <c r="K135" i="7"/>
  <c r="G135" i="7"/>
  <c r="E135" i="7"/>
  <c r="AK134" i="7"/>
  <c r="AI134" i="7"/>
  <c r="AE134" i="7"/>
  <c r="AC134" i="7"/>
  <c r="Y134" i="7"/>
  <c r="W134" i="7"/>
  <c r="S134" i="7"/>
  <c r="Q134" i="7"/>
  <c r="M134" i="7"/>
  <c r="K134" i="7"/>
  <c r="G134" i="7"/>
  <c r="E134" i="7"/>
  <c r="AK133" i="7"/>
  <c r="AI133" i="7"/>
  <c r="AE133" i="7"/>
  <c r="AC133" i="7"/>
  <c r="Y133" i="7"/>
  <c r="W133" i="7"/>
  <c r="S133" i="7"/>
  <c r="Q133" i="7"/>
  <c r="M133" i="7"/>
  <c r="K133" i="7"/>
  <c r="G133" i="7"/>
  <c r="E133" i="7"/>
  <c r="AK132" i="7"/>
  <c r="AI132" i="7"/>
  <c r="AE132" i="7"/>
  <c r="AC132" i="7"/>
  <c r="Y132" i="7"/>
  <c r="W132" i="7"/>
  <c r="S132" i="7"/>
  <c r="Q132" i="7"/>
  <c r="M132" i="7"/>
  <c r="K132" i="7"/>
  <c r="G132" i="7"/>
  <c r="E132" i="7"/>
  <c r="AK131" i="7"/>
  <c r="AI131" i="7"/>
  <c r="AE131" i="7"/>
  <c r="AC131" i="7"/>
  <c r="Y131" i="7"/>
  <c r="W131" i="7"/>
  <c r="S131" i="7"/>
  <c r="Q131" i="7"/>
  <c r="M131" i="7"/>
  <c r="K131" i="7"/>
  <c r="G131" i="7"/>
  <c r="E131" i="7"/>
  <c r="AK130" i="7"/>
  <c r="AI130" i="7"/>
  <c r="AE130" i="7"/>
  <c r="AC130" i="7"/>
  <c r="Y130" i="7"/>
  <c r="W130" i="7"/>
  <c r="S130" i="7"/>
  <c r="Q130" i="7"/>
  <c r="M130" i="7"/>
  <c r="K130" i="7"/>
  <c r="G130" i="7"/>
  <c r="E130" i="7"/>
  <c r="AS75" i="7"/>
  <c r="AR75" i="7"/>
  <c r="AQ75" i="7"/>
  <c r="AP75" i="7"/>
  <c r="AO75" i="7"/>
  <c r="AN75" i="7"/>
  <c r="AK75" i="7"/>
  <c r="AI75" i="7"/>
  <c r="AE75" i="7"/>
  <c r="AC75" i="7"/>
  <c r="Y75" i="7"/>
  <c r="W75" i="7"/>
  <c r="S75" i="7"/>
  <c r="Q75" i="7"/>
  <c r="M75" i="7"/>
  <c r="K75" i="7"/>
  <c r="G75" i="7"/>
  <c r="E75" i="7"/>
  <c r="AS74" i="7"/>
  <c r="AR74" i="7"/>
  <c r="AQ74" i="7"/>
  <c r="AP74" i="7"/>
  <c r="AO74" i="7"/>
  <c r="AN74" i="7"/>
  <c r="AK74" i="7"/>
  <c r="AI74" i="7"/>
  <c r="AE74" i="7"/>
  <c r="AC74" i="7"/>
  <c r="Y74" i="7"/>
  <c r="W74" i="7"/>
  <c r="S74" i="7"/>
  <c r="Q74" i="7"/>
  <c r="M74" i="7"/>
  <c r="K74" i="7"/>
  <c r="G74" i="7"/>
  <c r="E74" i="7"/>
  <c r="AS73" i="7"/>
  <c r="AR73" i="7"/>
  <c r="AQ73" i="7"/>
  <c r="AP73" i="7"/>
  <c r="AO73" i="7"/>
  <c r="AN73" i="7"/>
  <c r="AK73" i="7"/>
  <c r="AI73" i="7"/>
  <c r="AE73" i="7"/>
  <c r="AC73" i="7"/>
  <c r="Y73" i="7"/>
  <c r="W73" i="7"/>
  <c r="S73" i="7"/>
  <c r="Q73" i="7"/>
  <c r="M73" i="7"/>
  <c r="K73" i="7"/>
  <c r="G73" i="7"/>
  <c r="E73" i="7"/>
  <c r="AS51" i="7"/>
  <c r="AR51" i="7"/>
  <c r="AQ51" i="7"/>
  <c r="AP51" i="7"/>
  <c r="AO51" i="7"/>
  <c r="AN51" i="7"/>
  <c r="AK51" i="7"/>
  <c r="AI51" i="7"/>
  <c r="AE51" i="7"/>
  <c r="AC51" i="7"/>
  <c r="Y51" i="7"/>
  <c r="W51" i="7"/>
  <c r="S51" i="7"/>
  <c r="Q51" i="7"/>
  <c r="G51" i="7"/>
  <c r="E51" i="7"/>
  <c r="N111" i="7" l="1"/>
  <c r="X111" i="7"/>
  <c r="P111" i="7"/>
  <c r="H111" i="7"/>
  <c r="F111" i="7"/>
  <c r="D111" i="7"/>
  <c r="AS106" i="7"/>
  <c r="AR106" i="7"/>
  <c r="AQ106" i="7"/>
  <c r="AP106" i="7"/>
  <c r="AO106" i="7"/>
  <c r="AN106" i="7"/>
  <c r="AK106" i="7"/>
  <c r="AI106" i="7"/>
  <c r="AE106" i="7"/>
  <c r="AC106" i="7"/>
  <c r="Y106" i="7"/>
  <c r="W106" i="7"/>
  <c r="S106" i="7"/>
  <c r="Q106" i="7"/>
  <c r="M106" i="7"/>
  <c r="K106" i="7"/>
  <c r="G106" i="7"/>
  <c r="E106" i="7"/>
  <c r="AS121" i="7"/>
  <c r="AQ121" i="7"/>
  <c r="AP121" i="7"/>
  <c r="AO121" i="7"/>
  <c r="AN121" i="7"/>
  <c r="AK121" i="7"/>
  <c r="AI121" i="7"/>
  <c r="AE121" i="7"/>
  <c r="AC121" i="7"/>
  <c r="Y121" i="7"/>
  <c r="W121" i="7"/>
  <c r="S121" i="7"/>
  <c r="Q121" i="7"/>
  <c r="M121" i="7"/>
  <c r="K121" i="7"/>
  <c r="G121" i="7"/>
  <c r="E121" i="7"/>
  <c r="AS122" i="7"/>
  <c r="AQ122" i="7"/>
  <c r="AP122" i="7"/>
  <c r="AO122" i="7"/>
  <c r="AN122" i="7"/>
  <c r="AK122" i="7"/>
  <c r="AI122" i="7"/>
  <c r="AE122" i="7"/>
  <c r="AC122" i="7"/>
  <c r="Y122" i="7"/>
  <c r="W122" i="7"/>
  <c r="S122" i="7"/>
  <c r="Q122" i="7"/>
  <c r="M122" i="7"/>
  <c r="K122" i="7"/>
  <c r="G122" i="7"/>
  <c r="E122" i="7"/>
  <c r="AS125" i="7"/>
  <c r="AQ125" i="7"/>
  <c r="AP125" i="7"/>
  <c r="AO125" i="7"/>
  <c r="AN125" i="7"/>
  <c r="AK125" i="7"/>
  <c r="AI125" i="7"/>
  <c r="AE125" i="7"/>
  <c r="AC125" i="7"/>
  <c r="Y125" i="7"/>
  <c r="W125" i="7"/>
  <c r="S125" i="7"/>
  <c r="Q125" i="7"/>
  <c r="M125" i="7"/>
  <c r="K125" i="7"/>
  <c r="G125" i="7"/>
  <c r="E125" i="7"/>
  <c r="AS124" i="7"/>
  <c r="AQ124" i="7"/>
  <c r="AP124" i="7"/>
  <c r="AO124" i="7"/>
  <c r="AN124" i="7"/>
  <c r="AK124" i="7"/>
  <c r="AI124" i="7"/>
  <c r="AE124" i="7"/>
  <c r="AC124" i="7"/>
  <c r="Y124" i="7"/>
  <c r="W124" i="7"/>
  <c r="S124" i="7"/>
  <c r="Q124" i="7"/>
  <c r="M124" i="7"/>
  <c r="K124" i="7"/>
  <c r="G124" i="7"/>
  <c r="E124" i="7"/>
  <c r="AS123" i="7"/>
  <c r="AQ123" i="7"/>
  <c r="AP123" i="7"/>
  <c r="AO123" i="7"/>
  <c r="AN123" i="7"/>
  <c r="AK123" i="7"/>
  <c r="AI123" i="7"/>
  <c r="AE123" i="7"/>
  <c r="AC123" i="7"/>
  <c r="Y123" i="7"/>
  <c r="W123" i="7"/>
  <c r="S123" i="7"/>
  <c r="Q123" i="7"/>
  <c r="M123" i="7"/>
  <c r="K123" i="7"/>
  <c r="G123" i="7"/>
  <c r="E123" i="7"/>
  <c r="AS120" i="7"/>
  <c r="AQ120" i="7"/>
  <c r="AP120" i="7"/>
  <c r="AO120" i="7"/>
  <c r="AN120" i="7"/>
  <c r="AK120" i="7"/>
  <c r="AI120" i="7"/>
  <c r="AE120" i="7"/>
  <c r="AC120" i="7"/>
  <c r="Y120" i="7"/>
  <c r="W120" i="7"/>
  <c r="S120" i="7"/>
  <c r="Q120" i="7"/>
  <c r="M120" i="7"/>
  <c r="K120" i="7"/>
  <c r="G120" i="7"/>
  <c r="E120" i="7"/>
  <c r="AS100" i="7"/>
  <c r="AR100" i="7"/>
  <c r="AQ100" i="7"/>
  <c r="AP100" i="7"/>
  <c r="AO100" i="7"/>
  <c r="AN100" i="7"/>
  <c r="AK100" i="7"/>
  <c r="AI100" i="7"/>
  <c r="AE100" i="7"/>
  <c r="AC100" i="7"/>
  <c r="Y100" i="7"/>
  <c r="W100" i="7"/>
  <c r="S100" i="7"/>
  <c r="Q100" i="7"/>
  <c r="M100" i="7"/>
  <c r="K100" i="7"/>
  <c r="G100" i="7"/>
  <c r="E100" i="7"/>
  <c r="AS101" i="7"/>
  <c r="AR101" i="7"/>
  <c r="AQ101" i="7"/>
  <c r="AP101" i="7"/>
  <c r="AO101" i="7"/>
  <c r="AN101" i="7"/>
  <c r="AK101" i="7"/>
  <c r="AI101" i="7"/>
  <c r="AE101" i="7"/>
  <c r="AC101" i="7"/>
  <c r="Y101" i="7"/>
  <c r="W101" i="7"/>
  <c r="S101" i="7"/>
  <c r="Q101" i="7"/>
  <c r="M101" i="7"/>
  <c r="K101" i="7"/>
  <c r="G101" i="7"/>
  <c r="E101" i="7"/>
  <c r="L126" i="7"/>
  <c r="J126" i="7"/>
  <c r="AL111" i="7"/>
  <c r="AJ111" i="7"/>
  <c r="AH111" i="7"/>
  <c r="AF111" i="7"/>
  <c r="AD111" i="7"/>
  <c r="AB111" i="7"/>
  <c r="Z111" i="7"/>
  <c r="V111" i="7"/>
  <c r="T111" i="7"/>
  <c r="R111" i="7"/>
  <c r="L111" i="7"/>
  <c r="J111" i="7"/>
  <c r="F126" i="7"/>
  <c r="AM77" i="7"/>
  <c r="AL77" i="7"/>
  <c r="AK77" i="7"/>
  <c r="AJ77" i="7"/>
  <c r="AI77" i="7"/>
  <c r="AH77" i="7"/>
  <c r="AG77" i="7"/>
  <c r="AF77" i="7"/>
  <c r="AE77" i="7"/>
  <c r="AD77" i="7"/>
  <c r="AC77" i="7"/>
  <c r="AB77" i="7"/>
  <c r="Z77" i="7"/>
  <c r="Y77" i="7"/>
  <c r="X77" i="7"/>
  <c r="W77" i="7"/>
  <c r="V77" i="7"/>
  <c r="T77" i="7"/>
  <c r="S77" i="7"/>
  <c r="R77" i="7"/>
  <c r="Q77" i="7"/>
  <c r="P77" i="7"/>
  <c r="N77" i="7"/>
  <c r="M77" i="7"/>
  <c r="L77" i="7"/>
  <c r="K77" i="7"/>
  <c r="J77" i="7"/>
  <c r="I77" i="7"/>
  <c r="H77" i="7"/>
  <c r="F77" i="7"/>
  <c r="D77" i="7"/>
  <c r="AS76" i="7"/>
  <c r="AR76" i="7"/>
  <c r="AQ76" i="7"/>
  <c r="AP76" i="7"/>
  <c r="AO76" i="7"/>
  <c r="AN76" i="7"/>
  <c r="AK76" i="7"/>
  <c r="AI76" i="7"/>
  <c r="AE76" i="7"/>
  <c r="AC76" i="7"/>
  <c r="Y76" i="7"/>
  <c r="W76" i="7"/>
  <c r="S76" i="7"/>
  <c r="Q76" i="7"/>
  <c r="M76" i="7"/>
  <c r="K76" i="7"/>
  <c r="G76" i="7"/>
  <c r="E76" i="7"/>
  <c r="AS72" i="7"/>
  <c r="AR72" i="7"/>
  <c r="AQ72" i="7"/>
  <c r="AP72" i="7"/>
  <c r="AO72" i="7"/>
  <c r="AN72" i="7"/>
  <c r="AK72" i="7"/>
  <c r="AI72" i="7"/>
  <c r="AE72" i="7"/>
  <c r="AC72" i="7"/>
  <c r="Y72" i="7"/>
  <c r="W72" i="7"/>
  <c r="S72" i="7"/>
  <c r="Q72" i="7"/>
  <c r="M72" i="7"/>
  <c r="K72" i="7"/>
  <c r="G72" i="7"/>
  <c r="E72" i="7"/>
  <c r="AS71" i="7"/>
  <c r="AR71" i="7"/>
  <c r="AQ71" i="7"/>
  <c r="AP71" i="7"/>
  <c r="AO71" i="7"/>
  <c r="AN71" i="7"/>
  <c r="AK71" i="7"/>
  <c r="AI71" i="7"/>
  <c r="AE71" i="7"/>
  <c r="AC71" i="7"/>
  <c r="Y71" i="7"/>
  <c r="W71" i="7"/>
  <c r="S71" i="7"/>
  <c r="Q71" i="7"/>
  <c r="M71" i="7"/>
  <c r="K71" i="7"/>
  <c r="G71" i="7"/>
  <c r="E71" i="7"/>
  <c r="AS70" i="7"/>
  <c r="AR70" i="7"/>
  <c r="AQ70" i="7"/>
  <c r="AP70" i="7"/>
  <c r="AO70" i="7"/>
  <c r="AN70" i="7"/>
  <c r="AK70" i="7"/>
  <c r="AI70" i="7"/>
  <c r="AE70" i="7"/>
  <c r="AC70" i="7"/>
  <c r="Y70" i="7"/>
  <c r="W70" i="7"/>
  <c r="S70" i="7"/>
  <c r="Q70" i="7"/>
  <c r="M70" i="7"/>
  <c r="K70" i="7"/>
  <c r="G70" i="7"/>
  <c r="E70" i="7"/>
  <c r="AS69" i="7"/>
  <c r="AR69" i="7"/>
  <c r="AQ69" i="7"/>
  <c r="AP69" i="7"/>
  <c r="AO69" i="7"/>
  <c r="AN69" i="7"/>
  <c r="AK69" i="7"/>
  <c r="AI69" i="7"/>
  <c r="AE69" i="7"/>
  <c r="AC69" i="7"/>
  <c r="Y69" i="7"/>
  <c r="W69" i="7"/>
  <c r="S69" i="7"/>
  <c r="Q69" i="7"/>
  <c r="M69" i="7"/>
  <c r="K69" i="7"/>
  <c r="G69" i="7"/>
  <c r="E69" i="7"/>
  <c r="AS68" i="7"/>
  <c r="AR68" i="7"/>
  <c r="AQ68" i="7"/>
  <c r="AP68" i="7"/>
  <c r="AO68" i="7"/>
  <c r="AN68" i="7"/>
  <c r="AK68" i="7"/>
  <c r="AI68" i="7"/>
  <c r="AE68" i="7"/>
  <c r="AC68" i="7"/>
  <c r="Y68" i="7"/>
  <c r="W68" i="7"/>
  <c r="S68" i="7"/>
  <c r="Q68" i="7"/>
  <c r="M68" i="7"/>
  <c r="K68" i="7"/>
  <c r="G68" i="7"/>
  <c r="E68" i="7"/>
  <c r="AS67" i="7"/>
  <c r="AR67" i="7"/>
  <c r="AQ67" i="7"/>
  <c r="AP67" i="7"/>
  <c r="AO67" i="7"/>
  <c r="AN67" i="7"/>
  <c r="AK67" i="7"/>
  <c r="AI67" i="7"/>
  <c r="AE67" i="7"/>
  <c r="AC67" i="7"/>
  <c r="Y67" i="7"/>
  <c r="W67" i="7"/>
  <c r="S67" i="7"/>
  <c r="Q67" i="7"/>
  <c r="M67" i="7"/>
  <c r="K67" i="7"/>
  <c r="G67" i="7"/>
  <c r="E67" i="7"/>
  <c r="AS66" i="7"/>
  <c r="AR66" i="7"/>
  <c r="AQ66" i="7"/>
  <c r="AP66" i="7"/>
  <c r="AO66" i="7"/>
  <c r="AN66" i="7"/>
  <c r="AK66" i="7"/>
  <c r="AI66" i="7"/>
  <c r="AE66" i="7"/>
  <c r="AC66" i="7"/>
  <c r="Y66" i="7"/>
  <c r="W66" i="7"/>
  <c r="S66" i="7"/>
  <c r="Q66" i="7"/>
  <c r="M66" i="7"/>
  <c r="K66" i="7"/>
  <c r="G66" i="7"/>
  <c r="E66" i="7"/>
  <c r="AS65" i="7"/>
  <c r="AR65" i="7"/>
  <c r="AQ65" i="7"/>
  <c r="AP65" i="7"/>
  <c r="AO65" i="7"/>
  <c r="AN65" i="7"/>
  <c r="AK65" i="7"/>
  <c r="AI65" i="7"/>
  <c r="AE65" i="7"/>
  <c r="AC65" i="7"/>
  <c r="Y65" i="7"/>
  <c r="W65" i="7"/>
  <c r="S65" i="7"/>
  <c r="Q65" i="7"/>
  <c r="M65" i="7"/>
  <c r="K65" i="7"/>
  <c r="G65" i="7"/>
  <c r="E65" i="7"/>
  <c r="AS64" i="7"/>
  <c r="AR64" i="7"/>
  <c r="AQ64" i="7"/>
  <c r="AP64" i="7"/>
  <c r="AO64" i="7"/>
  <c r="AN64" i="7"/>
  <c r="AK64" i="7"/>
  <c r="AI64" i="7"/>
  <c r="AE64" i="7"/>
  <c r="AC64" i="7"/>
  <c r="Y64" i="7"/>
  <c r="W64" i="7"/>
  <c r="S64" i="7"/>
  <c r="Q64" i="7"/>
  <c r="M64" i="7"/>
  <c r="K64" i="7"/>
  <c r="G64" i="7"/>
  <c r="E64" i="7"/>
  <c r="AS63" i="7"/>
  <c r="AR63" i="7"/>
  <c r="AQ63" i="7"/>
  <c r="AP63" i="7"/>
  <c r="AO63" i="7"/>
  <c r="AN63" i="7"/>
  <c r="AK63" i="7"/>
  <c r="AI63" i="7"/>
  <c r="AE63" i="7"/>
  <c r="AC63" i="7"/>
  <c r="Y63" i="7"/>
  <c r="W63" i="7"/>
  <c r="S63" i="7"/>
  <c r="Q63" i="7"/>
  <c r="M63" i="7"/>
  <c r="K63" i="7"/>
  <c r="G63" i="7"/>
  <c r="E63" i="7"/>
  <c r="AS62" i="7"/>
  <c r="AR62" i="7"/>
  <c r="AQ62" i="7"/>
  <c r="AP62" i="7"/>
  <c r="AO62" i="7"/>
  <c r="AN62" i="7"/>
  <c r="AK62" i="7"/>
  <c r="AI62" i="7"/>
  <c r="AE62" i="7"/>
  <c r="AC62" i="7"/>
  <c r="Y62" i="7"/>
  <c r="W62" i="7"/>
  <c r="S62" i="7"/>
  <c r="Q62" i="7"/>
  <c r="M62" i="7"/>
  <c r="K62" i="7"/>
  <c r="G62" i="7"/>
  <c r="E62" i="7"/>
  <c r="AS61" i="7"/>
  <c r="AR61" i="7"/>
  <c r="AQ61" i="7"/>
  <c r="AP61" i="7"/>
  <c r="AO61" i="7"/>
  <c r="AN61" i="7"/>
  <c r="AK61" i="7"/>
  <c r="AI61" i="7"/>
  <c r="AE61" i="7"/>
  <c r="AC61" i="7"/>
  <c r="Y61" i="7"/>
  <c r="W61" i="7"/>
  <c r="S61" i="7"/>
  <c r="Q61" i="7"/>
  <c r="M61" i="7"/>
  <c r="K61" i="7"/>
  <c r="G61" i="7"/>
  <c r="E61" i="7"/>
  <c r="AS109" i="7"/>
  <c r="AR109" i="7"/>
  <c r="AQ109" i="7"/>
  <c r="AP109" i="7"/>
  <c r="AO109" i="7"/>
  <c r="AN109" i="7"/>
  <c r="AK109" i="7"/>
  <c r="AI109" i="7"/>
  <c r="AE109" i="7"/>
  <c r="AC109" i="7"/>
  <c r="Y109" i="7"/>
  <c r="W109" i="7"/>
  <c r="S109" i="7"/>
  <c r="Q109" i="7"/>
  <c r="M109" i="7"/>
  <c r="K109" i="7"/>
  <c r="G109" i="7"/>
  <c r="E109" i="7"/>
  <c r="AS108" i="7"/>
  <c r="AR108" i="7"/>
  <c r="AQ108" i="7"/>
  <c r="AP108" i="7"/>
  <c r="AO108" i="7"/>
  <c r="AN108" i="7"/>
  <c r="AK108" i="7"/>
  <c r="AI108" i="7"/>
  <c r="AE108" i="7"/>
  <c r="AC108" i="7"/>
  <c r="Y108" i="7"/>
  <c r="W108" i="7"/>
  <c r="S108" i="7"/>
  <c r="Q108" i="7"/>
  <c r="M108" i="7"/>
  <c r="K108" i="7"/>
  <c r="G108" i="7"/>
  <c r="E108" i="7"/>
  <c r="AS107" i="7"/>
  <c r="AR107" i="7"/>
  <c r="AQ107" i="7"/>
  <c r="AP107" i="7"/>
  <c r="AO107" i="7"/>
  <c r="AN107" i="7"/>
  <c r="AK107" i="7"/>
  <c r="AI107" i="7"/>
  <c r="AE107" i="7"/>
  <c r="AC107" i="7"/>
  <c r="Y107" i="7"/>
  <c r="W107" i="7"/>
  <c r="S107" i="7"/>
  <c r="Q107" i="7"/>
  <c r="M107" i="7"/>
  <c r="K107" i="7"/>
  <c r="G107" i="7"/>
  <c r="E107" i="7"/>
  <c r="AS60" i="7"/>
  <c r="AR60" i="7"/>
  <c r="AQ60" i="7"/>
  <c r="AP60" i="7"/>
  <c r="AO60" i="7"/>
  <c r="AN60" i="7"/>
  <c r="AK60" i="7"/>
  <c r="AI60" i="7"/>
  <c r="AE60" i="7"/>
  <c r="AC60" i="7"/>
  <c r="Y60" i="7"/>
  <c r="W60" i="7"/>
  <c r="M60" i="7"/>
  <c r="K60" i="7"/>
  <c r="G60" i="7"/>
  <c r="E60" i="7"/>
  <c r="AS59" i="7"/>
  <c r="AR59" i="7"/>
  <c r="AQ59" i="7"/>
  <c r="AP59" i="7"/>
  <c r="AO59" i="7"/>
  <c r="AN59" i="7"/>
  <c r="AK59" i="7"/>
  <c r="AI59" i="7"/>
  <c r="AE59" i="7"/>
  <c r="AC59" i="7"/>
  <c r="Y59" i="7"/>
  <c r="W59" i="7"/>
  <c r="S59" i="7"/>
  <c r="Q59" i="7"/>
  <c r="G59" i="7"/>
  <c r="E59" i="7"/>
  <c r="AS58" i="7"/>
  <c r="AR58" i="7"/>
  <c r="AQ58" i="7"/>
  <c r="AP58" i="7"/>
  <c r="AO58" i="7"/>
  <c r="AN58" i="7"/>
  <c r="AK58" i="7"/>
  <c r="AI58" i="7"/>
  <c r="AE58" i="7"/>
  <c r="AC58" i="7"/>
  <c r="Y58" i="7"/>
  <c r="W58" i="7"/>
  <c r="S58" i="7"/>
  <c r="Q58" i="7"/>
  <c r="M58" i="7"/>
  <c r="K58" i="7"/>
  <c r="G58" i="7"/>
  <c r="E58" i="7"/>
  <c r="AS57" i="7"/>
  <c r="AR57" i="7"/>
  <c r="AQ57" i="7"/>
  <c r="AP57" i="7"/>
  <c r="AO57" i="7"/>
  <c r="AN57" i="7"/>
  <c r="AK57" i="7"/>
  <c r="AI57" i="7"/>
  <c r="AE57" i="7"/>
  <c r="AC57" i="7"/>
  <c r="Y57" i="7"/>
  <c r="W57" i="7"/>
  <c r="S57" i="7"/>
  <c r="Q57" i="7"/>
  <c r="M57" i="7"/>
  <c r="K57" i="7"/>
  <c r="G57" i="7"/>
  <c r="E57" i="7"/>
  <c r="AS56" i="7"/>
  <c r="AR56" i="7"/>
  <c r="AQ56" i="7"/>
  <c r="AP56" i="7"/>
  <c r="AO56" i="7"/>
  <c r="AN56" i="7"/>
  <c r="AK56" i="7"/>
  <c r="AI56" i="7"/>
  <c r="AE56" i="7"/>
  <c r="AC56" i="7"/>
  <c r="Y56" i="7"/>
  <c r="W56" i="7"/>
  <c r="S56" i="7"/>
  <c r="Q56" i="7"/>
  <c r="M56" i="7"/>
  <c r="K56" i="7"/>
  <c r="G56" i="7"/>
  <c r="E56" i="7"/>
  <c r="AS55" i="7"/>
  <c r="AR55" i="7"/>
  <c r="AQ55" i="7"/>
  <c r="AP55" i="7"/>
  <c r="AO55" i="7"/>
  <c r="AN55" i="7"/>
  <c r="AK55" i="7"/>
  <c r="AI55" i="7"/>
  <c r="AE55" i="7"/>
  <c r="AC55" i="7"/>
  <c r="Y55" i="7"/>
  <c r="W55" i="7"/>
  <c r="S55" i="7"/>
  <c r="Q55" i="7"/>
  <c r="M55" i="7"/>
  <c r="K55" i="7"/>
  <c r="G55" i="7"/>
  <c r="E55" i="7"/>
  <c r="AS54" i="7"/>
  <c r="AR54" i="7"/>
  <c r="AQ54" i="7"/>
  <c r="AP54" i="7"/>
  <c r="AO54" i="7"/>
  <c r="AN54" i="7"/>
  <c r="AK54" i="7"/>
  <c r="AI54" i="7"/>
  <c r="AE54" i="7"/>
  <c r="AC54" i="7"/>
  <c r="Y54" i="7"/>
  <c r="W54" i="7"/>
  <c r="S54" i="7"/>
  <c r="Q54" i="7"/>
  <c r="M54" i="7"/>
  <c r="K54" i="7"/>
  <c r="G54" i="7"/>
  <c r="E54" i="7"/>
  <c r="AS53" i="7"/>
  <c r="AR53" i="7"/>
  <c r="AQ53" i="7"/>
  <c r="AP53" i="7"/>
  <c r="AO53" i="7"/>
  <c r="AN53" i="7"/>
  <c r="AK53" i="7"/>
  <c r="AI53" i="7"/>
  <c r="AE53" i="7"/>
  <c r="AC53" i="7"/>
  <c r="Y53" i="7"/>
  <c r="W53" i="7"/>
  <c r="S53" i="7"/>
  <c r="Q53" i="7"/>
  <c r="M53" i="7"/>
  <c r="K53" i="7"/>
  <c r="G53" i="7"/>
  <c r="E53" i="7"/>
  <c r="AS52" i="7"/>
  <c r="AR52" i="7"/>
  <c r="AQ52" i="7"/>
  <c r="AP52" i="7"/>
  <c r="AO52" i="7"/>
  <c r="AN52" i="7"/>
  <c r="AK52" i="7"/>
  <c r="AI52" i="7"/>
  <c r="AE52" i="7"/>
  <c r="AC52" i="7"/>
  <c r="Y52" i="7"/>
  <c r="W52" i="7"/>
  <c r="S52" i="7"/>
  <c r="Q52" i="7"/>
  <c r="M52" i="7"/>
  <c r="K52" i="7"/>
  <c r="G52" i="7"/>
  <c r="E52" i="7"/>
  <c r="AS50" i="7"/>
  <c r="AR50" i="7"/>
  <c r="AQ50" i="7"/>
  <c r="AP50" i="7"/>
  <c r="AO50" i="7"/>
  <c r="AN50" i="7"/>
  <c r="AK50" i="7"/>
  <c r="AI50" i="7"/>
  <c r="AE50" i="7"/>
  <c r="AC50" i="7"/>
  <c r="Y50" i="7"/>
  <c r="W50" i="7"/>
  <c r="S50" i="7"/>
  <c r="Q50" i="7"/>
  <c r="M50" i="7"/>
  <c r="K50" i="7"/>
  <c r="G50" i="7"/>
  <c r="E50" i="7"/>
  <c r="AS49" i="7"/>
  <c r="AR49" i="7"/>
  <c r="AQ49" i="7"/>
  <c r="AP49" i="7"/>
  <c r="AO49" i="7"/>
  <c r="AN49" i="7"/>
  <c r="AK49" i="7"/>
  <c r="AI49" i="7"/>
  <c r="AE49" i="7"/>
  <c r="AC49" i="7"/>
  <c r="Y49" i="7"/>
  <c r="W49" i="7"/>
  <c r="S49" i="7"/>
  <c r="Q49" i="7"/>
  <c r="M49" i="7"/>
  <c r="K49" i="7"/>
  <c r="G49" i="7"/>
  <c r="E49" i="7"/>
  <c r="AS48" i="7"/>
  <c r="AR48" i="7"/>
  <c r="AQ48" i="7"/>
  <c r="AP48" i="7"/>
  <c r="AO48" i="7"/>
  <c r="AN48" i="7"/>
  <c r="AK48" i="7"/>
  <c r="AI48" i="7"/>
  <c r="AE48" i="7"/>
  <c r="AC48" i="7"/>
  <c r="Y48" i="7"/>
  <c r="W48" i="7"/>
  <c r="S48" i="7"/>
  <c r="Q48" i="7"/>
  <c r="M48" i="7"/>
  <c r="K48" i="7"/>
  <c r="G48" i="7"/>
  <c r="E48" i="7"/>
  <c r="AS47" i="7"/>
  <c r="AR47" i="7"/>
  <c r="AQ47" i="7"/>
  <c r="AP47" i="7"/>
  <c r="AO47" i="7"/>
  <c r="AN47" i="7"/>
  <c r="AK47" i="7"/>
  <c r="AI47" i="7"/>
  <c r="AE47" i="7"/>
  <c r="AC47" i="7"/>
  <c r="Y47" i="7"/>
  <c r="W47" i="7"/>
  <c r="S47" i="7"/>
  <c r="Q47" i="7"/>
  <c r="M47" i="7"/>
  <c r="K47" i="7"/>
  <c r="G47" i="7"/>
  <c r="E47" i="7"/>
  <c r="AS46" i="7"/>
  <c r="AR46" i="7"/>
  <c r="AQ46" i="7"/>
  <c r="AP46" i="7"/>
  <c r="AO46" i="7"/>
  <c r="AN46" i="7"/>
  <c r="AK46" i="7"/>
  <c r="AI46" i="7"/>
  <c r="AE46" i="7"/>
  <c r="AC46" i="7"/>
  <c r="Y46" i="7"/>
  <c r="W46" i="7"/>
  <c r="S46" i="7"/>
  <c r="Q46" i="7"/>
  <c r="M46" i="7"/>
  <c r="K46" i="7"/>
  <c r="G46" i="7"/>
  <c r="E46" i="7"/>
  <c r="AS45" i="7"/>
  <c r="AR45" i="7"/>
  <c r="AQ45" i="7"/>
  <c r="AP45" i="7"/>
  <c r="AO45" i="7"/>
  <c r="AN45" i="7"/>
  <c r="AK45" i="7"/>
  <c r="AI45" i="7"/>
  <c r="AE45" i="7"/>
  <c r="AC45" i="7"/>
  <c r="Y45" i="7"/>
  <c r="W45" i="7"/>
  <c r="S45" i="7"/>
  <c r="Q45" i="7"/>
  <c r="M45" i="7"/>
  <c r="K45" i="7"/>
  <c r="G45" i="7"/>
  <c r="E45" i="7"/>
  <c r="AS44" i="7"/>
  <c r="AR44" i="7"/>
  <c r="AQ44" i="7"/>
  <c r="AP44" i="7"/>
  <c r="AO44" i="7"/>
  <c r="AN44" i="7"/>
  <c r="AK44" i="7"/>
  <c r="AI44" i="7"/>
  <c r="AE44" i="7"/>
  <c r="AC44" i="7"/>
  <c r="Y44" i="7"/>
  <c r="W44" i="7"/>
  <c r="S44" i="7"/>
  <c r="Q44" i="7"/>
  <c r="M44" i="7"/>
  <c r="K44" i="7"/>
  <c r="G44" i="7"/>
  <c r="E44" i="7"/>
  <c r="AS43" i="7"/>
  <c r="AR43" i="7"/>
  <c r="AQ43" i="7"/>
  <c r="AP43" i="7"/>
  <c r="AO43" i="7"/>
  <c r="AN43" i="7"/>
  <c r="AK43" i="7"/>
  <c r="AI43" i="7"/>
  <c r="AE43" i="7"/>
  <c r="AC43" i="7"/>
  <c r="Y43" i="7"/>
  <c r="W43" i="7"/>
  <c r="S43" i="7"/>
  <c r="Q43" i="7"/>
  <c r="M43" i="7"/>
  <c r="K43" i="7"/>
  <c r="G43" i="7"/>
  <c r="E43" i="7"/>
  <c r="AS42" i="7"/>
  <c r="AR42" i="7"/>
  <c r="AQ42" i="7"/>
  <c r="AP42" i="7"/>
  <c r="AO42" i="7"/>
  <c r="AN42" i="7"/>
  <c r="AK42" i="7"/>
  <c r="AI42" i="7"/>
  <c r="AE42" i="7"/>
  <c r="AC42" i="7"/>
  <c r="Y42" i="7"/>
  <c r="W42" i="7"/>
  <c r="S42" i="7"/>
  <c r="Q42" i="7"/>
  <c r="M42" i="7"/>
  <c r="K42" i="7"/>
  <c r="G42" i="7"/>
  <c r="E42" i="7"/>
  <c r="AS41" i="7"/>
  <c r="AR41" i="7"/>
  <c r="AQ41" i="7"/>
  <c r="AP41" i="7"/>
  <c r="AO41" i="7"/>
  <c r="AN41" i="7"/>
  <c r="AK41" i="7"/>
  <c r="AI41" i="7"/>
  <c r="AE41" i="7"/>
  <c r="AC41" i="7"/>
  <c r="Y41" i="7"/>
  <c r="W41" i="7"/>
  <c r="S41" i="7"/>
  <c r="Q41" i="7"/>
  <c r="M41" i="7"/>
  <c r="K41" i="7"/>
  <c r="G41" i="7"/>
  <c r="E41" i="7"/>
  <c r="AS40" i="7"/>
  <c r="AR40" i="7"/>
  <c r="AQ40" i="7"/>
  <c r="AP40" i="7"/>
  <c r="AO40" i="7"/>
  <c r="AN40" i="7"/>
  <c r="AK40" i="7"/>
  <c r="AI40" i="7"/>
  <c r="AE40" i="7"/>
  <c r="AC40" i="7"/>
  <c r="Y40" i="7"/>
  <c r="W40" i="7"/>
  <c r="S40" i="7"/>
  <c r="Q40" i="7"/>
  <c r="M40" i="7"/>
  <c r="K40" i="7"/>
  <c r="G40" i="7"/>
  <c r="E40" i="7"/>
  <c r="AS39" i="7"/>
  <c r="AR39" i="7"/>
  <c r="AQ39" i="7"/>
  <c r="AP39" i="7"/>
  <c r="AO39" i="7"/>
  <c r="AN39" i="7"/>
  <c r="AK39" i="7"/>
  <c r="AI39" i="7"/>
  <c r="AE39" i="7"/>
  <c r="AC39" i="7"/>
  <c r="Y39" i="7"/>
  <c r="W39" i="7"/>
  <c r="S39" i="7"/>
  <c r="Q39" i="7"/>
  <c r="M39" i="7"/>
  <c r="K39" i="7"/>
  <c r="G39" i="7"/>
  <c r="E39" i="7"/>
  <c r="AS38" i="7"/>
  <c r="AR38" i="7"/>
  <c r="AQ38" i="7"/>
  <c r="AP38" i="7"/>
  <c r="AO38" i="7"/>
  <c r="AN38" i="7"/>
  <c r="AK38" i="7"/>
  <c r="AI38" i="7"/>
  <c r="AE38" i="7"/>
  <c r="AC38" i="7"/>
  <c r="Y38" i="7"/>
  <c r="W38" i="7"/>
  <c r="S38" i="7"/>
  <c r="Q38" i="7"/>
  <c r="M38" i="7"/>
  <c r="K38" i="7"/>
  <c r="G38" i="7"/>
  <c r="E38" i="7"/>
  <c r="AS37" i="7"/>
  <c r="AR37" i="7"/>
  <c r="AQ37" i="7"/>
  <c r="AP37" i="7"/>
  <c r="AO37" i="7"/>
  <c r="AN37" i="7"/>
  <c r="AK37" i="7"/>
  <c r="AI37" i="7"/>
  <c r="AE37" i="7"/>
  <c r="AC37" i="7"/>
  <c r="Y37" i="7"/>
  <c r="W37" i="7"/>
  <c r="S37" i="7"/>
  <c r="Q37" i="7"/>
  <c r="M37" i="7"/>
  <c r="K37" i="7"/>
  <c r="G37" i="7"/>
  <c r="E37" i="7"/>
  <c r="AS36" i="7"/>
  <c r="AR36" i="7"/>
  <c r="AQ36" i="7"/>
  <c r="AP36" i="7"/>
  <c r="AO36" i="7"/>
  <c r="AN36" i="7"/>
  <c r="AK36" i="7"/>
  <c r="AI36" i="7"/>
  <c r="AE36" i="7"/>
  <c r="AC36" i="7"/>
  <c r="Y36" i="7"/>
  <c r="W36" i="7"/>
  <c r="S36" i="7"/>
  <c r="Q36" i="7"/>
  <c r="M36" i="7"/>
  <c r="K36" i="7"/>
  <c r="G36" i="7"/>
  <c r="E36" i="7"/>
  <c r="AS31" i="7"/>
  <c r="AR31" i="7"/>
  <c r="AK31" i="7"/>
  <c r="AI31" i="7"/>
  <c r="AE31" i="7"/>
  <c r="AC31" i="7"/>
  <c r="Y31" i="7"/>
  <c r="W31" i="7"/>
  <c r="S31" i="7"/>
  <c r="Q31" i="7"/>
  <c r="M31" i="7"/>
  <c r="K31" i="7"/>
  <c r="E31" i="7"/>
  <c r="AS30" i="7"/>
  <c r="AR30" i="7"/>
  <c r="AK30" i="7"/>
  <c r="AI30" i="7"/>
  <c r="AE30" i="7"/>
  <c r="AC30" i="7"/>
  <c r="Y30" i="7"/>
  <c r="W30" i="7"/>
  <c r="S30" i="7"/>
  <c r="Q30" i="7"/>
  <c r="M30" i="7"/>
  <c r="K30" i="7"/>
  <c r="AS29" i="7"/>
  <c r="AR29" i="7"/>
  <c r="AP29" i="7"/>
  <c r="AK29" i="7"/>
  <c r="AI29" i="7"/>
  <c r="AE29" i="7"/>
  <c r="AC29" i="7"/>
  <c r="Y29" i="7"/>
  <c r="W29" i="7"/>
  <c r="S29" i="7"/>
  <c r="Q29" i="7"/>
  <c r="M29" i="7"/>
  <c r="K29" i="7"/>
  <c r="AS28" i="7"/>
  <c r="AR28" i="7"/>
  <c r="AK28" i="7"/>
  <c r="AI28" i="7"/>
  <c r="AE28" i="7"/>
  <c r="AC28" i="7"/>
  <c r="Y28" i="7"/>
  <c r="W28" i="7"/>
  <c r="S28" i="7"/>
  <c r="Q28" i="7"/>
  <c r="M28" i="7"/>
  <c r="K28" i="7"/>
  <c r="AS92" i="7"/>
  <c r="AR92" i="7"/>
  <c r="AQ92" i="7"/>
  <c r="AP92" i="7"/>
  <c r="AO92" i="7"/>
  <c r="AN92" i="7"/>
  <c r="AK92" i="7"/>
  <c r="AI92" i="7"/>
  <c r="AE92" i="7"/>
  <c r="AC92" i="7"/>
  <c r="Y92" i="7"/>
  <c r="W92" i="7"/>
  <c r="S92" i="7"/>
  <c r="Q92" i="7"/>
  <c r="M92" i="7"/>
  <c r="K92" i="7"/>
  <c r="G92" i="7"/>
  <c r="E92" i="7"/>
  <c r="AS93" i="7"/>
  <c r="AR93" i="7"/>
  <c r="AQ93" i="7"/>
  <c r="AP93" i="7"/>
  <c r="AO93" i="7"/>
  <c r="AN93" i="7"/>
  <c r="AK93" i="7"/>
  <c r="AI93" i="7"/>
  <c r="AE93" i="7"/>
  <c r="AC93" i="7"/>
  <c r="Y93" i="7"/>
  <c r="W93" i="7"/>
  <c r="S93" i="7"/>
  <c r="Q93" i="7"/>
  <c r="M93" i="7"/>
  <c r="K93" i="7"/>
  <c r="G93" i="7"/>
  <c r="E93" i="7"/>
  <c r="AS94" i="7"/>
  <c r="AR94" i="7"/>
  <c r="AQ94" i="7"/>
  <c r="AP94" i="7"/>
  <c r="AO94" i="7"/>
  <c r="AN94" i="7"/>
  <c r="AK94" i="7"/>
  <c r="AI94" i="7"/>
  <c r="AE94" i="7"/>
  <c r="AC94" i="7"/>
  <c r="Y94" i="7"/>
  <c r="W94" i="7"/>
  <c r="S94" i="7"/>
  <c r="Q94" i="7"/>
  <c r="M94" i="7"/>
  <c r="K94" i="7"/>
  <c r="G94" i="7"/>
  <c r="E94" i="7"/>
  <c r="AS95" i="7"/>
  <c r="AR95" i="7"/>
  <c r="AQ95" i="7"/>
  <c r="AP95" i="7"/>
  <c r="AO95" i="7"/>
  <c r="AN95" i="7"/>
  <c r="AK95" i="7"/>
  <c r="AI95" i="7"/>
  <c r="AE95" i="7"/>
  <c r="AC95" i="7"/>
  <c r="Y95" i="7"/>
  <c r="W95" i="7"/>
  <c r="S95" i="7"/>
  <c r="Q95" i="7"/>
  <c r="M95" i="7"/>
  <c r="K95" i="7"/>
  <c r="G95" i="7"/>
  <c r="E95" i="7"/>
  <c r="AS96" i="7"/>
  <c r="AR96" i="7"/>
  <c r="AQ96" i="7"/>
  <c r="AP96" i="7"/>
  <c r="AO96" i="7"/>
  <c r="AN96" i="7"/>
  <c r="AK96" i="7"/>
  <c r="AI96" i="7"/>
  <c r="AE96" i="7"/>
  <c r="AC96" i="7"/>
  <c r="Y96" i="7"/>
  <c r="W96" i="7"/>
  <c r="S96" i="7"/>
  <c r="Q96" i="7"/>
  <c r="M96" i="7"/>
  <c r="K96" i="7"/>
  <c r="G96" i="7"/>
  <c r="E96" i="7"/>
  <c r="AS97" i="7"/>
  <c r="AR97" i="7"/>
  <c r="AQ97" i="7"/>
  <c r="AP97" i="7"/>
  <c r="AO97" i="7"/>
  <c r="AN97" i="7"/>
  <c r="AK97" i="7"/>
  <c r="AI97" i="7"/>
  <c r="AE97" i="7"/>
  <c r="AC97" i="7"/>
  <c r="Y97" i="7"/>
  <c r="W97" i="7"/>
  <c r="S97" i="7"/>
  <c r="Q97" i="7"/>
  <c r="M97" i="7"/>
  <c r="K97" i="7"/>
  <c r="G97" i="7"/>
  <c r="E97" i="7"/>
  <c r="AS98" i="7"/>
  <c r="AR98" i="7"/>
  <c r="AQ98" i="7"/>
  <c r="AP98" i="7"/>
  <c r="AO98" i="7"/>
  <c r="AN98" i="7"/>
  <c r="AK98" i="7"/>
  <c r="AI98" i="7"/>
  <c r="AE98" i="7"/>
  <c r="AC98" i="7"/>
  <c r="Y98" i="7"/>
  <c r="W98" i="7"/>
  <c r="S98" i="7"/>
  <c r="Q98" i="7"/>
  <c r="M98" i="7"/>
  <c r="K98" i="7"/>
  <c r="G98" i="7"/>
  <c r="E98" i="7"/>
  <c r="AS99" i="7"/>
  <c r="AR99" i="7"/>
  <c r="AQ99" i="7"/>
  <c r="AP99" i="7"/>
  <c r="AO99" i="7"/>
  <c r="AN99" i="7"/>
  <c r="AK99" i="7"/>
  <c r="AI99" i="7"/>
  <c r="AE99" i="7"/>
  <c r="AC99" i="7"/>
  <c r="Y99" i="7"/>
  <c r="W99" i="7"/>
  <c r="S99" i="7"/>
  <c r="Q99" i="7"/>
  <c r="M99" i="7"/>
  <c r="K99" i="7"/>
  <c r="G99" i="7"/>
  <c r="E99" i="7"/>
  <c r="AS102" i="7"/>
  <c r="AR102" i="7"/>
  <c r="AQ102" i="7"/>
  <c r="AP102" i="7"/>
  <c r="AO102" i="7"/>
  <c r="AN102" i="7"/>
  <c r="AK102" i="7"/>
  <c r="AI102" i="7"/>
  <c r="AE102" i="7"/>
  <c r="AC102" i="7"/>
  <c r="Y102" i="7"/>
  <c r="W102" i="7"/>
  <c r="S102" i="7"/>
  <c r="Q102" i="7"/>
  <c r="M102" i="7"/>
  <c r="K102" i="7"/>
  <c r="G102" i="7"/>
  <c r="E102" i="7"/>
  <c r="AS103" i="7"/>
  <c r="AR103" i="7"/>
  <c r="AQ103" i="7"/>
  <c r="AP103" i="7"/>
  <c r="AO103" i="7"/>
  <c r="AN103" i="7"/>
  <c r="AK103" i="7"/>
  <c r="AI103" i="7"/>
  <c r="AE103" i="7"/>
  <c r="AC103" i="7"/>
  <c r="Y103" i="7"/>
  <c r="W103" i="7"/>
  <c r="S103" i="7"/>
  <c r="Q103" i="7"/>
  <c r="M103" i="7"/>
  <c r="K103" i="7"/>
  <c r="G103" i="7"/>
  <c r="E103" i="7"/>
  <c r="AS104" i="7"/>
  <c r="AR104" i="7"/>
  <c r="AQ104" i="7"/>
  <c r="AP104" i="7"/>
  <c r="AO104" i="7"/>
  <c r="AN104" i="7"/>
  <c r="AK104" i="7"/>
  <c r="AI104" i="7"/>
  <c r="AE104" i="7"/>
  <c r="AC104" i="7"/>
  <c r="Y104" i="7"/>
  <c r="W104" i="7"/>
  <c r="S104" i="7"/>
  <c r="Q104" i="7"/>
  <c r="M104" i="7"/>
  <c r="K104" i="7"/>
  <c r="G104" i="7"/>
  <c r="E104" i="7"/>
  <c r="AS90" i="7"/>
  <c r="AR90" i="7"/>
  <c r="AQ90" i="7"/>
  <c r="AP90" i="7"/>
  <c r="AO90" i="7"/>
  <c r="AN90" i="7"/>
  <c r="AK90" i="7"/>
  <c r="AI90" i="7"/>
  <c r="AE90" i="7"/>
  <c r="AC90" i="7"/>
  <c r="Y90" i="7"/>
  <c r="W90" i="7"/>
  <c r="S90" i="7"/>
  <c r="Q90" i="7"/>
  <c r="M90" i="7"/>
  <c r="K90" i="7"/>
  <c r="G90" i="7"/>
  <c r="E90" i="7"/>
  <c r="AS91" i="7"/>
  <c r="AR91" i="7"/>
  <c r="AQ91" i="7"/>
  <c r="AP91" i="7"/>
  <c r="AO91" i="7"/>
  <c r="AN91" i="7"/>
  <c r="AK91" i="7"/>
  <c r="AI91" i="7"/>
  <c r="AE91" i="7"/>
  <c r="AC91" i="7"/>
  <c r="Y91" i="7"/>
  <c r="W91" i="7"/>
  <c r="S91" i="7"/>
  <c r="Q91" i="7"/>
  <c r="M91" i="7"/>
  <c r="K91" i="7"/>
  <c r="G91" i="7"/>
  <c r="E91" i="7"/>
  <c r="AS87" i="7"/>
  <c r="AR87" i="7"/>
  <c r="AQ87" i="7"/>
  <c r="AP87" i="7"/>
  <c r="AO87" i="7"/>
  <c r="AN87" i="7"/>
  <c r="AK87" i="7"/>
  <c r="AI87" i="7"/>
  <c r="AE87" i="7"/>
  <c r="AC87" i="7"/>
  <c r="Y87" i="7"/>
  <c r="W87" i="7"/>
  <c r="S87" i="7"/>
  <c r="Q87" i="7"/>
  <c r="M87" i="7"/>
  <c r="K87" i="7"/>
  <c r="G87" i="7"/>
  <c r="E87" i="7"/>
  <c r="AS88" i="7"/>
  <c r="AR88" i="7"/>
  <c r="AQ88" i="7"/>
  <c r="AP88" i="7"/>
  <c r="AO88" i="7"/>
  <c r="AN88" i="7"/>
  <c r="AK88" i="7"/>
  <c r="AI88" i="7"/>
  <c r="AE88" i="7"/>
  <c r="AC88" i="7"/>
  <c r="Y88" i="7"/>
  <c r="W88" i="7"/>
  <c r="S88" i="7"/>
  <c r="Q88" i="7"/>
  <c r="M88" i="7"/>
  <c r="K88" i="7"/>
  <c r="G88" i="7"/>
  <c r="E88" i="7"/>
  <c r="AS89" i="7"/>
  <c r="AR89" i="7"/>
  <c r="AQ89" i="7"/>
  <c r="AP89" i="7"/>
  <c r="AO89" i="7"/>
  <c r="AN89" i="7"/>
  <c r="AK89" i="7"/>
  <c r="AI89" i="7"/>
  <c r="AE89" i="7"/>
  <c r="AC89" i="7"/>
  <c r="Y89" i="7"/>
  <c r="W89" i="7"/>
  <c r="S89" i="7"/>
  <c r="Q89" i="7"/>
  <c r="M89" i="7"/>
  <c r="K89" i="7"/>
  <c r="G89" i="7"/>
  <c r="E89" i="7"/>
  <c r="AS105" i="7"/>
  <c r="AR105" i="7"/>
  <c r="AQ105" i="7"/>
  <c r="AP105" i="7"/>
  <c r="AO105" i="7"/>
  <c r="AN105" i="7"/>
  <c r="AK105" i="7"/>
  <c r="AI105" i="7"/>
  <c r="AE105" i="7"/>
  <c r="AC105" i="7"/>
  <c r="Y105" i="7"/>
  <c r="W105" i="7"/>
  <c r="S105" i="7"/>
  <c r="Q105" i="7"/>
  <c r="M105" i="7"/>
  <c r="K105" i="7"/>
  <c r="G105" i="7"/>
  <c r="E105" i="7"/>
  <c r="D126" i="7"/>
  <c r="AS35" i="7"/>
  <c r="AR35" i="7"/>
  <c r="AK35" i="7"/>
  <c r="AI35" i="7"/>
  <c r="AE35" i="7"/>
  <c r="AC35" i="7"/>
  <c r="Y35" i="7"/>
  <c r="W35" i="7"/>
  <c r="S35" i="7"/>
  <c r="Q35" i="7"/>
  <c r="M35" i="7"/>
  <c r="K35" i="7"/>
  <c r="E35" i="7"/>
  <c r="AS34" i="7"/>
  <c r="AR34" i="7"/>
  <c r="AK34" i="7"/>
  <c r="AI34" i="7"/>
  <c r="AE34" i="7"/>
  <c r="AC34" i="7"/>
  <c r="Y34" i="7"/>
  <c r="W34" i="7"/>
  <c r="S34" i="7"/>
  <c r="Q34" i="7"/>
  <c r="M34" i="7"/>
  <c r="K34" i="7"/>
  <c r="E34" i="7"/>
  <c r="AS33" i="7"/>
  <c r="AR33" i="7"/>
  <c r="AK33" i="7"/>
  <c r="AI33" i="7"/>
  <c r="AE33" i="7"/>
  <c r="AC33" i="7"/>
  <c r="Y33" i="7"/>
  <c r="W33" i="7"/>
  <c r="S33" i="7"/>
  <c r="Q33" i="7"/>
  <c r="M33" i="7"/>
  <c r="K33" i="7"/>
  <c r="AS32" i="7"/>
  <c r="AR32" i="7"/>
  <c r="AK32" i="7"/>
  <c r="AI32" i="7"/>
  <c r="AE32" i="7"/>
  <c r="AC32" i="7"/>
  <c r="Y32" i="7"/>
  <c r="W32" i="7"/>
  <c r="S32" i="7"/>
  <c r="Q32" i="7"/>
  <c r="M32" i="7"/>
  <c r="K32" i="7"/>
  <c r="G32" i="7"/>
  <c r="AS117" i="7"/>
  <c r="AQ117" i="7"/>
  <c r="AP117" i="7"/>
  <c r="AO117" i="7"/>
  <c r="AN117" i="7"/>
  <c r="AK117" i="7"/>
  <c r="AI117" i="7"/>
  <c r="AE117" i="7"/>
  <c r="AC117" i="7"/>
  <c r="Y117" i="7"/>
  <c r="W117" i="7"/>
  <c r="S117" i="7"/>
  <c r="Q117" i="7"/>
  <c r="M117" i="7"/>
  <c r="K117" i="7"/>
  <c r="G117" i="7"/>
  <c r="E117" i="7"/>
  <c r="AS116" i="7"/>
  <c r="AQ116" i="7"/>
  <c r="AP116" i="7"/>
  <c r="AO116" i="7"/>
  <c r="AN116" i="7"/>
  <c r="AK116" i="7"/>
  <c r="AI116" i="7"/>
  <c r="AE116" i="7"/>
  <c r="AC116" i="7"/>
  <c r="Y116" i="7"/>
  <c r="W116" i="7"/>
  <c r="S116" i="7"/>
  <c r="Q116" i="7"/>
  <c r="M116" i="7"/>
  <c r="K116" i="7"/>
  <c r="G116" i="7"/>
  <c r="E116" i="7"/>
  <c r="AS115" i="7"/>
  <c r="AQ115" i="7"/>
  <c r="AP115" i="7"/>
  <c r="AO115" i="7"/>
  <c r="AN115" i="7"/>
  <c r="AK115" i="7"/>
  <c r="AI115" i="7"/>
  <c r="AE115" i="7"/>
  <c r="AC115" i="7"/>
  <c r="Y115" i="7"/>
  <c r="W115" i="7"/>
  <c r="S115" i="7"/>
  <c r="Q115" i="7"/>
  <c r="M115" i="7"/>
  <c r="K115" i="7"/>
  <c r="G115" i="7"/>
  <c r="E115" i="7"/>
  <c r="AS114" i="7"/>
  <c r="AQ114" i="7"/>
  <c r="AP114" i="7"/>
  <c r="AO114" i="7"/>
  <c r="AN114" i="7"/>
  <c r="AK114" i="7"/>
  <c r="AI114" i="7"/>
  <c r="AE114" i="7"/>
  <c r="AC114" i="7"/>
  <c r="Y114" i="7"/>
  <c r="W114" i="7"/>
  <c r="S114" i="7"/>
  <c r="Q114" i="7"/>
  <c r="M114" i="7"/>
  <c r="K114" i="7"/>
  <c r="E114" i="7"/>
  <c r="AC11" i="7"/>
  <c r="AE11" i="7"/>
  <c r="AI11" i="7"/>
  <c r="AK11" i="7"/>
  <c r="AN11" i="7"/>
  <c r="AO11" i="7"/>
  <c r="AP11" i="7"/>
  <c r="AQ11" i="7"/>
  <c r="AR11" i="7"/>
  <c r="AS11" i="7"/>
  <c r="AC12" i="7"/>
  <c r="AE12" i="7"/>
  <c r="AI12" i="7"/>
  <c r="AK12" i="7"/>
  <c r="AN12" i="7"/>
  <c r="AO12" i="7"/>
  <c r="AP12" i="7"/>
  <c r="AQ12" i="7"/>
  <c r="AR12" i="7"/>
  <c r="AS12" i="7"/>
  <c r="AC13" i="7"/>
  <c r="AE13" i="7"/>
  <c r="AI13" i="7"/>
  <c r="AK13" i="7"/>
  <c r="AN13" i="7"/>
  <c r="AO13" i="7"/>
  <c r="AP13" i="7"/>
  <c r="AQ13" i="7"/>
  <c r="AR13" i="7"/>
  <c r="AS13" i="7"/>
  <c r="AC14" i="7"/>
  <c r="AE14" i="7"/>
  <c r="AI14" i="7"/>
  <c r="AK14" i="7"/>
  <c r="AN14" i="7"/>
  <c r="AO14" i="7"/>
  <c r="AP14" i="7"/>
  <c r="AQ14" i="7"/>
  <c r="AR14" i="7"/>
  <c r="AS14" i="7"/>
  <c r="AC15" i="7"/>
  <c r="AE15" i="7"/>
  <c r="AI15" i="7"/>
  <c r="AK15" i="7"/>
  <c r="AN15" i="7"/>
  <c r="AO15" i="7"/>
  <c r="AP15" i="7"/>
  <c r="AQ15" i="7"/>
  <c r="AR15" i="7"/>
  <c r="AS15" i="7"/>
  <c r="AC16" i="7"/>
  <c r="AE16" i="7"/>
  <c r="AI16" i="7"/>
  <c r="AK16" i="7"/>
  <c r="AN16" i="7"/>
  <c r="AO16" i="7"/>
  <c r="AP16" i="7"/>
  <c r="AQ16" i="7"/>
  <c r="AR16" i="7"/>
  <c r="AS16" i="7"/>
  <c r="AC17" i="7"/>
  <c r="AE17" i="7"/>
  <c r="AI17" i="7"/>
  <c r="AK17" i="7"/>
  <c r="AN17" i="7"/>
  <c r="AO17" i="7"/>
  <c r="AP17" i="7"/>
  <c r="AQ17" i="7"/>
  <c r="AR17" i="7"/>
  <c r="AS17" i="7"/>
  <c r="AC18" i="7"/>
  <c r="AE18" i="7"/>
  <c r="AI18" i="7"/>
  <c r="AK18" i="7"/>
  <c r="AN18" i="7"/>
  <c r="AO18" i="7"/>
  <c r="AP18" i="7"/>
  <c r="AQ18" i="7"/>
  <c r="AR18" i="7"/>
  <c r="AS18" i="7"/>
  <c r="AC19" i="7"/>
  <c r="AE19" i="7"/>
  <c r="AI19" i="7"/>
  <c r="AK19" i="7"/>
  <c r="AN19" i="7"/>
  <c r="AO19" i="7"/>
  <c r="AP19" i="7"/>
  <c r="AQ19" i="7"/>
  <c r="AR19" i="7"/>
  <c r="AS19" i="7"/>
  <c r="AC20" i="7"/>
  <c r="AE20" i="7"/>
  <c r="AI20" i="7"/>
  <c r="AK20" i="7"/>
  <c r="AN20" i="7"/>
  <c r="AO20" i="7"/>
  <c r="AP20" i="7"/>
  <c r="AQ20" i="7"/>
  <c r="AR20" i="7"/>
  <c r="AS20" i="7"/>
  <c r="AC21" i="7"/>
  <c r="AE21" i="7"/>
  <c r="AI21" i="7"/>
  <c r="AK21" i="7"/>
  <c r="AN21" i="7"/>
  <c r="AO21" i="7"/>
  <c r="AP21" i="7"/>
  <c r="AQ21" i="7"/>
  <c r="AR21" i="7"/>
  <c r="AS21" i="7"/>
  <c r="AC22" i="7"/>
  <c r="AE22" i="7"/>
  <c r="AI22" i="7"/>
  <c r="AK22" i="7"/>
  <c r="AN22" i="7"/>
  <c r="AO22" i="7"/>
  <c r="AP22" i="7"/>
  <c r="AQ22" i="7"/>
  <c r="AR22" i="7"/>
  <c r="AS22" i="7"/>
  <c r="AC23" i="7"/>
  <c r="AE23" i="7"/>
  <c r="AI23" i="7"/>
  <c r="AK23" i="7"/>
  <c r="AN23" i="7"/>
  <c r="AO23" i="7"/>
  <c r="AP23" i="7"/>
  <c r="AQ23" i="7"/>
  <c r="AR23" i="7"/>
  <c r="AS23" i="7"/>
  <c r="AC24" i="7"/>
  <c r="AE24" i="7"/>
  <c r="AI24" i="7"/>
  <c r="AK24" i="7"/>
  <c r="AN24" i="7"/>
  <c r="AO24" i="7"/>
  <c r="AP24" i="7"/>
  <c r="AQ24" i="7"/>
  <c r="AR24" i="7"/>
  <c r="AS24" i="7"/>
  <c r="AC25" i="7"/>
  <c r="AE25" i="7"/>
  <c r="AI25" i="7"/>
  <c r="AK25" i="7"/>
  <c r="AN25" i="7"/>
  <c r="AO25" i="7"/>
  <c r="AP25" i="7"/>
  <c r="AQ25" i="7"/>
  <c r="AR25" i="7"/>
  <c r="AS25" i="7"/>
  <c r="AT8" i="7"/>
  <c r="AO10" i="7"/>
  <c r="D26" i="7"/>
  <c r="E26" i="7"/>
  <c r="H26" i="7"/>
  <c r="I26" i="7"/>
  <c r="J26" i="7"/>
  <c r="O77" i="7" s="1"/>
  <c r="K26" i="7"/>
  <c r="N26" i="7"/>
  <c r="O26" i="7"/>
  <c r="U26" i="7"/>
  <c r="V26" i="7"/>
  <c r="AA77" i="7" s="1"/>
  <c r="W26" i="7"/>
  <c r="X26" i="7"/>
  <c r="Y26" i="7"/>
  <c r="Z26" i="7"/>
  <c r="AA26" i="7"/>
  <c r="AG26" i="7"/>
  <c r="AM26" i="7"/>
  <c r="E80" i="7"/>
  <c r="G80" i="7"/>
  <c r="K80" i="7"/>
  <c r="M80" i="7"/>
  <c r="Q80" i="7"/>
  <c r="S80" i="7"/>
  <c r="W80" i="7"/>
  <c r="Y80" i="7"/>
  <c r="AC80" i="7"/>
  <c r="AE80" i="7"/>
  <c r="AI80" i="7"/>
  <c r="AK80" i="7"/>
  <c r="AN80" i="7"/>
  <c r="AO80" i="7"/>
  <c r="AP80" i="7"/>
  <c r="AQ80" i="7"/>
  <c r="AR80" i="7"/>
  <c r="AS80" i="7"/>
  <c r="E81" i="7"/>
  <c r="G81" i="7"/>
  <c r="K81" i="7"/>
  <c r="M81" i="7"/>
  <c r="Q81" i="7"/>
  <c r="S81" i="7"/>
  <c r="W81" i="7"/>
  <c r="Y81" i="7"/>
  <c r="AC81" i="7"/>
  <c r="AE81" i="7"/>
  <c r="AI81" i="7"/>
  <c r="AK81" i="7"/>
  <c r="AN81" i="7"/>
  <c r="AO81" i="7"/>
  <c r="AP81" i="7"/>
  <c r="AQ81" i="7"/>
  <c r="AR81" i="7"/>
  <c r="AS81" i="7"/>
  <c r="E82" i="7"/>
  <c r="G82" i="7"/>
  <c r="K82" i="7"/>
  <c r="M82" i="7"/>
  <c r="Q82" i="7"/>
  <c r="S82" i="7"/>
  <c r="W82" i="7"/>
  <c r="Y82" i="7"/>
  <c r="AC82" i="7"/>
  <c r="AE82" i="7"/>
  <c r="AI82" i="7"/>
  <c r="AK82" i="7"/>
  <c r="AN82" i="7"/>
  <c r="AO82" i="7"/>
  <c r="AP82" i="7"/>
  <c r="AQ82" i="7"/>
  <c r="AR82" i="7"/>
  <c r="AS82" i="7"/>
  <c r="E83" i="7"/>
  <c r="G83" i="7"/>
  <c r="K83" i="7"/>
  <c r="M83" i="7"/>
  <c r="Q83" i="7"/>
  <c r="S83" i="7"/>
  <c r="W83" i="7"/>
  <c r="Y83" i="7"/>
  <c r="AC83" i="7"/>
  <c r="AE83" i="7"/>
  <c r="AI83" i="7"/>
  <c r="AK83" i="7"/>
  <c r="AN83" i="7"/>
  <c r="AO83" i="7"/>
  <c r="AP83" i="7"/>
  <c r="AQ83" i="7"/>
  <c r="AR83" i="7"/>
  <c r="AS83" i="7"/>
  <c r="E84" i="7"/>
  <c r="G84" i="7"/>
  <c r="K84" i="7"/>
  <c r="M84" i="7"/>
  <c r="Q84" i="7"/>
  <c r="S84" i="7"/>
  <c r="W84" i="7"/>
  <c r="Y84" i="7"/>
  <c r="AC84" i="7"/>
  <c r="AE84" i="7"/>
  <c r="AI84" i="7"/>
  <c r="AK84" i="7"/>
  <c r="AN84" i="7"/>
  <c r="AO84" i="7"/>
  <c r="AP84" i="7"/>
  <c r="AQ84" i="7"/>
  <c r="AR84" i="7"/>
  <c r="AS84" i="7"/>
  <c r="E85" i="7"/>
  <c r="G85" i="7"/>
  <c r="K85" i="7"/>
  <c r="M85" i="7"/>
  <c r="Q85" i="7"/>
  <c r="S85" i="7"/>
  <c r="W85" i="7"/>
  <c r="Y85" i="7"/>
  <c r="AC85" i="7"/>
  <c r="AE85" i="7"/>
  <c r="AI85" i="7"/>
  <c r="AK85" i="7"/>
  <c r="AN85" i="7"/>
  <c r="AO85" i="7"/>
  <c r="AP85" i="7"/>
  <c r="AQ85" i="7"/>
  <c r="AR85" i="7"/>
  <c r="AS85" i="7"/>
  <c r="E86" i="7"/>
  <c r="G86" i="7"/>
  <c r="K86" i="7"/>
  <c r="M86" i="7"/>
  <c r="Q86" i="7"/>
  <c r="S86" i="7"/>
  <c r="W86" i="7"/>
  <c r="Y86" i="7"/>
  <c r="AC86" i="7"/>
  <c r="AE86" i="7"/>
  <c r="AI86" i="7"/>
  <c r="AK86" i="7"/>
  <c r="AN86" i="7"/>
  <c r="AO86" i="7"/>
  <c r="AP86" i="7"/>
  <c r="AQ86" i="7"/>
  <c r="AR86" i="7"/>
  <c r="AS86" i="7"/>
  <c r="E118" i="7"/>
  <c r="G118" i="7"/>
  <c r="K118" i="7"/>
  <c r="M118" i="7"/>
  <c r="Q118" i="7"/>
  <c r="S118" i="7"/>
  <c r="W118" i="7"/>
  <c r="Y118" i="7"/>
  <c r="AC118" i="7"/>
  <c r="AE118" i="7"/>
  <c r="AI118" i="7"/>
  <c r="AK118" i="7"/>
  <c r="AN118" i="7"/>
  <c r="AO118" i="7"/>
  <c r="AP118" i="7"/>
  <c r="AQ118" i="7"/>
  <c r="AS118" i="7"/>
  <c r="I126" i="7"/>
  <c r="O126" i="7"/>
  <c r="R126" i="7"/>
  <c r="S126" i="7"/>
  <c r="U126" i="7"/>
  <c r="X126" i="7"/>
  <c r="Y126" i="7"/>
  <c r="AA126" i="7"/>
  <c r="AG126" i="7"/>
  <c r="AM126" i="7"/>
  <c r="E126" i="7" l="1"/>
  <c r="R112" i="7"/>
  <c r="AJ112" i="7"/>
  <c r="AJ127" i="7" s="1"/>
  <c r="AL112" i="7"/>
  <c r="F112" i="7"/>
  <c r="F127" i="7" s="1"/>
  <c r="T112" i="7"/>
  <c r="I112" i="7"/>
  <c r="D112" i="7"/>
  <c r="D127" i="7" s="1"/>
  <c r="L112" i="7"/>
  <c r="L127" i="7" s="1"/>
  <c r="AH112" i="7"/>
  <c r="AH127" i="7" s="1"/>
  <c r="AF112" i="7"/>
  <c r="AO126" i="7"/>
  <c r="Z112" i="7"/>
  <c r="H112" i="7"/>
  <c r="AP126" i="7"/>
  <c r="AS126" i="7"/>
  <c r="AN126" i="7"/>
  <c r="M126" i="7"/>
  <c r="AM112" i="7"/>
  <c r="E111" i="7"/>
  <c r="AQ26" i="7"/>
  <c r="R127" i="7"/>
  <c r="AK111" i="7"/>
  <c r="AK112" i="7" s="1"/>
  <c r="AK127" i="7" s="1"/>
  <c r="I111" i="7"/>
  <c r="AG111" i="7"/>
  <c r="K126" i="7"/>
  <c r="N112" i="7"/>
  <c r="AP77" i="7"/>
  <c r="AB112" i="7"/>
  <c r="AB127" i="7" s="1"/>
  <c r="O111" i="7"/>
  <c r="O112" i="7"/>
  <c r="J112" i="7"/>
  <c r="J127" i="7" s="1"/>
  <c r="AO111" i="7"/>
  <c r="K111" i="7"/>
  <c r="K112" i="7" s="1"/>
  <c r="K127" i="7" s="1"/>
  <c r="M111" i="7"/>
  <c r="M112" i="7" s="1"/>
  <c r="AQ77" i="7"/>
  <c r="AO77" i="7"/>
  <c r="Y111" i="7"/>
  <c r="Y112" i="7" s="1"/>
  <c r="Y127" i="7" s="1"/>
  <c r="AS111" i="7"/>
  <c r="AI111" i="7"/>
  <c r="AI112" i="7" s="1"/>
  <c r="AI127" i="7" s="1"/>
  <c r="AR111" i="7"/>
  <c r="AN111" i="7"/>
  <c r="AC111" i="7"/>
  <c r="AC112" i="7" s="1"/>
  <c r="AC127" i="7" s="1"/>
  <c r="Q111" i="7"/>
  <c r="Q112" i="7" s="1"/>
  <c r="Q127" i="7" s="1"/>
  <c r="AN77" i="7"/>
  <c r="V112" i="7"/>
  <c r="V127" i="7" s="1"/>
  <c r="AS26" i="7"/>
  <c r="AQ111" i="7"/>
  <c r="U77" i="7"/>
  <c r="P112" i="7"/>
  <c r="P127" i="7" s="1"/>
  <c r="AR26" i="7"/>
  <c r="AN26" i="7"/>
  <c r="AO26" i="7"/>
  <c r="AP26" i="7"/>
  <c r="G126" i="7"/>
  <c r="E77" i="7"/>
  <c r="U112" i="7"/>
  <c r="U111" i="7"/>
  <c r="U127" i="7"/>
  <c r="X112" i="7"/>
  <c r="X127" i="7" s="1"/>
  <c r="AA112" i="7"/>
  <c r="AA111" i="7"/>
  <c r="AQ126" i="7"/>
  <c r="S111" i="7"/>
  <c r="S112" i="7" s="1"/>
  <c r="S127" i="7" s="1"/>
  <c r="AS77" i="7"/>
  <c r="AS127" i="7" s="1"/>
  <c r="AE111" i="7"/>
  <c r="AE112" i="7" s="1"/>
  <c r="AE127" i="7" s="1"/>
  <c r="G111" i="7"/>
  <c r="AD112" i="7"/>
  <c r="AD127" i="7" s="1"/>
  <c r="AG112" i="7"/>
  <c r="AA127" i="7"/>
  <c r="AP111" i="7"/>
  <c r="W111" i="7"/>
  <c r="W112" i="7" s="1"/>
  <c r="W127" i="7" s="1"/>
  <c r="G77" i="7"/>
  <c r="AR77" i="7"/>
  <c r="AM127" i="7"/>
  <c r="O127" i="7"/>
  <c r="AM111" i="7"/>
  <c r="AG127" i="7"/>
  <c r="I127" i="7"/>
  <c r="I227" i="7" l="1"/>
  <c r="AM229" i="7"/>
  <c r="I233" i="7"/>
  <c r="G112" i="7"/>
  <c r="O228" i="7"/>
  <c r="I228" i="7"/>
  <c r="I231" i="7"/>
  <c r="AG237" i="7"/>
  <c r="I239" i="7"/>
  <c r="AO112" i="7"/>
  <c r="AO127" i="7" s="1"/>
  <c r="O227" i="7"/>
  <c r="I229" i="7"/>
  <c r="AA233" i="7"/>
  <c r="E112" i="7"/>
  <c r="E127" i="7" s="1"/>
  <c r="M127" i="7"/>
  <c r="G127" i="7"/>
  <c r="I230" i="7"/>
  <c r="I232" i="7"/>
  <c r="I238" i="7"/>
  <c r="I235" i="7"/>
  <c r="I236" i="7"/>
  <c r="O231" i="7"/>
  <c r="I237" i="7"/>
  <c r="O230" i="7"/>
  <c r="O239" i="7"/>
  <c r="I234" i="7"/>
  <c r="AM233" i="7"/>
  <c r="O232" i="7"/>
  <c r="O233" i="7"/>
  <c r="O236" i="7"/>
  <c r="O237" i="7"/>
  <c r="O238" i="7"/>
  <c r="O229" i="7"/>
  <c r="O234" i="7"/>
  <c r="O235" i="7"/>
  <c r="AQ112" i="7"/>
  <c r="AQ127" i="7" s="1"/>
  <c r="AG236" i="7"/>
  <c r="AG239" i="7"/>
  <c r="AG233" i="7"/>
  <c r="AG232" i="7"/>
  <c r="AG229" i="7"/>
  <c r="AG227" i="7"/>
  <c r="AG234" i="7"/>
  <c r="AG230" i="7"/>
  <c r="AN112" i="7"/>
  <c r="AR112" i="7"/>
  <c r="AR131" i="7" s="1"/>
  <c r="AS112" i="7"/>
  <c r="AA234" i="7"/>
  <c r="AM235" i="7"/>
  <c r="AM231" i="7"/>
  <c r="AM230" i="7"/>
  <c r="AM227" i="7"/>
  <c r="AA235" i="7"/>
  <c r="AM239" i="7"/>
  <c r="AP112" i="7"/>
  <c r="AA229" i="7"/>
  <c r="AA231" i="7"/>
  <c r="AA230" i="7"/>
  <c r="AG231" i="7"/>
  <c r="AG228" i="7"/>
  <c r="AG238" i="7"/>
  <c r="AM228" i="7"/>
  <c r="AM234" i="7"/>
  <c r="AG235" i="7"/>
  <c r="U231" i="7"/>
  <c r="U234" i="7"/>
  <c r="U229" i="7"/>
  <c r="U236" i="7"/>
  <c r="U237" i="7"/>
  <c r="U233" i="7"/>
  <c r="U230" i="7"/>
  <c r="U232" i="7"/>
  <c r="U235" i="7"/>
  <c r="U227" i="7"/>
  <c r="U238" i="7"/>
  <c r="U228" i="7"/>
  <c r="U239" i="7"/>
  <c r="AA227" i="7"/>
  <c r="AA239" i="7"/>
  <c r="AA236" i="7"/>
  <c r="AA237" i="7"/>
  <c r="AM236" i="7"/>
  <c r="AA228" i="7"/>
  <c r="AM237" i="7"/>
  <c r="AM232" i="7"/>
  <c r="AM238" i="7"/>
  <c r="AA232" i="7"/>
  <c r="AA238" i="7"/>
  <c r="AN127" i="7" l="1"/>
  <c r="AR130" i="7"/>
  <c r="O240" i="7"/>
  <c r="I240" i="7"/>
  <c r="AS233" i="7"/>
  <c r="AS238" i="7"/>
  <c r="AG240" i="7"/>
  <c r="AS229" i="7"/>
  <c r="AS234" i="7"/>
  <c r="AS236" i="7"/>
  <c r="AS227" i="7"/>
  <c r="AS231" i="7"/>
  <c r="AS228" i="7"/>
  <c r="AS232" i="7"/>
  <c r="AS239" i="7"/>
  <c r="AS235" i="7"/>
  <c r="AS230" i="7"/>
  <c r="AS237" i="7"/>
  <c r="AP127" i="7"/>
  <c r="AM240" i="7"/>
  <c r="AA240" i="7"/>
  <c r="U240" i="7"/>
  <c r="AS240" i="7" l="1"/>
</calcChain>
</file>

<file path=xl/sharedStrings.xml><?xml version="1.0" encoding="utf-8"?>
<sst xmlns="http://schemas.openxmlformats.org/spreadsheetml/2006/main" count="1331" uniqueCount="490">
  <si>
    <t xml:space="preserve"> TANÓRA-, KREDIT- ÉS VIZSGATERV </t>
  </si>
  <si>
    <t>teljes idejű képzésben, nappali munkarend szerint tanuló hallgatók részére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</si>
  <si>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</si>
  <si>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</si>
  <si>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</si>
  <si>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</si>
  <si>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</si>
  <si>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</si>
  <si>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</si>
  <si>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</si>
  <si>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</si>
  <si>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</si>
  <si>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</si>
  <si>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</si>
  <si>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</si>
  <si>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</si>
  <si>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Alapozó ismeretek</t>
  </si>
  <si>
    <t>K</t>
  </si>
  <si>
    <t>F</t>
  </si>
  <si>
    <t>Alapozó ismeretek öszesen:</t>
  </si>
  <si>
    <t xml:space="preserve">Szakmai törzsanyag </t>
  </si>
  <si>
    <t>Differenciált szakmai ismeretek</t>
  </si>
  <si>
    <t>Differenciált szakmai ismeretek összesen</t>
  </si>
  <si>
    <t>SZAKON ÖSSZESEN</t>
  </si>
  <si>
    <t>Kreditet nem képező tantárgyak</t>
  </si>
  <si>
    <t>x</t>
  </si>
  <si>
    <t>Kreditet nem képező tantárgyak összesen:</t>
  </si>
  <si>
    <t>Szabadon választható tantárgyak</t>
  </si>
  <si>
    <t>SZV</t>
  </si>
  <si>
    <t>egy kreditre eső heti kontaktóra</t>
  </si>
  <si>
    <t>Szakmai gyakorlat 1.</t>
  </si>
  <si>
    <t>Szakmai gyakorlat 2.</t>
  </si>
  <si>
    <t>SZÁMONKÉRÉSEK ÖSSZESÍTŐ</t>
  </si>
  <si>
    <t>Aláírás (A)</t>
  </si>
  <si>
    <t>Beszámoló (B)</t>
  </si>
  <si>
    <t>Félévközi értékelés  (F)</t>
  </si>
  <si>
    <t>Félévközi értékelés (((zárvizsga tárgy((F(Z)))</t>
  </si>
  <si>
    <t>Gyakorlati jegy(G)</t>
  </si>
  <si>
    <t>Gyakorlati jegy (((zárvizsga tárgy((G(Z)))</t>
  </si>
  <si>
    <t>Alapvizsga (AV)</t>
  </si>
  <si>
    <t>Komplex vizsga (KO)</t>
  </si>
  <si>
    <t>Szigorlat (S)</t>
  </si>
  <si>
    <t>Zárvizsga tárgy(Z)</t>
  </si>
  <si>
    <t>Kritérium követelmény (KR)</t>
  </si>
  <si>
    <t>FÉLÉVENKÉNT SZÁMONKÉRÉSEK ÖSSZESEN:</t>
  </si>
  <si>
    <t>KRITÉRIUM, KÖVETELMÉNYEK</t>
  </si>
  <si>
    <t>ELŐTANULMÁNYI REND</t>
  </si>
  <si>
    <t>Kódszám</t>
  </si>
  <si>
    <t>Tanulmányi terület/tantárgy</t>
  </si>
  <si>
    <t>ELŐTANULMÁNYI KÖTELEZETTSÉG</t>
  </si>
  <si>
    <t>Tantárgy</t>
  </si>
  <si>
    <t>A</t>
  </si>
  <si>
    <t>G</t>
  </si>
  <si>
    <t>KR</t>
  </si>
  <si>
    <t>B</t>
  </si>
  <si>
    <t>kredithez rend. elm. kontakóra</t>
  </si>
  <si>
    <t>heti tanóra</t>
  </si>
  <si>
    <t>félévi tanóra</t>
  </si>
  <si>
    <t>elmélet + gyakorlat heti összes tanóra.</t>
  </si>
  <si>
    <t>ÖSSZES TANÓRARENDI TANÓRA</t>
  </si>
  <si>
    <t>RARTB01</t>
  </si>
  <si>
    <t>Rendészet elmélete és rendészeti eszközrendszer</t>
  </si>
  <si>
    <t>HHH1B01</t>
  </si>
  <si>
    <t>Hadelmélet és katonai műveletek</t>
  </si>
  <si>
    <t>Általános politológia</t>
  </si>
  <si>
    <t>KAL6B01</t>
  </si>
  <si>
    <t xml:space="preserve">Alkotmányjog </t>
  </si>
  <si>
    <t>VKMTB11</t>
  </si>
  <si>
    <t xml:space="preserve">Katasztrófavédelmi igazgatás </t>
  </si>
  <si>
    <t>KAL6B02</t>
  </si>
  <si>
    <t>Az állam szervezete</t>
  </si>
  <si>
    <t>Közszolgálati életpályák</t>
  </si>
  <si>
    <t>NKNBB01</t>
  </si>
  <si>
    <t>Nemzetbiztonsági tanulmányok</t>
  </si>
  <si>
    <t>KKJ6B03</t>
  </si>
  <si>
    <t xml:space="preserve">Közigazgatási funkciók és működés </t>
  </si>
  <si>
    <t>NKEHT030105</t>
  </si>
  <si>
    <t>Általános szociológia</t>
  </si>
  <si>
    <t>KBVAB03</t>
  </si>
  <si>
    <t>Biztonsági tanulmányok</t>
  </si>
  <si>
    <t>RRVTB01</t>
  </si>
  <si>
    <t>Vezetés és szervezés elmélet</t>
  </si>
  <si>
    <t>HLMLB01</t>
  </si>
  <si>
    <t>Közszolgálati logisztika</t>
  </si>
  <si>
    <t>Közpénzügyek és államháztartástan</t>
  </si>
  <si>
    <t>RRVTB03</t>
  </si>
  <si>
    <t>Közös közszolgálati gyakorlat</t>
  </si>
  <si>
    <t>RARTB06</t>
  </si>
  <si>
    <t>Jogi ismeretek</t>
  </si>
  <si>
    <t>RMTTB06</t>
  </si>
  <si>
    <t>Társadalmi és kommunikációs ismertek</t>
  </si>
  <si>
    <t>RKNIB03</t>
  </si>
  <si>
    <t>Informatika 1.</t>
  </si>
  <si>
    <t>RKROB01</t>
  </si>
  <si>
    <t>Kriminológia 1.</t>
  </si>
  <si>
    <t>RKROB02</t>
  </si>
  <si>
    <t>Kriminológia 2.</t>
  </si>
  <si>
    <t>RARTB02</t>
  </si>
  <si>
    <t>Rendészeti civiljog</t>
  </si>
  <si>
    <t>RARTB03</t>
  </si>
  <si>
    <t>Nemzetközi és Eu jog</t>
  </si>
  <si>
    <t>RARTB04</t>
  </si>
  <si>
    <t>Emberi jogok</t>
  </si>
  <si>
    <t>RBATB13</t>
  </si>
  <si>
    <t>Idegenjog</t>
  </si>
  <si>
    <t>Szabadon választható 1.</t>
  </si>
  <si>
    <t>Szabadon választható 2.</t>
  </si>
  <si>
    <t>Szabadon választható 3.</t>
  </si>
  <si>
    <t>RARTB05</t>
  </si>
  <si>
    <t>Rendészeti szociológia</t>
  </si>
  <si>
    <t>RMTTB04</t>
  </si>
  <si>
    <t>Rendészeti etika</t>
  </si>
  <si>
    <t>RMTTB05</t>
  </si>
  <si>
    <t>Rendészeti kommunikáció</t>
  </si>
  <si>
    <t>RKNIB04</t>
  </si>
  <si>
    <t>Informatika 2.</t>
  </si>
  <si>
    <t>RARTB07</t>
  </si>
  <si>
    <t>Mediáció, helyreállító igazságszolgáltatás</t>
  </si>
  <si>
    <t>RHRTB16</t>
  </si>
  <si>
    <t>Útiokmányok vizsgálata</t>
  </si>
  <si>
    <t>RHRTB17</t>
  </si>
  <si>
    <t>Határrendészeti igazgatás</t>
  </si>
  <si>
    <t>RHRTB18</t>
  </si>
  <si>
    <t>Határrendészeti szervek időszerű feladatai</t>
  </si>
  <si>
    <t>RKBTB26</t>
  </si>
  <si>
    <t>Közlekedési büntetőjog</t>
  </si>
  <si>
    <t>RKBTB25</t>
  </si>
  <si>
    <t>Forgalomellenőrzés és balesetmegelőzés Európában</t>
  </si>
  <si>
    <t>RMTTB10</t>
  </si>
  <si>
    <t>Született gyilkosok?</t>
  </si>
  <si>
    <t>RMTTB11</t>
  </si>
  <si>
    <t>RMTTB12</t>
  </si>
  <si>
    <t>RMORB55</t>
  </si>
  <si>
    <t>Magánnyomozás</t>
  </si>
  <si>
    <t>RMORB56</t>
  </si>
  <si>
    <t>Személyvédelem</t>
  </si>
  <si>
    <t>RVPTB53</t>
  </si>
  <si>
    <t>RVPTB65</t>
  </si>
  <si>
    <t>Vámok és adók, mint a gazdaság-szabályozó eszközök</t>
  </si>
  <si>
    <t>RVPTB57</t>
  </si>
  <si>
    <t>Kábítószer-felderítés a NAV-nál</t>
  </si>
  <si>
    <t>RVPTB54</t>
  </si>
  <si>
    <t>A Nemzeti Adó és Vámhivatal speciális feladatainak ellátása</t>
  </si>
  <si>
    <t>RVPTB52</t>
  </si>
  <si>
    <t>Alkalmazott termékazonosítási ismeret</t>
  </si>
  <si>
    <t>RVPTB55</t>
  </si>
  <si>
    <t>RVPTB56</t>
  </si>
  <si>
    <t>RINYB01</t>
  </si>
  <si>
    <t>Idegen nyelv 1.</t>
  </si>
  <si>
    <t>RINYB02</t>
  </si>
  <si>
    <t>Idegen nyelv 2.</t>
  </si>
  <si>
    <t>RINYB03</t>
  </si>
  <si>
    <t>Idegen nyelv 3.</t>
  </si>
  <si>
    <t>RINYB04</t>
  </si>
  <si>
    <t>Idegen nyelv 4.</t>
  </si>
  <si>
    <t>RINYB05</t>
  </si>
  <si>
    <t>Idegen nyelv 5.</t>
  </si>
  <si>
    <t>RBÜEB06</t>
  </si>
  <si>
    <t>A büntető tárgyalási rendszerek</t>
  </si>
  <si>
    <t>RBÜEB07</t>
  </si>
  <si>
    <t>A vallomás műszeres ellenőrzése</t>
  </si>
  <si>
    <t>Szakmai gyakorlat 3.</t>
  </si>
  <si>
    <t>Alkotmányjog</t>
  </si>
  <si>
    <t>Társadalmi és kommunikációs ismeretek</t>
  </si>
  <si>
    <t>Rendészeti kommunikáciö</t>
  </si>
  <si>
    <t>RMTTB01</t>
  </si>
  <si>
    <t>Pszichológia 1.</t>
  </si>
  <si>
    <t>RMTTB02</t>
  </si>
  <si>
    <t>Pszichológia 2.</t>
  </si>
  <si>
    <t>RTKTB01</t>
  </si>
  <si>
    <t>RARTB10</t>
  </si>
  <si>
    <t>Rendészeti hatósági eljárásjog  1.</t>
  </si>
  <si>
    <t>Közigazgatási funkciók és múködés</t>
  </si>
  <si>
    <t>RARTB20</t>
  </si>
  <si>
    <t>Rendészeti hatósági eljárásjog 2.</t>
  </si>
  <si>
    <t>Rendészeti testnevelés 1.</t>
  </si>
  <si>
    <t>RTKTB99</t>
  </si>
  <si>
    <t>Rendőri testnevelés és önvédelem</t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</si>
  <si>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</si>
  <si>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</si>
  <si>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</si>
  <si>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</si>
  <si>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</si>
  <si>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</si>
  <si>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</si>
  <si>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</si>
  <si>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RBÜAB05</t>
  </si>
  <si>
    <t>Büntetőjog 5.</t>
  </si>
  <si>
    <t>RBÜEB02</t>
  </si>
  <si>
    <t>Büntetőeljárás jog 2.</t>
  </si>
  <si>
    <t>RBÜEB01</t>
  </si>
  <si>
    <t>Büntetőeljárás jog 1.</t>
  </si>
  <si>
    <t>RKRIB02</t>
  </si>
  <si>
    <t>Krimináltechnika 2.</t>
  </si>
  <si>
    <t>RKRIB01</t>
  </si>
  <si>
    <t>Krimináltechnika 1.</t>
  </si>
  <si>
    <t>RKRIB03</t>
  </si>
  <si>
    <t>Krimináltaktika 1.</t>
  </si>
  <si>
    <t>RKRIB04</t>
  </si>
  <si>
    <t>Krimináltaktika 2.</t>
  </si>
  <si>
    <t xml:space="preserve"> RKRIB03</t>
  </si>
  <si>
    <t>RKRIB05</t>
  </si>
  <si>
    <t>Kriminálmetodika 1.</t>
  </si>
  <si>
    <t xml:space="preserve">Krimináltaktika 2. </t>
  </si>
  <si>
    <t>RKRIB06</t>
  </si>
  <si>
    <t>Kriminálmetodika 2.</t>
  </si>
  <si>
    <t>RRVTB02</t>
  </si>
  <si>
    <t>Rendészeti vezetéselmélet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</si>
  <si>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</si>
  <si>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</si>
  <si>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</si>
  <si>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</si>
  <si>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</si>
  <si>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</si>
  <si>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</si>
  <si>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</si>
  <si>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</si>
  <si>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</si>
  <si>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RKNIB08</t>
  </si>
  <si>
    <t>Robotzsaru 1.</t>
  </si>
  <si>
    <t>RKNIB09</t>
  </si>
  <si>
    <t>Robotzsaru 2.</t>
  </si>
  <si>
    <t>RKNIB10</t>
  </si>
  <si>
    <t>Robotzsaru 3.</t>
  </si>
  <si>
    <t>RKNIB02</t>
  </si>
  <si>
    <t>Lőkiképzés</t>
  </si>
  <si>
    <t>Rendészeti hatósági eljárásjog 1.</t>
  </si>
  <si>
    <t>RMTTB07</t>
  </si>
  <si>
    <t xml:space="preserve">Rendészeti pedagógia </t>
  </si>
  <si>
    <t>RKNIB01</t>
  </si>
  <si>
    <t>Általános szolgálati ismeretek</t>
  </si>
  <si>
    <t>RKBTB81</t>
  </si>
  <si>
    <t>Közrendvédelem</t>
  </si>
  <si>
    <r>
      <t xml:space="preserve">számonkérés    és             </t>
    </r>
    <r>
      <rPr>
        <b/>
        <i/>
        <sz val="12"/>
        <rFont val="Arial Narrow"/>
        <family val="2"/>
        <charset val="238"/>
      </rPr>
      <t>heti összes tanóra</t>
    </r>
  </si>
  <si>
    <t>RBGVB07</t>
  </si>
  <si>
    <t>Bűnügyi szolgálati ismeretek 1.</t>
  </si>
  <si>
    <t>RBGVB08</t>
  </si>
  <si>
    <t>Bűnügyi szolgálati ismeretek 2.</t>
  </si>
  <si>
    <t>RBGVB05</t>
  </si>
  <si>
    <t>Bűnügyi elemző-értékelő ismeretek</t>
  </si>
  <si>
    <t>Szakmatörténet</t>
  </si>
  <si>
    <t xml:space="preserve">  RKRIB04</t>
  </si>
  <si>
    <t xml:space="preserve">   RKRIB05</t>
  </si>
  <si>
    <t>RVPTB29</t>
  </si>
  <si>
    <t>Bűnügyi szolgálati szakismeretek</t>
  </si>
  <si>
    <t>RVPTB31</t>
  </si>
  <si>
    <t>Gazdasági szakismeretek (pny) 1.</t>
  </si>
  <si>
    <t>RVPTB44</t>
  </si>
  <si>
    <t>Adóztatás (pny) 1.</t>
  </si>
  <si>
    <t>RVPTB32</t>
  </si>
  <si>
    <t>Gazdasági szakismeretek (pny) 2.</t>
  </si>
  <si>
    <t>RVPTB33</t>
  </si>
  <si>
    <t>Gazdasági szakismeretek (pny) 3.</t>
  </si>
  <si>
    <t>RVPTB34</t>
  </si>
  <si>
    <t>Gazdasági szakismeretek (pny) 4.</t>
  </si>
  <si>
    <t>RVPTB36</t>
  </si>
  <si>
    <t>Vámjog és külkereskedelmi technika 2.</t>
  </si>
  <si>
    <t>RVPTB35</t>
  </si>
  <si>
    <t>Vámjog és külkereskedelmi technika 1.</t>
  </si>
  <si>
    <t>RVPTB37</t>
  </si>
  <si>
    <t>Vámjog és külkereskedelmi technika 3.</t>
  </si>
  <si>
    <t>RVPTB38</t>
  </si>
  <si>
    <t>Jövedéki és adójog 1.</t>
  </si>
  <si>
    <t>RVPTB39</t>
  </si>
  <si>
    <t>Jövedéki és adójog 2.</t>
  </si>
  <si>
    <t>RVPTB41</t>
  </si>
  <si>
    <t>Vámtarifa 2.</t>
  </si>
  <si>
    <t>RVPTB40</t>
  </si>
  <si>
    <t>Vámtarifa 1.</t>
  </si>
  <si>
    <t>RVPTB45</t>
  </si>
  <si>
    <t>Adóztatás (pny) 2.</t>
  </si>
  <si>
    <t>RVPTB46</t>
  </si>
  <si>
    <t>Adóztatás (pny) 3.</t>
  </si>
  <si>
    <t>RVPTB47</t>
  </si>
  <si>
    <t>Adóztatás (pny) 4.</t>
  </si>
  <si>
    <t>RVPTB49</t>
  </si>
  <si>
    <t>Szabályzatismeret (pny) 2.</t>
  </si>
  <si>
    <t>RVPTB48</t>
  </si>
  <si>
    <t>Szabályzatismeret (pny) 1.</t>
  </si>
  <si>
    <t>RVPTB51</t>
  </si>
  <si>
    <t>Intézkedés módszertan (pny, vj) 2.</t>
  </si>
  <si>
    <t>RVPTB50</t>
  </si>
  <si>
    <t>Intézkedés módszertan (pny, vj) 1.</t>
  </si>
  <si>
    <t>RBGVB36</t>
  </si>
  <si>
    <t>Bűnelemzés a modern bűnüldözésben</t>
  </si>
  <si>
    <t>BŰNÜGYI IGAZGATÁSI ALAPKÉPZÉSI SZAK</t>
  </si>
  <si>
    <t>PÉNZÜGYI NYOMOZÓ SZAKIRÁNY</t>
  </si>
  <si>
    <t>Szabályzatismeret (pny.) 1.</t>
  </si>
  <si>
    <t>Szabályzatismeret (pny.) 2.</t>
  </si>
  <si>
    <t>Bűnügyi szolgálati szakismeret</t>
  </si>
  <si>
    <t>Gazdasági szakismeretek (pny.) 1.</t>
  </si>
  <si>
    <t>Gazdasági szakismeretek (pny.) 2.</t>
  </si>
  <si>
    <t>Gazdasági szakismeretek (pny.) 3.</t>
  </si>
  <si>
    <t>Gazdasági szakismeretek (pny.) 4.</t>
  </si>
  <si>
    <t>Adóztatás (pny.) 1.</t>
  </si>
  <si>
    <t>Adóztatás (pny.) 2.</t>
  </si>
  <si>
    <t>Adóztatás (pny.) 3.</t>
  </si>
  <si>
    <t>Adóztatás (pny.) 4.</t>
  </si>
  <si>
    <t xml:space="preserve">Vámjog és külkereskedelmi technika 2. </t>
  </si>
  <si>
    <t xml:space="preserve">Vámjog és külkereskedelmi technika 3. </t>
  </si>
  <si>
    <t>RVPTB42</t>
  </si>
  <si>
    <t xml:space="preserve">NAV informatika (pny.) </t>
  </si>
  <si>
    <t xml:space="preserve">Intézkedés módszertan (pny., vj) 1. </t>
  </si>
  <si>
    <t xml:space="preserve">Intézkedés módszertan (pny., vj) 2. </t>
  </si>
  <si>
    <t>RVPTB43</t>
  </si>
  <si>
    <t>Pénzügyi nyomozói komplex ismeretek</t>
  </si>
  <si>
    <t>BŰNÜGYI IGAZGATÁSI  ALAPKÉPZÉSI SZAK PÉNZÜGYI NYOMOZÓ SZAKIRÁNY</t>
  </si>
  <si>
    <t>Kommunikációs készségek fejlesztése</t>
  </si>
  <si>
    <t>Vám- és jövedéki ellenőrzés a gyakorlatban</t>
  </si>
  <si>
    <t>RVPTB58</t>
  </si>
  <si>
    <t>RVPTB59</t>
  </si>
  <si>
    <t>RVPTB60</t>
  </si>
  <si>
    <t>RBÜAB10</t>
  </si>
  <si>
    <t>RKRIB08</t>
  </si>
  <si>
    <t>Szakmai törzsanyag összesen:</t>
  </si>
  <si>
    <t xml:space="preserve">Krimináltechnika 1. </t>
  </si>
  <si>
    <t>RVPTB66</t>
  </si>
  <si>
    <t>RVPTB67</t>
  </si>
  <si>
    <t>RVPTB68</t>
  </si>
  <si>
    <t>KV</t>
  </si>
  <si>
    <t>BÜNTETŐJOG ZV</t>
  </si>
  <si>
    <t>BÜNTETŐELJÁRÁS JOG SZIGORLAT</t>
  </si>
  <si>
    <t>KRIMINALISZTIKA ZV</t>
  </si>
  <si>
    <r>
      <t>S</t>
    </r>
    <r>
      <rPr>
        <vertAlign val="superscript"/>
        <sz val="12"/>
        <rFont val="Arial Narrow"/>
        <family val="2"/>
        <charset val="238"/>
      </rPr>
      <t>1</t>
    </r>
  </si>
  <si>
    <r>
      <t>K(S</t>
    </r>
    <r>
      <rPr>
        <vertAlign val="superscript"/>
        <sz val="12"/>
        <rFont val="Arial Narrow"/>
        <family val="2"/>
        <charset val="238"/>
      </rPr>
      <t>1)</t>
    </r>
  </si>
  <si>
    <t>VÁMJOG ÉS KÜLKERESKEDELMI TECHNIKA SZIGORLAT</t>
  </si>
  <si>
    <t>JÖVEDÉKI ÉS ADÓJOG SZIGORLAT</t>
  </si>
  <si>
    <t>GAZDASÁGI SZAKISMERETE ÉS ADÓZTATÁS ZV</t>
  </si>
  <si>
    <r>
      <t>S</t>
    </r>
    <r>
      <rPr>
        <vertAlign val="superscript"/>
        <sz val="12"/>
        <rFont val="Arial Narrow"/>
        <family val="2"/>
        <charset val="238"/>
      </rPr>
      <t>2</t>
    </r>
  </si>
  <si>
    <r>
      <t>S</t>
    </r>
    <r>
      <rPr>
        <vertAlign val="superscript"/>
        <sz val="12"/>
        <rFont val="Arial Narrow"/>
        <family val="2"/>
        <charset val="238"/>
      </rPr>
      <t>3</t>
    </r>
  </si>
  <si>
    <r>
      <t>K(S</t>
    </r>
    <r>
      <rPr>
        <vertAlign val="superscript"/>
        <sz val="12"/>
        <rFont val="Arial Narrow"/>
        <family val="2"/>
        <charset val="238"/>
      </rPr>
      <t>2)</t>
    </r>
  </si>
  <si>
    <r>
      <t>K(S</t>
    </r>
    <r>
      <rPr>
        <vertAlign val="superscript"/>
        <sz val="12"/>
        <rFont val="Arial Narrow"/>
        <family val="2"/>
        <charset val="238"/>
      </rPr>
      <t>3)</t>
    </r>
  </si>
  <si>
    <t>RVPTB30</t>
  </si>
  <si>
    <t>Kollokvium (K)</t>
  </si>
  <si>
    <t>Kollokvium (((zárvizsga tárgy((K(Z)))</t>
  </si>
  <si>
    <t>Z</t>
  </si>
  <si>
    <t>F(Z)</t>
  </si>
  <si>
    <t>K(Z)</t>
  </si>
  <si>
    <t>B(Z)</t>
  </si>
  <si>
    <t>Szakterületi vezetői ismeretek (pny.)</t>
  </si>
  <si>
    <t>RVPTB64</t>
  </si>
  <si>
    <t>RKBTB55</t>
  </si>
  <si>
    <t xml:space="preserve">A rendőrség társadalmi kontrollja </t>
  </si>
  <si>
    <t>RBÜEB08</t>
  </si>
  <si>
    <r>
      <t xml:space="preserve">RBATB20 </t>
    </r>
    <r>
      <rPr>
        <sz val="12"/>
        <color theme="1"/>
        <rFont val="Times New Roman"/>
        <family val="1"/>
        <charset val="238"/>
      </rPr>
      <t/>
    </r>
  </si>
  <si>
    <t>A külföldiek integrációja hazánkban és az Európai Unióban</t>
  </si>
  <si>
    <t>RARTB16</t>
  </si>
  <si>
    <t>Gyűlölet-bűncselekmények: bűnüldözés és bűnmegelőzés az Európai Unióban</t>
  </si>
  <si>
    <t>RBATB19</t>
  </si>
  <si>
    <t>Konzuli jog</t>
  </si>
  <si>
    <t>RBATB23</t>
  </si>
  <si>
    <t>Migráció Európa peremén</t>
  </si>
  <si>
    <t>RVPTB73</t>
  </si>
  <si>
    <t>Régiségismeret</t>
  </si>
  <si>
    <t>A rendészeti tevékenység kurrens alkotmányjogi és emberi jogi kérdései</t>
  </si>
  <si>
    <t>International and EU law studies (Police and judicial cooperation in criminal matters)</t>
  </si>
  <si>
    <t>Law Enforcement and Security Studies on the Schengen Agreement</t>
  </si>
  <si>
    <t>RMORB93</t>
  </si>
  <si>
    <t>KTE1B01</t>
  </si>
  <si>
    <t>KSJ4B01</t>
  </si>
  <si>
    <t>KIJ6B01</t>
  </si>
  <si>
    <t>KPÜ2B01</t>
  </si>
  <si>
    <t>Rendészeti etika 2. (Integritás-menedzsment)</t>
  </si>
  <si>
    <t>A vám és a nemzetközi szervezetek kapcsolata</t>
  </si>
  <si>
    <t>Vámellenőrzés a gyakorlatban - Záhonytól Brüsszelig</t>
  </si>
  <si>
    <t>A büntetőeljárás aktuális kihívásai</t>
  </si>
  <si>
    <t>RRETB01</t>
  </si>
  <si>
    <t>RBATB26</t>
  </si>
  <si>
    <t>International and European Migrationn</t>
  </si>
  <si>
    <t>RARTB17</t>
  </si>
  <si>
    <t xml:space="preserve">Minority and migration politics of the EU </t>
  </si>
  <si>
    <t>Theory of Leadership and Management</t>
  </si>
  <si>
    <t xml:space="preserve">Public security – private security </t>
  </si>
  <si>
    <t>Tax and Customs as Regulatory Instruments in Economy</t>
  </si>
  <si>
    <t>RBÜEB09</t>
  </si>
  <si>
    <t xml:space="preserve">Introduction to the Hungarian Criminal Scienses </t>
  </si>
  <si>
    <t>Traffic Safety in Europe</t>
  </si>
  <si>
    <t>RBVTB39</t>
  </si>
  <si>
    <t xml:space="preserve">Criminal-pedagogy 2. </t>
  </si>
  <si>
    <t>RMTTB14</t>
  </si>
  <si>
    <t>Child Protection</t>
  </si>
  <si>
    <t xml:space="preserve">Mediation, restorative justice </t>
  </si>
  <si>
    <t>Police Physical Education</t>
  </si>
  <si>
    <t>RVPTB74</t>
  </si>
  <si>
    <t>A szolgálati kutya a rendvédelmi szervek szolgálatában</t>
  </si>
  <si>
    <t>RBÜEB10</t>
  </si>
  <si>
    <t>érvényes 2016/2017-es tanévtől felmenő rendszerben.</t>
  </si>
  <si>
    <t>RKRIB09</t>
  </si>
  <si>
    <t>Igazságügyi orvostan</t>
  </si>
  <si>
    <t>RRETB02</t>
  </si>
  <si>
    <t>Szakdolgozat módszertan</t>
  </si>
  <si>
    <t>RTOSB03</t>
  </si>
  <si>
    <t>Szakdolgozat konzultáció</t>
  </si>
  <si>
    <t>RBGVB37</t>
  </si>
  <si>
    <t>Bűnügyi hírszerzés egykor és most</t>
  </si>
  <si>
    <t>RBGVB47</t>
  </si>
  <si>
    <t>A szellemi tulajdon védelme</t>
  </si>
  <si>
    <t>A bűnhalmazatok gyakorlati problémái</t>
  </si>
  <si>
    <t>Csúcstechnológiai bűnözés és nyomozása</t>
  </si>
  <si>
    <t>Csúcstechnológiai bűnözés informatikai alapjai</t>
  </si>
  <si>
    <t>RBGVB50</t>
  </si>
  <si>
    <t>Gazdaságvédelmi büntetőeljárások ítélkezési gyakorlata</t>
  </si>
  <si>
    <t>RBGVB51</t>
  </si>
  <si>
    <t xml:space="preserve">Jogok, kötelezettségek és a biztonság a virtuális térben </t>
  </si>
  <si>
    <t>RMORB04</t>
  </si>
  <si>
    <t>Atomerőművek biztonsága</t>
  </si>
  <si>
    <t>Fegyverrendészeti jog és fegyverismeret</t>
  </si>
  <si>
    <t>RARTB18</t>
  </si>
  <si>
    <t>RMTTB13</t>
  </si>
  <si>
    <t>RARTB22</t>
  </si>
  <si>
    <t>The Police in the Society and in the Social Sciences</t>
  </si>
  <si>
    <t>RINYB20</t>
  </si>
  <si>
    <t xml:space="preserve">Technical language </t>
  </si>
  <si>
    <t>Criminal Psychology</t>
  </si>
  <si>
    <t>RMTTB16</t>
  </si>
  <si>
    <t>Pszichopaták a filmvásznon: Tények és tévhitek</t>
  </si>
  <si>
    <t>RMORB98</t>
  </si>
  <si>
    <t>RBÜAB11</t>
  </si>
  <si>
    <t>RBGVB53</t>
  </si>
  <si>
    <t>RBGVB54</t>
  </si>
  <si>
    <t>VKMTB91</t>
  </si>
  <si>
    <t>Elsősegélynyújtás</t>
  </si>
  <si>
    <t>RHRTB23</t>
  </si>
  <si>
    <t>Határrendészeti igazgatási ismeretek</t>
  </si>
  <si>
    <t>RBGVB35</t>
  </si>
  <si>
    <t>Bűnelemzési alapismeretek</t>
  </si>
  <si>
    <t>RBATB27</t>
  </si>
  <si>
    <t>Biztonságpolitika és migráció</t>
  </si>
  <si>
    <t>RBGVB52</t>
  </si>
  <si>
    <t>RHRTB22</t>
  </si>
  <si>
    <t>RKBTB25A</t>
  </si>
  <si>
    <t>RKBTB56</t>
  </si>
  <si>
    <t>A politikai demonstrációk demokratikus rendőri tömegkezelése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</si>
  <si>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</si>
  <si>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</si>
  <si>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</si>
  <si>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</si>
  <si>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</si>
  <si>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</si>
  <si>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</si>
  <si>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>A bűnirodalom rendőrei, rendőrségei és a történelmi felelősség</t>
  </si>
  <si>
    <t>RRETB06</t>
  </si>
  <si>
    <t>A bűn (film)esztétikája</t>
  </si>
  <si>
    <t>RRETB08</t>
  </si>
  <si>
    <t>Megszépített valóságok: az emlékezetpolitika útvesztőjében</t>
  </si>
  <si>
    <t>RRETB09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</si>
  <si>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</si>
  <si>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</si>
  <si>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</si>
  <si>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</si>
  <si>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</si>
  <si>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</si>
  <si>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</si>
  <si>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RKMTB06</t>
  </si>
  <si>
    <t>Kriminalisztikatörténet: Budapest és vidéki városok bűnös oldala</t>
  </si>
  <si>
    <t xml:space="preserve">Bűnügyi hírszerzés egykor és most 1. </t>
  </si>
  <si>
    <t>RBGVB70</t>
  </si>
  <si>
    <t>Bűnügyi hírszerzés egykor és most 2.</t>
  </si>
  <si>
    <t>RBGVB71</t>
  </si>
  <si>
    <t>Bűnügyi hírszerzés egykor és most 3.</t>
  </si>
  <si>
    <t>RBGVB72</t>
  </si>
  <si>
    <t xml:space="preserve">Híres bűnügyek felderítése </t>
  </si>
  <si>
    <t>RKETB01</t>
  </si>
  <si>
    <t>Kiberbűnözés és nyomozása</t>
  </si>
  <si>
    <t>RKETB02</t>
  </si>
  <si>
    <t xml:space="preserve">Kiberbűnözés informatikai alapjai </t>
  </si>
  <si>
    <t>RKETB03</t>
  </si>
  <si>
    <t>Etikus hekker a bűnüldözésben</t>
  </si>
  <si>
    <t>RKETB06</t>
  </si>
  <si>
    <t>A számítógépes bűnözés és bűnüldözés fejlődése</t>
  </si>
  <si>
    <t>RKETB04</t>
  </si>
  <si>
    <t xml:space="preserve">Csúcstechnológiai bűnözés informatikai alapjai </t>
  </si>
  <si>
    <t>RKETB05</t>
  </si>
  <si>
    <t>RJITB07</t>
  </si>
  <si>
    <t>Értékpapírjogi és tőkepiaci ismeretek</t>
  </si>
  <si>
    <t>RJITB06</t>
  </si>
  <si>
    <t>Vagyonjogi kérdések a rendészeti tevékenységben</t>
  </si>
  <si>
    <t>RBÜAB14</t>
  </si>
  <si>
    <t>A büntető jogszabály  értelmezése</t>
  </si>
  <si>
    <t>RBÜAB15</t>
  </si>
  <si>
    <t xml:space="preserve">Büntetőjog a jogalkalmazásban </t>
  </si>
  <si>
    <t>RBÜAB16</t>
  </si>
  <si>
    <t>A bűnözés legújabb tendenciáinak büntetőjogi kihívásai</t>
  </si>
  <si>
    <t>RBÜAB17</t>
  </si>
  <si>
    <t>A gazdálkodással összefüggő bűncselekmények minősítése és jogalkalmazási problémái</t>
  </si>
  <si>
    <t>RHRTB42</t>
  </si>
  <si>
    <t>Külföldiek ellenőrzése a schengeni térségben</t>
  </si>
  <si>
    <t>RBGVB75</t>
  </si>
  <si>
    <t>RBGVB73</t>
  </si>
  <si>
    <t>Speciális bűnügyi hírszerző ismeretek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</si>
</sst>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46" x14ac:knownFonts="1"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i/>
      <sz val="12"/>
      <name val="Arial Narrow"/>
      <family val="2"/>
      <charset val="238"/>
    </font>
    <font>
      <vertAlign val="superscript"/>
      <sz val="12"/>
      <name val="Arial Narrow"/>
      <family val="2"/>
      <charset val="238"/>
    </font>
    <font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Narrow"/>
      <family val="2"/>
      <charset val="238"/>
    </font>
    <font>
      <sz val="9"/>
      <name val="Arial CE"/>
      <charset val="238"/>
    </font>
    <font>
      <sz val="12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4" fontId="32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2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39" fillId="0" borderId="0"/>
    <xf numFmtId="0" fontId="39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18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</cellStyleXfs>
  <cellXfs count="347">
    <xf numFmtId="0" fontId="0" fillId="0" borderId="0" xfId="0"/>
    <xf numFmtId="0" fontId="24" fillId="4" borderId="10" xfId="42" applyFont="1" applyFill="1" applyBorder="1" applyAlignment="1" applyProtection="1">
      <alignment horizontal="center"/>
    </xf>
    <xf numFmtId="0" fontId="25" fillId="4" borderId="11" xfId="42" applyFont="1" applyFill="1" applyBorder="1" applyProtection="1"/>
    <xf numFmtId="0" fontId="24" fillId="4" borderId="12" xfId="42" applyFont="1" applyFill="1" applyBorder="1" applyAlignment="1" applyProtection="1">
      <alignment horizontal="center"/>
    </xf>
    <xf numFmtId="1" fontId="19" fillId="4" borderId="13" xfId="42" applyNumberFormat="1" applyFont="1" applyFill="1" applyBorder="1" applyAlignment="1" applyProtection="1">
      <alignment horizontal="center"/>
    </xf>
    <xf numFmtId="1" fontId="19" fillId="4" borderId="14" xfId="42" applyNumberFormat="1" applyFont="1" applyFill="1" applyBorder="1" applyAlignment="1" applyProtection="1">
      <alignment horizontal="center"/>
    </xf>
    <xf numFmtId="1" fontId="19" fillId="4" borderId="15" xfId="42" applyNumberFormat="1" applyFont="1" applyFill="1" applyBorder="1" applyAlignment="1" applyProtection="1">
      <alignment horizontal="center"/>
    </xf>
    <xf numFmtId="1" fontId="19" fillId="4" borderId="16" xfId="42" applyNumberFormat="1" applyFont="1" applyFill="1" applyBorder="1" applyAlignment="1" applyProtection="1">
      <alignment horizontal="center" vertical="center" shrinkToFit="1"/>
    </xf>
    <xf numFmtId="0" fontId="25" fillId="4" borderId="19" xfId="42" applyFont="1" applyFill="1" applyBorder="1" applyAlignment="1" applyProtection="1">
      <alignment horizontal="left"/>
    </xf>
    <xf numFmtId="0" fontId="25" fillId="4" borderId="20" xfId="42" applyFont="1" applyFill="1" applyBorder="1" applyProtection="1"/>
    <xf numFmtId="0" fontId="24" fillId="4" borderId="21" xfId="42" applyFont="1" applyFill="1" applyBorder="1" applyAlignment="1" applyProtection="1">
      <alignment horizontal="center"/>
    </xf>
    <xf numFmtId="1" fontId="21" fillId="4" borderId="20" xfId="42" applyNumberFormat="1" applyFont="1" applyFill="1" applyBorder="1" applyAlignment="1" applyProtection="1">
      <alignment horizontal="center"/>
    </xf>
    <xf numFmtId="0" fontId="24" fillId="4" borderId="22" xfId="42" applyFont="1" applyFill="1" applyBorder="1" applyAlignment="1" applyProtection="1">
      <alignment horizontal="center"/>
    </xf>
    <xf numFmtId="0" fontId="25" fillId="4" borderId="23" xfId="42" applyFont="1" applyFill="1" applyBorder="1" applyProtection="1"/>
    <xf numFmtId="1" fontId="21" fillId="4" borderId="13" xfId="42" applyNumberFormat="1" applyFont="1" applyFill="1" applyBorder="1" applyAlignment="1" applyProtection="1">
      <alignment horizontal="center"/>
    </xf>
    <xf numFmtId="0" fontId="25" fillId="4" borderId="25" xfId="42" applyFont="1" applyFill="1" applyBorder="1" applyProtection="1"/>
    <xf numFmtId="0" fontId="24" fillId="4" borderId="26" xfId="42" applyFont="1" applyFill="1" applyBorder="1" applyAlignment="1" applyProtection="1">
      <alignment horizontal="center"/>
    </xf>
    <xf numFmtId="0" fontId="24" fillId="4" borderId="27" xfId="42" applyFont="1" applyFill="1" applyBorder="1" applyAlignment="1" applyProtection="1">
      <alignment horizontal="center"/>
    </xf>
    <xf numFmtId="0" fontId="21" fillId="4" borderId="22" xfId="42" applyFont="1" applyFill="1" applyBorder="1" applyAlignment="1" applyProtection="1">
      <alignment horizontal="center"/>
    </xf>
    <xf numFmtId="0" fontId="28" fillId="4" borderId="23" xfId="42" applyFont="1" applyFill="1" applyBorder="1" applyProtection="1"/>
    <xf numFmtId="0" fontId="21" fillId="4" borderId="0" xfId="42" applyFont="1" applyFill="1" applyBorder="1" applyAlignment="1" applyProtection="1">
      <alignment horizontal="center"/>
    </xf>
    <xf numFmtId="0" fontId="28" fillId="4" borderId="13" xfId="42" applyFont="1" applyFill="1" applyBorder="1" applyAlignment="1" applyProtection="1">
      <alignment horizontal="center"/>
    </xf>
    <xf numFmtId="1" fontId="19" fillId="4" borderId="28" xfId="42" applyNumberFormat="1" applyFont="1" applyFill="1" applyBorder="1" applyAlignment="1" applyProtection="1">
      <alignment horizontal="center"/>
    </xf>
    <xf numFmtId="1" fontId="19" fillId="4" borderId="29" xfId="42" applyNumberFormat="1" applyFont="1" applyFill="1" applyBorder="1" applyAlignment="1" applyProtection="1">
      <alignment horizontal="center"/>
    </xf>
    <xf numFmtId="1" fontId="19" fillId="4" borderId="30" xfId="42" applyNumberFormat="1" applyFont="1" applyFill="1" applyBorder="1" applyAlignment="1" applyProtection="1">
      <alignment horizontal="center"/>
    </xf>
    <xf numFmtId="0" fontId="28" fillId="4" borderId="29" xfId="42" applyFont="1" applyFill="1" applyBorder="1" applyAlignment="1" applyProtection="1">
      <alignment horizontal="center"/>
    </xf>
    <xf numFmtId="0" fontId="19" fillId="4" borderId="31" xfId="42" applyFont="1" applyFill="1" applyBorder="1" applyAlignment="1" applyProtection="1">
      <alignment horizontal="left" vertical="center" wrapText="1"/>
    </xf>
    <xf numFmtId="0" fontId="19" fillId="4" borderId="32" xfId="42" applyFont="1" applyFill="1" applyBorder="1" applyAlignment="1" applyProtection="1">
      <alignment horizontal="center"/>
    </xf>
    <xf numFmtId="0" fontId="21" fillId="4" borderId="33" xfId="42" applyFont="1" applyFill="1" applyBorder="1" applyAlignment="1" applyProtection="1">
      <alignment horizontal="center"/>
    </xf>
    <xf numFmtId="1" fontId="21" fillId="4" borderId="32" xfId="42" applyNumberFormat="1" applyFont="1" applyFill="1" applyBorder="1" applyAlignment="1" applyProtection="1">
      <alignment horizontal="center"/>
    </xf>
    <xf numFmtId="0" fontId="29" fillId="24" borderId="31" xfId="42" applyFont="1" applyFill="1" applyBorder="1" applyAlignment="1" applyProtection="1">
      <alignment horizontal="left" vertical="center" wrapText="1"/>
    </xf>
    <xf numFmtId="0" fontId="29" fillId="24" borderId="32" xfId="42" applyFont="1" applyFill="1" applyBorder="1" applyAlignment="1" applyProtection="1">
      <alignment horizontal="center"/>
    </xf>
    <xf numFmtId="0" fontId="23" fillId="24" borderId="34" xfId="42" applyFont="1" applyFill="1" applyBorder="1" applyAlignment="1" applyProtection="1">
      <alignment horizontal="center" vertical="center"/>
    </xf>
    <xf numFmtId="0" fontId="22" fillId="4" borderId="25" xfId="42" applyFont="1" applyFill="1" applyBorder="1" applyAlignment="1" applyProtection="1">
      <alignment horizontal="center"/>
    </xf>
    <xf numFmtId="1" fontId="19" fillId="4" borderId="11" xfId="42" applyNumberFormat="1" applyFont="1" applyFill="1" applyBorder="1" applyAlignment="1" applyProtection="1">
      <alignment horizontal="center"/>
    </xf>
    <xf numFmtId="1" fontId="19" fillId="4" borderId="38" xfId="42" applyNumberFormat="1" applyFont="1" applyFill="1" applyBorder="1" applyAlignment="1" applyProtection="1">
      <alignment horizontal="center"/>
    </xf>
    <xf numFmtId="0" fontId="19" fillId="4" borderId="40" xfId="42" applyFont="1" applyFill="1" applyBorder="1" applyProtection="1"/>
    <xf numFmtId="0" fontId="28" fillId="4" borderId="41" xfId="42" applyFont="1" applyFill="1" applyBorder="1" applyAlignment="1" applyProtection="1">
      <alignment horizontal="center"/>
    </xf>
    <xf numFmtId="0" fontId="19" fillId="4" borderId="41" xfId="42" applyFont="1" applyFill="1" applyBorder="1" applyProtection="1"/>
    <xf numFmtId="0" fontId="19" fillId="4" borderId="14" xfId="42" applyFont="1" applyFill="1" applyBorder="1" applyAlignment="1" applyProtection="1">
      <alignment horizontal="center"/>
    </xf>
    <xf numFmtId="0" fontId="19" fillId="4" borderId="13" xfId="42" applyFont="1" applyFill="1" applyBorder="1" applyProtection="1"/>
    <xf numFmtId="1" fontId="19" fillId="4" borderId="18" xfId="42" applyNumberFormat="1" applyFont="1" applyFill="1" applyBorder="1" applyAlignment="1" applyProtection="1">
      <alignment horizontal="center"/>
    </xf>
    <xf numFmtId="1" fontId="19" fillId="4" borderId="42" xfId="42" applyNumberFormat="1" applyFont="1" applyFill="1" applyBorder="1" applyAlignment="1" applyProtection="1">
      <alignment horizontal="center"/>
    </xf>
    <xf numFmtId="1" fontId="19" fillId="4" borderId="17" xfId="42" applyNumberFormat="1" applyFont="1" applyFill="1" applyBorder="1" applyAlignment="1" applyProtection="1">
      <alignment horizontal="center"/>
    </xf>
    <xf numFmtId="1" fontId="19" fillId="4" borderId="43" xfId="42" applyNumberFormat="1" applyFont="1" applyFill="1" applyBorder="1" applyAlignment="1" applyProtection="1">
      <alignment horizontal="center"/>
    </xf>
    <xf numFmtId="0" fontId="19" fillId="4" borderId="14" xfId="42" applyFont="1" applyFill="1" applyBorder="1" applyAlignment="1" applyProtection="1">
      <alignment horizontal="left"/>
    </xf>
    <xf numFmtId="0" fontId="26" fillId="4" borderId="13" xfId="42" applyFont="1" applyFill="1" applyBorder="1" applyProtection="1"/>
    <xf numFmtId="0" fontId="19" fillId="4" borderId="28" xfId="42" applyFont="1" applyFill="1" applyBorder="1" applyAlignment="1" applyProtection="1">
      <alignment horizontal="left"/>
    </xf>
    <xf numFmtId="0" fontId="19" fillId="4" borderId="29" xfId="42" applyFont="1" applyFill="1" applyBorder="1" applyProtection="1"/>
    <xf numFmtId="1" fontId="19" fillId="4" borderId="44" xfId="42" applyNumberFormat="1" applyFont="1" applyFill="1" applyBorder="1" applyAlignment="1" applyProtection="1">
      <alignment horizontal="center"/>
    </xf>
    <xf numFmtId="1" fontId="19" fillId="4" borderId="27" xfId="42" applyNumberFormat="1" applyFont="1" applyFill="1" applyBorder="1" applyAlignment="1" applyProtection="1">
      <alignment horizontal="center"/>
    </xf>
    <xf numFmtId="1" fontId="19" fillId="4" borderId="45" xfId="42" applyNumberFormat="1" applyFont="1" applyFill="1" applyBorder="1" applyAlignment="1" applyProtection="1">
      <alignment horizontal="center"/>
    </xf>
    <xf numFmtId="1" fontId="19" fillId="4" borderId="46" xfId="42" applyNumberFormat="1" applyFont="1" applyFill="1" applyBorder="1" applyAlignment="1" applyProtection="1">
      <alignment horizontal="center"/>
    </xf>
    <xf numFmtId="0" fontId="19" fillId="4" borderId="47" xfId="42" applyFont="1" applyFill="1" applyBorder="1" applyAlignment="1" applyProtection="1">
      <alignment horizontal="left"/>
    </xf>
    <xf numFmtId="1" fontId="19" fillId="4" borderId="48" xfId="42" applyNumberFormat="1" applyFont="1" applyFill="1" applyBorder="1" applyAlignment="1" applyProtection="1">
      <alignment horizontal="center"/>
    </xf>
    <xf numFmtId="1" fontId="19" fillId="4" borderId="49" xfId="42" applyNumberFormat="1" applyFont="1" applyFill="1" applyBorder="1" applyAlignment="1" applyProtection="1">
      <alignment horizontal="center"/>
    </xf>
    <xf numFmtId="1" fontId="19" fillId="4" borderId="50" xfId="42" applyNumberFormat="1" applyFont="1" applyFill="1" applyBorder="1" applyAlignment="1" applyProtection="1">
      <alignment horizontal="center"/>
    </xf>
    <xf numFmtId="1" fontId="19" fillId="4" borderId="51" xfId="42" applyNumberFormat="1" applyFont="1" applyFill="1" applyBorder="1" applyAlignment="1" applyProtection="1">
      <alignment horizontal="center"/>
    </xf>
    <xf numFmtId="1" fontId="19" fillId="4" borderId="52" xfId="42" applyNumberFormat="1" applyFont="1" applyFill="1" applyBorder="1" applyAlignment="1" applyProtection="1">
      <alignment horizontal="center"/>
    </xf>
    <xf numFmtId="0" fontId="23" fillId="24" borderId="31" xfId="42" applyFont="1" applyFill="1" applyBorder="1" applyAlignment="1" applyProtection="1">
      <alignment horizontal="center" vertical="center"/>
    </xf>
    <xf numFmtId="1" fontId="19" fillId="4" borderId="20" xfId="42" applyNumberFormat="1" applyFont="1" applyFill="1" applyBorder="1" applyAlignment="1" applyProtection="1">
      <alignment horizontal="center"/>
    </xf>
    <xf numFmtId="0" fontId="19" fillId="25" borderId="56" xfId="42" applyFont="1" applyFill="1" applyBorder="1" applyAlignment="1" applyProtection="1">
      <alignment horizontal="center"/>
    </xf>
    <xf numFmtId="0" fontId="19" fillId="25" borderId="60" xfId="42" applyFont="1" applyFill="1" applyBorder="1" applyAlignment="1" applyProtection="1">
      <alignment horizontal="center"/>
    </xf>
    <xf numFmtId="0" fontId="28" fillId="25" borderId="60" xfId="42" applyFont="1" applyFill="1" applyBorder="1" applyAlignment="1" applyProtection="1">
      <alignment horizontal="center"/>
    </xf>
    <xf numFmtId="0" fontId="28" fillId="25" borderId="68" xfId="42" applyFont="1" applyFill="1" applyBorder="1" applyAlignment="1" applyProtection="1">
      <alignment horizontal="center"/>
    </xf>
    <xf numFmtId="0" fontId="19" fillId="4" borderId="13" xfId="42" applyFont="1" applyFill="1" applyBorder="1" applyAlignment="1" applyProtection="1">
      <alignment horizontal="center"/>
    </xf>
    <xf numFmtId="0" fontId="19" fillId="4" borderId="76" xfId="42" applyFont="1" applyFill="1" applyBorder="1" applyProtection="1"/>
    <xf numFmtId="0" fontId="19" fillId="4" borderId="77" xfId="42" applyFont="1" applyFill="1" applyBorder="1" applyProtection="1"/>
    <xf numFmtId="0" fontId="19" fillId="4" borderId="78" xfId="42" applyFont="1" applyFill="1" applyBorder="1" applyProtection="1"/>
    <xf numFmtId="0" fontId="19" fillId="4" borderId="79" xfId="42" applyFont="1" applyFill="1" applyBorder="1" applyProtection="1"/>
    <xf numFmtId="0" fontId="19" fillId="4" borderId="0" xfId="42" applyFont="1" applyFill="1" applyBorder="1" applyProtection="1"/>
    <xf numFmtId="0" fontId="19" fillId="4" borderId="80" xfId="42" applyFont="1" applyFill="1" applyBorder="1" applyProtection="1"/>
    <xf numFmtId="0" fontId="19" fillId="4" borderId="81" xfId="42" applyFont="1" applyFill="1" applyBorder="1" applyProtection="1"/>
    <xf numFmtId="0" fontId="19" fillId="4" borderId="82" xfId="42" applyFont="1" applyFill="1" applyBorder="1" applyProtection="1"/>
    <xf numFmtId="0" fontId="19" fillId="4" borderId="83" xfId="42" applyFont="1" applyFill="1" applyBorder="1" applyProtection="1"/>
    <xf numFmtId="0" fontId="19" fillId="4" borderId="40" xfId="0" applyFont="1" applyFill="1" applyBorder="1" applyAlignment="1" applyProtection="1">
      <alignment horizontal="center" vertical="center" wrapText="1"/>
    </xf>
    <xf numFmtId="0" fontId="19" fillId="4" borderId="29" xfId="42" applyFont="1" applyFill="1" applyBorder="1" applyAlignment="1" applyProtection="1">
      <alignment horizontal="center"/>
    </xf>
    <xf numFmtId="0" fontId="19" fillId="4" borderId="41" xfId="42" applyFont="1" applyFill="1" applyBorder="1" applyAlignment="1" applyProtection="1">
      <alignment horizontal="center"/>
    </xf>
    <xf numFmtId="0" fontId="28" fillId="25" borderId="85" xfId="42" applyFont="1" applyFill="1" applyBorder="1" applyAlignment="1" applyProtection="1">
      <alignment horizontal="center"/>
    </xf>
    <xf numFmtId="1" fontId="19" fillId="4" borderId="94" xfId="42" applyNumberFormat="1" applyFont="1" applyFill="1" applyBorder="1" applyProtection="1"/>
    <xf numFmtId="0" fontId="21" fillId="4" borderId="95" xfId="42" applyFont="1" applyFill="1" applyBorder="1" applyAlignment="1" applyProtection="1">
      <alignment horizontal="center" textRotation="90" wrapText="1"/>
    </xf>
    <xf numFmtId="0" fontId="21" fillId="4" borderId="20" xfId="42" applyFont="1" applyFill="1" applyBorder="1" applyAlignment="1" applyProtection="1">
      <alignment horizontal="center" textRotation="90" wrapText="1"/>
    </xf>
    <xf numFmtId="0" fontId="19" fillId="4" borderId="10" xfId="42" applyFont="1" applyFill="1" applyBorder="1" applyProtection="1"/>
    <xf numFmtId="0" fontId="19" fillId="4" borderId="38" xfId="42" applyFont="1" applyFill="1" applyBorder="1" applyProtection="1"/>
    <xf numFmtId="0" fontId="19" fillId="4" borderId="94" xfId="42" applyFont="1" applyFill="1" applyBorder="1" applyProtection="1"/>
    <xf numFmtId="1" fontId="21" fillId="4" borderId="95" xfId="42" applyNumberFormat="1" applyFont="1" applyFill="1" applyBorder="1" applyAlignment="1" applyProtection="1">
      <alignment horizontal="center"/>
    </xf>
    <xf numFmtId="1" fontId="21" fillId="4" borderId="96" xfId="42" applyNumberFormat="1" applyFont="1" applyFill="1" applyBorder="1" applyAlignment="1" applyProtection="1">
      <alignment horizontal="center"/>
    </xf>
    <xf numFmtId="1" fontId="36" fillId="4" borderId="97" xfId="42" applyNumberFormat="1" applyFont="1" applyFill="1" applyBorder="1" applyAlignment="1" applyProtection="1">
      <alignment horizontal="center"/>
    </xf>
    <xf numFmtId="1" fontId="36" fillId="4" borderId="98" xfId="42" applyNumberFormat="1" applyFont="1" applyFill="1" applyBorder="1" applyAlignment="1" applyProtection="1">
      <alignment horizontal="center"/>
    </xf>
    <xf numFmtId="1" fontId="21" fillId="4" borderId="99" xfId="42" applyNumberFormat="1" applyFont="1" applyFill="1" applyBorder="1" applyAlignment="1" applyProtection="1">
      <alignment horizontal="center"/>
    </xf>
    <xf numFmtId="1" fontId="36" fillId="4" borderId="100" xfId="42" applyNumberFormat="1" applyFont="1" applyFill="1" applyBorder="1" applyAlignment="1" applyProtection="1">
      <alignment horizontal="center"/>
    </xf>
    <xf numFmtId="1" fontId="36" fillId="4" borderId="101" xfId="42" applyNumberFormat="1" applyFont="1" applyFill="1" applyBorder="1" applyAlignment="1" applyProtection="1">
      <alignment horizontal="center"/>
    </xf>
    <xf numFmtId="1" fontId="21" fillId="4" borderId="19" xfId="42" applyNumberFormat="1" applyFont="1" applyFill="1" applyBorder="1" applyAlignment="1" applyProtection="1">
      <alignment horizontal="center"/>
    </xf>
    <xf numFmtId="1" fontId="21" fillId="4" borderId="102" xfId="42" applyNumberFormat="1" applyFont="1" applyFill="1" applyBorder="1" applyAlignment="1" applyProtection="1">
      <alignment horizontal="center"/>
    </xf>
    <xf numFmtId="1" fontId="21" fillId="4" borderId="103" xfId="42" applyNumberFormat="1" applyFont="1" applyFill="1" applyBorder="1" applyAlignment="1" applyProtection="1">
      <alignment horizontal="center"/>
    </xf>
    <xf numFmtId="1" fontId="36" fillId="4" borderId="104" xfId="42" applyNumberFormat="1" applyFont="1" applyFill="1" applyBorder="1" applyAlignment="1" applyProtection="1">
      <alignment horizontal="center"/>
    </xf>
    <xf numFmtId="1" fontId="21" fillId="4" borderId="104" xfId="42" applyNumberFormat="1" applyFont="1" applyFill="1" applyBorder="1" applyAlignment="1" applyProtection="1">
      <alignment horizontal="center"/>
    </xf>
    <xf numFmtId="0" fontId="21" fillId="4" borderId="104" xfId="42" applyFont="1" applyFill="1" applyBorder="1" applyProtection="1"/>
    <xf numFmtId="1" fontId="36" fillId="4" borderId="105" xfId="42" applyNumberFormat="1" applyFont="1" applyFill="1" applyBorder="1" applyAlignment="1" applyProtection="1">
      <alignment horizontal="center"/>
    </xf>
    <xf numFmtId="0" fontId="21" fillId="4" borderId="105" xfId="42" applyFont="1" applyFill="1" applyBorder="1" applyProtection="1"/>
    <xf numFmtId="0" fontId="36" fillId="4" borderId="97" xfId="42" applyFont="1" applyFill="1" applyBorder="1" applyAlignment="1" applyProtection="1">
      <alignment horizontal="center"/>
    </xf>
    <xf numFmtId="0" fontId="36" fillId="4" borderId="101" xfId="42" applyFont="1" applyFill="1" applyBorder="1" applyAlignment="1" applyProtection="1">
      <alignment horizontal="center"/>
    </xf>
    <xf numFmtId="1" fontId="21" fillId="4" borderId="79" xfId="42" applyNumberFormat="1" applyFont="1" applyFill="1" applyBorder="1" applyAlignment="1" applyProtection="1">
      <alignment horizontal="center"/>
    </xf>
    <xf numFmtId="1" fontId="21" fillId="4" borderId="0" xfId="42" applyNumberFormat="1" applyFont="1" applyFill="1" applyBorder="1" applyAlignment="1" applyProtection="1">
      <alignment horizontal="center"/>
    </xf>
    <xf numFmtId="0" fontId="21" fillId="4" borderId="80" xfId="42" applyFont="1" applyFill="1" applyBorder="1" applyProtection="1"/>
    <xf numFmtId="1" fontId="19" fillId="4" borderId="34" xfId="42" applyNumberFormat="1" applyFont="1" applyFill="1" applyBorder="1" applyAlignment="1" applyProtection="1">
      <alignment horizontal="center"/>
    </xf>
    <xf numFmtId="1" fontId="21" fillId="4" borderId="110" xfId="42" applyNumberFormat="1" applyFont="1" applyFill="1" applyBorder="1" applyAlignment="1" applyProtection="1">
      <alignment horizontal="center"/>
    </xf>
    <xf numFmtId="1" fontId="19" fillId="4" borderId="32" xfId="42" applyNumberFormat="1" applyFont="1" applyFill="1" applyBorder="1" applyAlignment="1" applyProtection="1">
      <alignment horizontal="center"/>
    </xf>
    <xf numFmtId="1" fontId="21" fillId="4" borderId="31" xfId="42" applyNumberFormat="1" applyFont="1" applyFill="1" applyBorder="1" applyAlignment="1" applyProtection="1">
      <alignment horizontal="center"/>
    </xf>
    <xf numFmtId="1" fontId="19" fillId="24" borderId="34" xfId="42" applyNumberFormat="1" applyFont="1" applyFill="1" applyBorder="1" applyAlignment="1" applyProtection="1">
      <alignment horizontal="center"/>
    </xf>
    <xf numFmtId="1" fontId="19" fillId="24" borderId="32" xfId="42" applyNumberFormat="1" applyFont="1" applyFill="1" applyBorder="1" applyAlignment="1" applyProtection="1">
      <alignment horizontal="center"/>
    </xf>
    <xf numFmtId="0" fontId="19" fillId="4" borderId="111" xfId="42" applyFont="1" applyFill="1" applyBorder="1" applyProtection="1"/>
    <xf numFmtId="0" fontId="19" fillId="4" borderId="112" xfId="42" applyFont="1" applyFill="1" applyBorder="1" applyProtection="1"/>
    <xf numFmtId="0" fontId="19" fillId="4" borderId="113" xfId="42" applyFont="1" applyFill="1" applyBorder="1" applyProtection="1"/>
    <xf numFmtId="0" fontId="19" fillId="4" borderId="114" xfId="42" applyFont="1" applyFill="1" applyBorder="1" applyProtection="1"/>
    <xf numFmtId="1" fontId="19" fillId="4" borderId="16" xfId="42" applyNumberFormat="1" applyFont="1" applyFill="1" applyBorder="1" applyProtection="1"/>
    <xf numFmtId="0" fontId="19" fillId="4" borderId="18" xfId="42" applyFont="1" applyFill="1" applyBorder="1" applyProtection="1"/>
    <xf numFmtId="0" fontId="19" fillId="4" borderId="42" xfId="42" applyFont="1" applyFill="1" applyBorder="1" applyProtection="1"/>
    <xf numFmtId="0" fontId="19" fillId="4" borderId="15" xfId="42" applyFont="1" applyFill="1" applyBorder="1" applyProtection="1"/>
    <xf numFmtId="0" fontId="19" fillId="4" borderId="43" xfId="42" applyFont="1" applyFill="1" applyBorder="1" applyProtection="1"/>
    <xf numFmtId="1" fontId="19" fillId="4" borderId="115" xfId="42" applyNumberFormat="1" applyFont="1" applyFill="1" applyBorder="1" applyProtection="1"/>
    <xf numFmtId="0" fontId="19" fillId="4" borderId="116" xfId="42" applyFont="1" applyFill="1" applyBorder="1" applyProtection="1"/>
    <xf numFmtId="0" fontId="28" fillId="25" borderId="60" xfId="43" applyFont="1" applyFill="1" applyBorder="1" applyAlignment="1" applyProtection="1">
      <alignment horizontal="center"/>
    </xf>
    <xf numFmtId="1" fontId="21" fillId="4" borderId="123" xfId="42" applyNumberFormat="1" applyFont="1" applyFill="1" applyBorder="1" applyAlignment="1" applyProtection="1">
      <alignment horizontal="center"/>
    </xf>
    <xf numFmtId="0" fontId="36" fillId="4" borderId="100" xfId="42" applyFont="1" applyFill="1" applyBorder="1" applyAlignment="1" applyProtection="1">
      <alignment horizontal="center"/>
    </xf>
    <xf numFmtId="0" fontId="36" fillId="4" borderId="98" xfId="42" applyFont="1" applyFill="1" applyBorder="1" applyAlignment="1" applyProtection="1">
      <alignment horizontal="center"/>
    </xf>
    <xf numFmtId="1" fontId="19" fillId="4" borderId="125" xfId="42" applyNumberFormat="1" applyFont="1" applyFill="1" applyBorder="1" applyAlignment="1" applyProtection="1">
      <alignment horizontal="center" vertical="center" shrinkToFit="1"/>
    </xf>
    <xf numFmtId="1" fontId="21" fillId="4" borderId="107" xfId="42" applyNumberFormat="1" applyFont="1" applyFill="1" applyBorder="1" applyAlignment="1" applyProtection="1">
      <alignment horizontal="center"/>
    </xf>
    <xf numFmtId="1" fontId="19" fillId="4" borderId="60" xfId="42" applyNumberFormat="1" applyFont="1" applyFill="1" applyBorder="1" applyAlignment="1" applyProtection="1">
      <alignment horizontal="center"/>
    </xf>
    <xf numFmtId="0" fontId="21" fillId="4" borderId="20" xfId="42" applyFont="1" applyFill="1" applyBorder="1" applyAlignment="1" applyProtection="1">
      <alignment horizontal="center" textRotation="90"/>
    </xf>
    <xf numFmtId="1" fontId="21" fillId="4" borderId="105" xfId="42" applyNumberFormat="1" applyFont="1" applyFill="1" applyBorder="1" applyAlignment="1" applyProtection="1">
      <alignment horizontal="center"/>
    </xf>
    <xf numFmtId="1" fontId="21" fillId="4" borderId="43" xfId="42" applyNumberFormat="1" applyFont="1" applyFill="1" applyBorder="1" applyAlignment="1" applyProtection="1">
      <alignment horizontal="center" vertical="center" shrinkToFit="1"/>
    </xf>
    <xf numFmtId="1" fontId="21" fillId="4" borderId="42" xfId="42" applyNumberFormat="1" applyFont="1" applyFill="1" applyBorder="1" applyAlignment="1" applyProtection="1">
      <alignment horizontal="center" vertical="center" shrinkToFit="1"/>
    </xf>
    <xf numFmtId="1" fontId="21" fillId="4" borderId="15" xfId="42" applyNumberFormat="1" applyFont="1" applyFill="1" applyBorder="1" applyAlignment="1" applyProtection="1">
      <alignment horizontal="center" vertical="center" shrinkToFit="1"/>
    </xf>
    <xf numFmtId="164" fontId="21" fillId="4" borderId="18" xfId="26" applyFont="1" applyFill="1" applyBorder="1" applyAlignment="1" applyProtection="1">
      <alignment horizontal="center" vertical="center"/>
    </xf>
    <xf numFmtId="164" fontId="21" fillId="4" borderId="148" xfId="26" applyFont="1" applyFill="1" applyBorder="1" applyAlignment="1" applyProtection="1">
      <alignment horizontal="center" vertical="center"/>
    </xf>
    <xf numFmtId="0" fontId="14" fillId="0" borderId="0" xfId="42" applyProtection="1"/>
    <xf numFmtId="0" fontId="27" fillId="0" borderId="0" xfId="42" applyFont="1" applyProtection="1"/>
    <xf numFmtId="0" fontId="19" fillId="0" borderId="55" xfId="42" applyFont="1" applyFill="1" applyBorder="1" applyAlignment="1" applyProtection="1">
      <alignment horizontal="center" vertical="center"/>
    </xf>
    <xf numFmtId="0" fontId="19" fillId="0" borderId="57" xfId="42" applyFont="1" applyFill="1" applyBorder="1" applyAlignment="1" applyProtection="1"/>
    <xf numFmtId="0" fontId="19" fillId="0" borderId="15" xfId="42" applyFont="1" applyBorder="1" applyAlignment="1" applyProtection="1">
      <alignment horizontal="center"/>
    </xf>
    <xf numFmtId="0" fontId="19" fillId="0" borderId="13" xfId="42" applyFont="1" applyBorder="1" applyAlignment="1" applyProtection="1">
      <alignment horizontal="center"/>
    </xf>
    <xf numFmtId="0" fontId="19" fillId="0" borderId="18" xfId="42" applyFont="1" applyFill="1" applyBorder="1" applyAlignment="1" applyProtection="1">
      <alignment horizontal="center"/>
    </xf>
    <xf numFmtId="0" fontId="19" fillId="0" borderId="24" xfId="42" applyFont="1" applyBorder="1" applyAlignment="1" applyProtection="1">
      <alignment horizontal="center"/>
    </xf>
    <xf numFmtId="0" fontId="19" fillId="0" borderId="17" xfId="42" applyFont="1" applyFill="1" applyBorder="1" applyAlignment="1" applyProtection="1">
      <alignment horizontal="center"/>
    </xf>
    <xf numFmtId="0" fontId="19" fillId="0" borderId="53" xfId="42" applyFont="1" applyFill="1" applyBorder="1" applyAlignment="1" applyProtection="1">
      <alignment horizontal="center"/>
    </xf>
    <xf numFmtId="0" fontId="19" fillId="0" borderId="13" xfId="42" applyFont="1" applyFill="1" applyBorder="1" applyAlignment="1" applyProtection="1">
      <alignment horizontal="center"/>
    </xf>
    <xf numFmtId="0" fontId="19" fillId="0" borderId="58" xfId="42" applyFont="1" applyFill="1" applyBorder="1" applyAlignment="1" applyProtection="1"/>
    <xf numFmtId="0" fontId="19" fillId="0" borderId="15" xfId="41" applyNumberFormat="1" applyFont="1" applyBorder="1" applyAlignment="1" applyProtection="1">
      <alignment horizontal="center"/>
    </xf>
    <xf numFmtId="0" fontId="19" fillId="0" borderId="13" xfId="41" applyFont="1" applyBorder="1" applyAlignment="1" applyProtection="1">
      <alignment horizontal="center"/>
    </xf>
    <xf numFmtId="0" fontId="19" fillId="0" borderId="24" xfId="41" applyNumberFormat="1" applyFont="1" applyBorder="1" applyAlignment="1" applyProtection="1">
      <alignment horizontal="center"/>
    </xf>
    <xf numFmtId="0" fontId="19" fillId="0" borderId="13" xfId="41" applyNumberFormat="1" applyFont="1" applyBorder="1" applyAlignment="1" applyProtection="1">
      <alignment horizontal="center"/>
    </xf>
    <xf numFmtId="0" fontId="19" fillId="0" borderId="18" xfId="42" applyFont="1" applyBorder="1" applyAlignment="1" applyProtection="1">
      <alignment horizontal="center"/>
    </xf>
    <xf numFmtId="0" fontId="19" fillId="0" borderId="17" xfId="42" applyFont="1" applyBorder="1" applyAlignment="1" applyProtection="1">
      <alignment horizontal="center"/>
    </xf>
    <xf numFmtId="0" fontId="19" fillId="0" borderId="53" xfId="42" applyFont="1" applyBorder="1" applyAlignment="1" applyProtection="1">
      <alignment horizontal="center"/>
    </xf>
    <xf numFmtId="0" fontId="19" fillId="0" borderId="55" xfId="42" applyFont="1" applyBorder="1" applyAlignment="1" applyProtection="1">
      <alignment horizontal="center" vertical="center"/>
    </xf>
    <xf numFmtId="0" fontId="19" fillId="0" borderId="59" xfId="42" applyFont="1" applyFill="1" applyBorder="1" applyAlignment="1" applyProtection="1"/>
    <xf numFmtId="0" fontId="19" fillId="0" borderId="44" xfId="42" applyFont="1" applyFill="1" applyBorder="1" applyAlignment="1" applyProtection="1">
      <alignment horizontal="center"/>
    </xf>
    <xf numFmtId="0" fontId="19" fillId="0" borderId="45" xfId="42" applyFont="1" applyFill="1" applyBorder="1" applyAlignment="1" applyProtection="1">
      <alignment horizontal="center"/>
    </xf>
    <xf numFmtId="0" fontId="19" fillId="0" borderId="54" xfId="42" applyFont="1" applyFill="1" applyBorder="1" applyAlignment="1" applyProtection="1">
      <alignment horizontal="center"/>
    </xf>
    <xf numFmtId="0" fontId="19" fillId="0" borderId="42" xfId="41" applyNumberFormat="1" applyFont="1" applyBorder="1" applyAlignment="1" applyProtection="1">
      <alignment horizontal="center"/>
    </xf>
    <xf numFmtId="0" fontId="19" fillId="0" borderId="53" xfId="41" applyNumberFormat="1" applyFont="1" applyBorder="1" applyAlignment="1" applyProtection="1">
      <alignment horizontal="center"/>
    </xf>
    <xf numFmtId="0" fontId="19" fillId="0" borderId="17" xfId="41" applyNumberFormat="1" applyFont="1" applyBorder="1" applyAlignment="1" applyProtection="1">
      <alignment horizontal="center"/>
    </xf>
    <xf numFmtId="0" fontId="33" fillId="0" borderId="0" xfId="42" applyFont="1" applyProtection="1"/>
    <xf numFmtId="0" fontId="19" fillId="0" borderId="62" xfId="42" applyFont="1" applyFill="1" applyBorder="1" applyAlignment="1" applyProtection="1"/>
    <xf numFmtId="0" fontId="19" fillId="0" borderId="61" xfId="42" applyFont="1" applyFill="1" applyBorder="1" applyAlignment="1" applyProtection="1">
      <alignment horizontal="center" vertical="center"/>
    </xf>
    <xf numFmtId="0" fontId="19" fillId="0" borderId="58" xfId="0" applyFont="1" applyFill="1" applyBorder="1" applyAlignment="1" applyProtection="1">
      <alignment vertical="center" shrinkToFit="1"/>
    </xf>
    <xf numFmtId="0" fontId="19" fillId="0" borderId="63" xfId="42" applyFont="1" applyBorder="1" applyProtection="1"/>
    <xf numFmtId="0" fontId="19" fillId="0" borderId="58" xfId="42" applyFont="1" applyFill="1" applyBorder="1" applyAlignment="1" applyProtection="1">
      <alignment horizontal="left"/>
    </xf>
    <xf numFmtId="0" fontId="19" fillId="0" borderId="93" xfId="42" applyFont="1" applyBorder="1" applyProtection="1"/>
    <xf numFmtId="0" fontId="19" fillId="0" borderId="58" xfId="42" applyFont="1" applyBorder="1" applyProtection="1"/>
    <xf numFmtId="0" fontId="19" fillId="0" borderId="61" xfId="43" applyFont="1" applyFill="1" applyBorder="1" applyAlignment="1" applyProtection="1">
      <alignment horizontal="center" vertical="center"/>
    </xf>
    <xf numFmtId="0" fontId="19" fillId="0" borderId="58" xfId="43" applyFont="1" applyBorder="1" applyProtection="1"/>
    <xf numFmtId="0" fontId="19" fillId="0" borderId="58" xfId="43" applyFont="1" applyFill="1" applyBorder="1" applyAlignment="1" applyProtection="1">
      <alignment horizontal="left"/>
    </xf>
    <xf numFmtId="0" fontId="14" fillId="0" borderId="0" xfId="42" applyFont="1" applyProtection="1"/>
    <xf numFmtId="0" fontId="23" fillId="24" borderId="32" xfId="0" applyFont="1" applyFill="1" applyBorder="1" applyAlignment="1" applyProtection="1">
      <alignment horizontal="center" vertical="center"/>
    </xf>
    <xf numFmtId="0" fontId="23" fillId="24" borderId="34" xfId="0" applyFont="1" applyFill="1" applyBorder="1" applyAlignment="1" applyProtection="1">
      <alignment horizontal="center" vertical="center"/>
    </xf>
    <xf numFmtId="1" fontId="21" fillId="24" borderId="106" xfId="0" applyNumberFormat="1" applyFont="1" applyFill="1" applyBorder="1" applyAlignment="1" applyProtection="1">
      <alignment horizontal="center" vertical="center"/>
    </xf>
    <xf numFmtId="1" fontId="21" fillId="24" borderId="101" xfId="0" applyNumberFormat="1" applyFont="1" applyFill="1" applyBorder="1" applyAlignment="1" applyProtection="1">
      <alignment horizontal="center" vertical="center"/>
    </xf>
    <xf numFmtId="1" fontId="21" fillId="24" borderId="124" xfId="0" applyNumberFormat="1" applyFont="1" applyFill="1" applyBorder="1" applyAlignment="1" applyProtection="1">
      <alignment horizontal="center" vertical="center"/>
    </xf>
    <xf numFmtId="0" fontId="31" fillId="0" borderId="0" xfId="42" applyFont="1" applyProtection="1"/>
    <xf numFmtId="0" fontId="19" fillId="4" borderId="108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  <xf numFmtId="0" fontId="19" fillId="4" borderId="109" xfId="0" applyFont="1" applyFill="1" applyBorder="1" applyAlignment="1" applyProtection="1">
      <alignment horizontal="center" vertical="center" wrapText="1"/>
    </xf>
    <xf numFmtId="1" fontId="19" fillId="0" borderId="24" xfId="42" applyNumberFormat="1" applyFont="1" applyFill="1" applyBorder="1" applyAlignment="1" applyProtection="1">
      <alignment horizontal="center"/>
    </xf>
    <xf numFmtId="1" fontId="19" fillId="0" borderId="13" xfId="42" applyNumberFormat="1" applyFont="1" applyFill="1" applyBorder="1" applyAlignment="1" applyProtection="1">
      <alignment horizontal="center"/>
    </xf>
    <xf numFmtId="1" fontId="19" fillId="0" borderId="17" xfId="42" applyNumberFormat="1" applyFont="1" applyFill="1" applyBorder="1" applyAlignment="1" applyProtection="1">
      <alignment horizontal="center"/>
    </xf>
    <xf numFmtId="1" fontId="19" fillId="0" borderId="16" xfId="42" applyNumberFormat="1" applyFont="1" applyFill="1" applyBorder="1" applyAlignment="1" applyProtection="1">
      <alignment horizontal="center"/>
    </xf>
    <xf numFmtId="0" fontId="19" fillId="0" borderId="122" xfId="43" applyFont="1" applyFill="1" applyBorder="1" applyAlignment="1" applyProtection="1">
      <alignment horizontal="left"/>
    </xf>
    <xf numFmtId="0" fontId="19" fillId="0" borderId="66" xfId="43" applyFont="1" applyFill="1" applyBorder="1" applyAlignment="1" applyProtection="1">
      <alignment horizontal="left"/>
    </xf>
    <xf numFmtId="1" fontId="19" fillId="0" borderId="53" xfId="42" applyNumberFormat="1" applyFont="1" applyFill="1" applyBorder="1" applyAlignment="1" applyProtection="1">
      <alignment horizontal="center"/>
    </xf>
    <xf numFmtId="1" fontId="21" fillId="24" borderId="32" xfId="0" applyNumberFormat="1" applyFont="1" applyFill="1" applyBorder="1" applyAlignment="1" applyProtection="1">
      <alignment horizontal="center" vertical="center"/>
    </xf>
    <xf numFmtId="1" fontId="21" fillId="24" borderId="107" xfId="0" applyNumberFormat="1" applyFont="1" applyFill="1" applyBorder="1" applyAlignment="1" applyProtection="1">
      <alignment horizontal="center" vertical="center"/>
    </xf>
    <xf numFmtId="0" fontId="30" fillId="0" borderId="0" xfId="42" applyFont="1" applyProtection="1"/>
    <xf numFmtId="0" fontId="19" fillId="4" borderId="79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19" fillId="4" borderId="80" xfId="0" applyFont="1" applyFill="1" applyBorder="1" applyAlignment="1" applyProtection="1">
      <alignment horizontal="center" vertical="center" wrapText="1"/>
    </xf>
    <xf numFmtId="0" fontId="19" fillId="0" borderId="64" xfId="42" applyFont="1" applyFill="1" applyBorder="1" applyAlignment="1" applyProtection="1">
      <alignment horizontal="center" vertical="center"/>
    </xf>
    <xf numFmtId="0" fontId="19" fillId="0" borderId="65" xfId="42" applyFont="1" applyFill="1" applyBorder="1" applyProtection="1"/>
    <xf numFmtId="1" fontId="19" fillId="0" borderId="35" xfId="42" applyNumberFormat="1" applyFont="1" applyFill="1" applyBorder="1" applyAlignment="1" applyProtection="1">
      <alignment horizontal="center"/>
    </xf>
    <xf numFmtId="1" fontId="19" fillId="0" borderId="11" xfId="42" applyNumberFormat="1" applyFont="1" applyFill="1" applyBorder="1" applyAlignment="1" applyProtection="1">
      <alignment horizontal="center"/>
    </xf>
    <xf numFmtId="1" fontId="19" fillId="0" borderId="36" xfId="42" applyNumberFormat="1" applyFont="1" applyFill="1" applyBorder="1" applyAlignment="1" applyProtection="1">
      <alignment horizontal="center"/>
    </xf>
    <xf numFmtId="1" fontId="19" fillId="0" borderId="69" xfId="42" applyNumberFormat="1" applyFont="1" applyFill="1" applyBorder="1" applyAlignment="1" applyProtection="1">
      <alignment horizontal="center"/>
    </xf>
    <xf numFmtId="1" fontId="19" fillId="0" borderId="26" xfId="42" applyNumberFormat="1" applyFont="1" applyFill="1" applyBorder="1" applyAlignment="1" applyProtection="1">
      <alignment horizontal="center"/>
    </xf>
    <xf numFmtId="0" fontId="14" fillId="0" borderId="0" xfId="42" applyBorder="1" applyProtection="1"/>
    <xf numFmtId="0" fontId="19" fillId="0" borderId="66" xfId="42" applyFont="1" applyFill="1" applyBorder="1" applyProtection="1"/>
    <xf numFmtId="1" fontId="19" fillId="0" borderId="37" xfId="42" applyNumberFormat="1" applyFont="1" applyFill="1" applyBorder="1" applyAlignment="1" applyProtection="1">
      <alignment horizontal="center"/>
    </xf>
    <xf numFmtId="1" fontId="19" fillId="0" borderId="38" xfId="42" applyNumberFormat="1" applyFont="1" applyFill="1" applyBorder="1" applyAlignment="1" applyProtection="1">
      <alignment horizontal="center"/>
    </xf>
    <xf numFmtId="1" fontId="19" fillId="0" borderId="39" xfId="42" applyNumberFormat="1" applyFont="1" applyFill="1" applyBorder="1" applyAlignment="1" applyProtection="1">
      <alignment horizontal="center"/>
    </xf>
    <xf numFmtId="1" fontId="19" fillId="0" borderId="70" xfId="42" applyNumberFormat="1" applyFont="1" applyFill="1" applyBorder="1" applyAlignment="1" applyProtection="1">
      <alignment horizontal="center"/>
    </xf>
    <xf numFmtId="1" fontId="19" fillId="0" borderId="71" xfId="42" applyNumberFormat="1" applyFont="1" applyFill="1" applyBorder="1" applyAlignment="1" applyProtection="1">
      <alignment horizontal="center"/>
    </xf>
    <xf numFmtId="1" fontId="19" fillId="0" borderId="15" xfId="42" applyNumberFormat="1" applyFont="1" applyFill="1" applyBorder="1" applyAlignment="1" applyProtection="1">
      <alignment horizontal="center"/>
    </xf>
    <xf numFmtId="0" fontId="19" fillId="0" borderId="84" xfId="42" applyFont="1" applyFill="1" applyBorder="1" applyAlignment="1" applyProtection="1">
      <alignment horizontal="center" vertical="center"/>
    </xf>
    <xf numFmtId="0" fontId="19" fillId="0" borderId="86" xfId="42" applyFont="1" applyFill="1" applyBorder="1" applyProtection="1"/>
    <xf numFmtId="0" fontId="19" fillId="0" borderId="87" xfId="42" applyFont="1" applyFill="1" applyBorder="1" applyProtection="1"/>
    <xf numFmtId="1" fontId="19" fillId="0" borderId="73" xfId="42" applyNumberFormat="1" applyFont="1" applyFill="1" applyBorder="1" applyAlignment="1" applyProtection="1">
      <alignment horizontal="center"/>
    </xf>
    <xf numFmtId="1" fontId="19" fillId="0" borderId="23" xfId="42" applyNumberFormat="1" applyFont="1" applyFill="1" applyBorder="1" applyAlignment="1" applyProtection="1">
      <alignment horizontal="center"/>
    </xf>
    <xf numFmtId="1" fontId="19" fillId="0" borderId="25" xfId="42" applyNumberFormat="1" applyFont="1" applyFill="1" applyBorder="1" applyAlignment="1" applyProtection="1">
      <alignment horizontal="center"/>
    </xf>
    <xf numFmtId="1" fontId="19" fillId="0" borderId="74" xfId="42" applyNumberFormat="1" applyFont="1" applyFill="1" applyBorder="1" applyAlignment="1" applyProtection="1">
      <alignment horizontal="center"/>
    </xf>
    <xf numFmtId="1" fontId="19" fillId="0" borderId="72" xfId="42" applyNumberFormat="1" applyFont="1" applyFill="1" applyBorder="1" applyAlignment="1" applyProtection="1">
      <alignment horizontal="center"/>
    </xf>
    <xf numFmtId="1" fontId="19" fillId="0" borderId="18" xfId="42" applyNumberFormat="1" applyFont="1" applyFill="1" applyBorder="1" applyAlignment="1" applyProtection="1">
      <alignment horizontal="center"/>
    </xf>
    <xf numFmtId="0" fontId="19" fillId="0" borderId="55" xfId="43" applyFont="1" applyFill="1" applyBorder="1" applyAlignment="1" applyProtection="1">
      <alignment horizontal="center"/>
    </xf>
    <xf numFmtId="0" fontId="19" fillId="0" borderId="66" xfId="43" applyFont="1" applyFill="1" applyBorder="1" applyProtection="1"/>
    <xf numFmtId="0" fontId="44" fillId="0" borderId="55" xfId="0" applyFont="1" applyBorder="1" applyAlignment="1" applyProtection="1">
      <alignment horizontal="center" vertical="center"/>
    </xf>
    <xf numFmtId="0" fontId="44" fillId="0" borderId="60" xfId="0" applyFont="1" applyBorder="1" applyAlignment="1" applyProtection="1">
      <alignment wrapText="1"/>
    </xf>
    <xf numFmtId="0" fontId="44" fillId="0" borderId="60" xfId="0" applyFont="1" applyBorder="1" applyProtection="1"/>
    <xf numFmtId="0" fontId="44" fillId="0" borderId="60" xfId="0" applyFont="1" applyBorder="1" applyAlignment="1" applyProtection="1">
      <alignment horizontal="justify" vertical="center"/>
    </xf>
    <xf numFmtId="0" fontId="19" fillId="0" borderId="60" xfId="0" applyFont="1" applyBorder="1" applyAlignment="1" applyProtection="1">
      <alignment vertical="center" wrapText="1"/>
    </xf>
    <xf numFmtId="0" fontId="19" fillId="0" borderId="55" xfId="0" applyFont="1" applyBorder="1" applyAlignment="1" applyProtection="1">
      <alignment horizontal="center"/>
    </xf>
    <xf numFmtId="0" fontId="44" fillId="0" borderId="149" xfId="0" applyFont="1" applyBorder="1" applyProtection="1"/>
    <xf numFmtId="0" fontId="19" fillId="0" borderId="55" xfId="0" applyFont="1" applyBorder="1" applyAlignment="1" applyProtection="1">
      <alignment horizontal="center" vertical="center"/>
    </xf>
    <xf numFmtId="0" fontId="44" fillId="0" borderId="149" xfId="0" applyFont="1" applyBorder="1" applyAlignment="1" applyProtection="1">
      <alignment wrapText="1"/>
    </xf>
    <xf numFmtId="0" fontId="44" fillId="0" borderId="149" xfId="0" applyFont="1" applyBorder="1" applyAlignment="1" applyProtection="1">
      <alignment horizontal="justify" vertical="center"/>
    </xf>
    <xf numFmtId="1" fontId="19" fillId="0" borderId="60" xfId="42" applyNumberFormat="1" applyFont="1" applyFill="1" applyBorder="1" applyAlignment="1" applyProtection="1">
      <alignment horizontal="center"/>
    </xf>
    <xf numFmtId="1" fontId="19" fillId="0" borderId="122" xfId="42" applyNumberFormat="1" applyFont="1" applyFill="1" applyBorder="1" applyAlignment="1" applyProtection="1">
      <alignment horizontal="center"/>
    </xf>
    <xf numFmtId="0" fontId="44" fillId="0" borderId="55" xfId="0" applyFont="1" applyFill="1" applyBorder="1" applyAlignment="1" applyProtection="1">
      <alignment horizontal="center" vertical="center"/>
    </xf>
    <xf numFmtId="0" fontId="44" fillId="0" borderId="150" xfId="0" applyFont="1" applyBorder="1" applyAlignment="1" applyProtection="1">
      <alignment wrapText="1"/>
    </xf>
    <xf numFmtId="0" fontId="19" fillId="0" borderId="120" xfId="43" applyFont="1" applyFill="1" applyBorder="1" applyAlignment="1" applyProtection="1">
      <alignment horizontal="center" vertical="center"/>
    </xf>
    <xf numFmtId="0" fontId="19" fillId="0" borderId="40" xfId="0" applyFont="1" applyFill="1" applyBorder="1" applyAlignment="1" applyProtection="1">
      <alignment horizontal="left" vertical="center" wrapText="1"/>
    </xf>
    <xf numFmtId="1" fontId="19" fillId="0" borderId="67" xfId="42" applyNumberFormat="1" applyFont="1" applyFill="1" applyBorder="1" applyAlignment="1" applyProtection="1">
      <alignment horizontal="center"/>
    </xf>
    <xf numFmtId="0" fontId="19" fillId="0" borderId="67" xfId="42" applyFont="1" applyFill="1" applyBorder="1" applyAlignment="1" applyProtection="1">
      <alignment horizontal="center"/>
    </xf>
    <xf numFmtId="0" fontId="19" fillId="0" borderId="75" xfId="0" applyFont="1" applyFill="1" applyBorder="1" applyAlignment="1" applyProtection="1">
      <alignment horizontal="left" vertical="center" wrapText="1"/>
    </xf>
    <xf numFmtId="0" fontId="19" fillId="0" borderId="121" xfId="43" applyFont="1" applyFill="1" applyBorder="1" applyAlignment="1" applyProtection="1">
      <alignment horizontal="center" vertical="center"/>
    </xf>
    <xf numFmtId="1" fontId="19" fillId="0" borderId="29" xfId="42" applyNumberFormat="1" applyFont="1" applyFill="1" applyBorder="1" applyAlignment="1" applyProtection="1">
      <alignment horizontal="center"/>
    </xf>
    <xf numFmtId="0" fontId="19" fillId="0" borderId="29" xfId="42" applyFont="1" applyFill="1" applyBorder="1" applyAlignment="1" applyProtection="1">
      <alignment horizontal="center"/>
    </xf>
    <xf numFmtId="0" fontId="19" fillId="0" borderId="16" xfId="42" applyFont="1" applyFill="1" applyBorder="1" applyAlignment="1" applyProtection="1">
      <alignment horizontal="center"/>
    </xf>
    <xf numFmtId="0" fontId="19" fillId="0" borderId="91" xfId="43" applyFont="1" applyFill="1" applyBorder="1" applyAlignment="1" applyProtection="1">
      <alignment horizontal="center" vertical="center"/>
    </xf>
    <xf numFmtId="1" fontId="19" fillId="0" borderId="41" xfId="42" applyNumberFormat="1" applyFont="1" applyFill="1" applyBorder="1" applyAlignment="1" applyProtection="1">
      <alignment horizontal="center"/>
    </xf>
    <xf numFmtId="0" fontId="19" fillId="0" borderId="41" xfId="42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left"/>
    </xf>
    <xf numFmtId="0" fontId="26" fillId="0" borderId="0" xfId="42" applyFont="1" applyFill="1" applyBorder="1" applyProtection="1"/>
    <xf numFmtId="0" fontId="19" fillId="0" borderId="0" xfId="42" applyFont="1" applyBorder="1" applyProtection="1"/>
    <xf numFmtId="0" fontId="14" fillId="0" borderId="0" xfId="42" applyFont="1" applyFill="1" applyBorder="1" applyProtection="1"/>
    <xf numFmtId="0" fontId="19" fillId="0" borderId="0" xfId="42" applyFont="1" applyFill="1" applyAlignment="1" applyProtection="1">
      <alignment horizontal="left"/>
    </xf>
    <xf numFmtId="0" fontId="14" fillId="0" borderId="0" xfId="42" applyFont="1" applyFill="1" applyProtection="1"/>
    <xf numFmtId="0" fontId="19" fillId="0" borderId="0" xfId="42" applyFont="1" applyProtection="1"/>
    <xf numFmtId="0" fontId="19" fillId="0" borderId="0" xfId="42" applyFont="1" applyAlignment="1" applyProtection="1">
      <alignment horizontal="left"/>
    </xf>
    <xf numFmtId="0" fontId="34" fillId="0" borderId="0" xfId="44" applyProtection="1"/>
    <xf numFmtId="0" fontId="41" fillId="0" borderId="88" xfId="44" applyFont="1" applyFill="1" applyBorder="1" applyAlignment="1" applyProtection="1">
      <alignment horizontal="center"/>
    </xf>
    <xf numFmtId="0" fontId="41" fillId="0" borderId="89" xfId="44" applyFont="1" applyFill="1" applyBorder="1" applyAlignment="1" applyProtection="1">
      <alignment horizontal="center"/>
    </xf>
    <xf numFmtId="0" fontId="42" fillId="0" borderId="91" xfId="43" applyFont="1" applyFill="1" applyBorder="1" applyAlignment="1" applyProtection="1">
      <alignment horizontal="center" vertical="center"/>
    </xf>
    <xf numFmtId="0" fontId="42" fillId="0" borderId="67" xfId="43" applyFont="1" applyFill="1" applyBorder="1" applyAlignment="1" applyProtection="1"/>
    <xf numFmtId="0" fontId="42" fillId="0" borderId="67" xfId="43" applyFont="1" applyFill="1" applyBorder="1" applyAlignment="1" applyProtection="1">
      <alignment horizontal="center" vertical="center"/>
    </xf>
    <xf numFmtId="0" fontId="42" fillId="0" borderId="92" xfId="43" applyFont="1" applyFill="1" applyBorder="1" applyAlignment="1" applyProtection="1"/>
    <xf numFmtId="0" fontId="42" fillId="0" borderId="55" xfId="43" applyFont="1" applyFill="1" applyBorder="1" applyAlignment="1" applyProtection="1">
      <alignment horizontal="center" vertical="center"/>
    </xf>
    <xf numFmtId="0" fontId="42" fillId="0" borderId="60" xfId="43" applyFont="1" applyFill="1" applyBorder="1" applyAlignment="1" applyProtection="1"/>
    <xf numFmtId="0" fontId="42" fillId="0" borderId="60" xfId="43" applyFont="1" applyFill="1" applyBorder="1" applyAlignment="1" applyProtection="1">
      <alignment horizontal="center" vertical="center"/>
    </xf>
    <xf numFmtId="0" fontId="42" fillId="0" borderId="90" xfId="43" applyFont="1" applyFill="1" applyBorder="1" applyAlignment="1" applyProtection="1"/>
    <xf numFmtId="0" fontId="35" fillId="0" borderId="0" xfId="44" applyFont="1" applyProtection="1"/>
    <xf numFmtId="0" fontId="43" fillId="0" borderId="60" xfId="44" applyFont="1" applyFill="1" applyBorder="1" applyAlignment="1" applyProtection="1">
      <alignment horizontal="center"/>
    </xf>
    <xf numFmtId="0" fontId="43" fillId="0" borderId="90" xfId="44" applyFont="1" applyFill="1" applyBorder="1" applyAlignment="1" applyProtection="1">
      <alignment horizontal="left"/>
    </xf>
    <xf numFmtId="0" fontId="43" fillId="0" borderId="60" xfId="44" applyFont="1" applyFill="1" applyBorder="1" applyAlignment="1" applyProtection="1">
      <alignment horizontal="center" wrapText="1"/>
    </xf>
    <xf numFmtId="0" fontId="42" fillId="0" borderId="55" xfId="43" applyFont="1" applyBorder="1" applyAlignment="1" applyProtection="1">
      <alignment horizontal="center" vertical="center"/>
    </xf>
    <xf numFmtId="0" fontId="42" fillId="0" borderId="60" xfId="43" applyFont="1" applyBorder="1" applyProtection="1"/>
    <xf numFmtId="0" fontId="43" fillId="0" borderId="90" xfId="44" applyFont="1" applyFill="1" applyBorder="1" applyAlignment="1" applyProtection="1">
      <alignment horizontal="left" wrapText="1"/>
    </xf>
    <xf numFmtId="0" fontId="43" fillId="0" borderId="55" xfId="44" applyFont="1" applyFill="1" applyBorder="1" applyAlignment="1" applyProtection="1">
      <alignment horizontal="center"/>
    </xf>
    <xf numFmtId="0" fontId="43" fillId="0" borderId="60" xfId="44" applyFont="1" applyFill="1" applyBorder="1" applyAlignment="1" applyProtection="1">
      <alignment horizontal="left"/>
    </xf>
    <xf numFmtId="0" fontId="43" fillId="0" borderId="60" xfId="44" applyFont="1" applyBorder="1" applyAlignment="1" applyProtection="1">
      <alignment horizontal="center" wrapText="1"/>
    </xf>
    <xf numFmtId="0" fontId="43" fillId="0" borderId="90" xfId="44" applyFont="1" applyBorder="1" applyAlignment="1" applyProtection="1">
      <alignment horizontal="left" wrapText="1"/>
    </xf>
    <xf numFmtId="0" fontId="42" fillId="0" borderId="91" xfId="44" applyFont="1" applyFill="1" applyBorder="1" applyAlignment="1" applyProtection="1">
      <alignment horizontal="center"/>
    </xf>
    <xf numFmtId="0" fontId="42" fillId="0" borderId="67" xfId="44" applyFont="1" applyFill="1" applyBorder="1" applyAlignment="1" applyProtection="1">
      <alignment horizontal="left"/>
    </xf>
    <xf numFmtId="0" fontId="42" fillId="0" borderId="67" xfId="44" applyFont="1" applyFill="1" applyBorder="1" applyAlignment="1" applyProtection="1">
      <alignment horizontal="center"/>
    </xf>
    <xf numFmtId="0" fontId="42" fillId="0" borderId="92" xfId="44" applyFont="1" applyFill="1" applyBorder="1" applyAlignment="1" applyProtection="1">
      <alignment horizontal="left"/>
    </xf>
    <xf numFmtId="0" fontId="42" fillId="0" borderId="55" xfId="44" applyFont="1" applyFill="1" applyBorder="1" applyAlignment="1" applyProtection="1">
      <alignment horizontal="center"/>
    </xf>
    <xf numFmtId="0" fontId="42" fillId="0" borderId="60" xfId="44" applyFont="1" applyFill="1" applyBorder="1" applyAlignment="1" applyProtection="1">
      <alignment horizontal="left"/>
    </xf>
    <xf numFmtId="0" fontId="42" fillId="0" borderId="60" xfId="44" applyFont="1" applyFill="1" applyBorder="1" applyAlignment="1" applyProtection="1">
      <alignment horizontal="center"/>
    </xf>
    <xf numFmtId="0" fontId="42" fillId="0" borderId="90" xfId="44" applyFont="1" applyFill="1" applyBorder="1" applyAlignment="1" applyProtection="1">
      <alignment horizontal="left"/>
    </xf>
    <xf numFmtId="0" fontId="42" fillId="0" borderId="55" xfId="44" applyFont="1" applyBorder="1" applyAlignment="1" applyProtection="1">
      <alignment horizontal="center" wrapText="1"/>
    </xf>
    <xf numFmtId="0" fontId="42" fillId="0" borderId="60" xfId="44" applyFont="1" applyBorder="1" applyAlignment="1" applyProtection="1">
      <alignment horizontal="center" wrapText="1"/>
    </xf>
    <xf numFmtId="0" fontId="42" fillId="0" borderId="60" xfId="44" applyFont="1" applyFill="1" applyBorder="1" applyAlignment="1" applyProtection="1">
      <alignment horizontal="center" wrapText="1"/>
    </xf>
    <xf numFmtId="0" fontId="42" fillId="0" borderId="60" xfId="44" applyFont="1" applyFill="1" applyBorder="1" applyAlignment="1" applyProtection="1">
      <alignment vertical="center"/>
    </xf>
    <xf numFmtId="0" fontId="42" fillId="0" borderId="90" xfId="44" applyFont="1" applyFill="1" applyBorder="1" applyAlignment="1" applyProtection="1">
      <alignment vertical="center"/>
    </xf>
    <xf numFmtId="0" fontId="42" fillId="0" borderId="55" xfId="44" applyFont="1" applyFill="1" applyBorder="1" applyAlignment="1" applyProtection="1">
      <alignment horizontal="center" wrapText="1"/>
    </xf>
    <xf numFmtId="0" fontId="42" fillId="0" borderId="60" xfId="44" applyFont="1" applyFill="1" applyBorder="1" applyAlignment="1" applyProtection="1">
      <alignment horizontal="left" wrapText="1"/>
    </xf>
    <xf numFmtId="0" fontId="42" fillId="0" borderId="90" xfId="44" applyFont="1" applyFill="1" applyBorder="1" applyAlignment="1" applyProtection="1">
      <alignment horizontal="left" wrapText="1"/>
    </xf>
    <xf numFmtId="0" fontId="42" fillId="0" borderId="117" xfId="44" applyFont="1" applyFill="1" applyBorder="1" applyAlignment="1" applyProtection="1">
      <alignment horizontal="center"/>
    </xf>
    <xf numFmtId="0" fontId="42" fillId="0" borderId="118" xfId="44" applyFont="1" applyFill="1" applyBorder="1" applyAlignment="1" applyProtection="1">
      <alignment horizontal="left"/>
    </xf>
    <xf numFmtId="0" fontId="42" fillId="0" borderId="118" xfId="44" applyFont="1" applyFill="1" applyBorder="1" applyAlignment="1" applyProtection="1">
      <alignment horizontal="center"/>
    </xf>
    <xf numFmtId="0" fontId="42" fillId="0" borderId="119" xfId="44" applyFont="1" applyFill="1" applyBorder="1" applyAlignment="1" applyProtection="1">
      <alignment horizontal="left"/>
    </xf>
    <xf numFmtId="0" fontId="43" fillId="0" borderId="0" xfId="44" applyFont="1" applyProtection="1"/>
    <xf numFmtId="0" fontId="21" fillId="4" borderId="129" xfId="42" applyFont="1" applyFill="1" applyBorder="1" applyAlignment="1" applyProtection="1">
      <alignment horizontal="center"/>
    </xf>
    <xf numFmtId="0" fontId="21" fillId="4" borderId="130" xfId="42" applyFont="1" applyFill="1" applyBorder="1" applyAlignment="1" applyProtection="1">
      <alignment horizontal="center"/>
    </xf>
    <xf numFmtId="0" fontId="21" fillId="4" borderId="24" xfId="42" applyFont="1" applyFill="1" applyBorder="1" applyAlignment="1" applyProtection="1">
      <alignment horizontal="center" vertical="center"/>
    </xf>
    <xf numFmtId="0" fontId="20" fillId="0" borderId="0" xfId="42" applyFont="1" applyFill="1" applyBorder="1" applyAlignment="1" applyProtection="1">
      <alignment horizontal="center" vertical="center"/>
    </xf>
    <xf numFmtId="0" fontId="21" fillId="4" borderId="123" xfId="42" applyFont="1" applyFill="1" applyBorder="1" applyAlignment="1" applyProtection="1">
      <alignment horizontal="center" textRotation="90" wrapText="1"/>
    </xf>
    <xf numFmtId="0" fontId="21" fillId="4" borderId="20" xfId="42" applyFont="1" applyFill="1" applyBorder="1" applyAlignment="1" applyProtection="1">
      <alignment horizontal="center" textRotation="90"/>
    </xf>
    <xf numFmtId="0" fontId="21" fillId="4" borderId="126" xfId="42" applyFont="1" applyFill="1" applyBorder="1" applyAlignment="1" applyProtection="1">
      <alignment horizontal="center" vertical="center" textRotation="90"/>
    </xf>
    <xf numFmtId="0" fontId="22" fillId="4" borderId="127" xfId="42" applyFont="1" applyFill="1" applyBorder="1" applyAlignment="1" applyProtection="1">
      <alignment horizontal="center" vertical="center" textRotation="90"/>
    </xf>
    <xf numFmtId="0" fontId="23" fillId="4" borderId="128" xfId="42" applyFont="1" applyFill="1" applyBorder="1" applyAlignment="1" applyProtection="1">
      <alignment horizontal="center" vertical="center"/>
    </xf>
    <xf numFmtId="0" fontId="21" fillId="4" borderId="105" xfId="42" applyFont="1" applyFill="1" applyBorder="1" applyAlignment="1" applyProtection="1">
      <alignment horizontal="center"/>
    </xf>
    <xf numFmtId="0" fontId="21" fillId="4" borderId="13" xfId="42" applyFont="1" applyFill="1" applyBorder="1" applyAlignment="1" applyProtection="1">
      <alignment horizontal="center" vertical="center"/>
    </xf>
    <xf numFmtId="0" fontId="21" fillId="4" borderId="131" xfId="42" applyFont="1" applyFill="1" applyBorder="1" applyAlignment="1" applyProtection="1">
      <alignment horizontal="center" vertical="center" wrapText="1"/>
    </xf>
    <xf numFmtId="0" fontId="21" fillId="4" borderId="132" xfId="42" applyFont="1" applyFill="1" applyBorder="1" applyAlignment="1" applyProtection="1">
      <alignment horizontal="center" vertical="center"/>
    </xf>
    <xf numFmtId="0" fontId="19" fillId="4" borderId="133" xfId="42" applyFont="1" applyFill="1" applyBorder="1" applyAlignment="1" applyProtection="1">
      <alignment horizontal="center" vertical="center"/>
    </xf>
    <xf numFmtId="0" fontId="19" fillId="4" borderId="0" xfId="42" applyFont="1" applyFill="1" applyBorder="1" applyAlignment="1" applyProtection="1">
      <alignment horizontal="center" vertical="center"/>
    </xf>
    <xf numFmtId="1" fontId="21" fillId="4" borderId="134" xfId="42" applyNumberFormat="1" applyFont="1" applyFill="1" applyBorder="1" applyAlignment="1" applyProtection="1">
      <alignment horizontal="left" vertical="center"/>
    </xf>
    <xf numFmtId="165" fontId="21" fillId="4" borderId="135" xfId="26" applyNumberFormat="1" applyFont="1" applyFill="1" applyBorder="1" applyAlignment="1" applyProtection="1">
      <alignment horizontal="center" vertical="center"/>
    </xf>
    <xf numFmtId="0" fontId="36" fillId="4" borderId="102" xfId="42" applyFont="1" applyFill="1" applyBorder="1" applyAlignment="1" applyProtection="1">
      <alignment horizontal="center" textRotation="90" wrapText="1"/>
    </xf>
    <xf numFmtId="0" fontId="19" fillId="4" borderId="136" xfId="42" applyFont="1" applyFill="1" applyBorder="1" applyAlignment="1" applyProtection="1">
      <alignment horizontal="center" vertical="center"/>
    </xf>
    <xf numFmtId="1" fontId="21" fillId="4" borderId="105" xfId="42" applyNumberFormat="1" applyFont="1" applyFill="1" applyBorder="1" applyAlignment="1" applyProtection="1">
      <alignment horizontal="center"/>
    </xf>
    <xf numFmtId="1" fontId="21" fillId="4" borderId="137" xfId="42" applyNumberFormat="1" applyFont="1" applyFill="1" applyBorder="1" applyAlignment="1" applyProtection="1">
      <alignment horizontal="center"/>
    </xf>
    <xf numFmtId="0" fontId="19" fillId="4" borderId="12" xfId="42" applyFont="1" applyFill="1" applyBorder="1" applyAlignment="1" applyProtection="1">
      <alignment horizontal="center" vertical="center"/>
    </xf>
    <xf numFmtId="0" fontId="24" fillId="0" borderId="133" xfId="42" applyFont="1" applyFill="1" applyBorder="1" applyAlignment="1" applyProtection="1">
      <alignment horizontal="center" vertical="center"/>
    </xf>
    <xf numFmtId="1" fontId="21" fillId="4" borderId="14" xfId="42" applyNumberFormat="1" applyFont="1" applyFill="1" applyBorder="1" applyAlignment="1" applyProtection="1">
      <alignment horizontal="left" vertical="center" shrinkToFit="1"/>
    </xf>
    <xf numFmtId="164" fontId="21" fillId="4" borderId="16" xfId="26" applyFont="1" applyFill="1" applyBorder="1" applyAlignment="1" applyProtection="1">
      <alignment horizontal="center" vertical="center"/>
    </xf>
    <xf numFmtId="0" fontId="21" fillId="4" borderId="139" xfId="42" applyFont="1" applyFill="1" applyBorder="1" applyAlignment="1" applyProtection="1">
      <alignment horizontal="left" vertical="center"/>
    </xf>
    <xf numFmtId="0" fontId="19" fillId="0" borderId="43" xfId="42" applyFont="1" applyFill="1" applyBorder="1" applyAlignment="1" applyProtection="1">
      <alignment horizontal="left" vertical="center" wrapText="1"/>
    </xf>
    <xf numFmtId="0" fontId="19" fillId="4" borderId="111" xfId="42" applyFont="1" applyFill="1" applyBorder="1" applyAlignment="1" applyProtection="1">
      <alignment horizontal="left" vertical="center" wrapText="1"/>
    </xf>
    <xf numFmtId="0" fontId="19" fillId="4" borderId="140" xfId="42" applyFont="1" applyFill="1" applyBorder="1" applyAlignment="1" applyProtection="1">
      <alignment horizontal="left" vertical="center" wrapText="1"/>
    </xf>
    <xf numFmtId="0" fontId="19" fillId="0" borderId="52" xfId="42" applyFont="1" applyFill="1" applyBorder="1" applyAlignment="1" applyProtection="1">
      <alignment horizontal="left" vertical="center" wrapText="1"/>
    </xf>
    <xf numFmtId="1" fontId="21" fillId="4" borderId="138" xfId="42" applyNumberFormat="1" applyFont="1" applyFill="1" applyBorder="1" applyAlignment="1" applyProtection="1">
      <alignment horizontal="center" vertical="center"/>
    </xf>
    <xf numFmtId="0" fontId="21" fillId="4" borderId="108" xfId="42" applyFont="1" applyFill="1" applyBorder="1" applyAlignment="1" applyProtection="1">
      <alignment horizontal="center" vertical="center" wrapText="1"/>
    </xf>
    <xf numFmtId="1" fontId="21" fillId="4" borderId="43" xfId="42" applyNumberFormat="1" applyFont="1" applyFill="1" applyBorder="1" applyAlignment="1" applyProtection="1">
      <alignment horizontal="center" vertical="center" shrinkToFit="1"/>
    </xf>
    <xf numFmtId="1" fontId="21" fillId="4" borderId="42" xfId="42" applyNumberFormat="1" applyFont="1" applyFill="1" applyBorder="1" applyAlignment="1" applyProtection="1">
      <alignment horizontal="center" vertical="center" shrinkToFit="1"/>
    </xf>
    <xf numFmtId="1" fontId="21" fillId="4" borderId="15" xfId="42" applyNumberFormat="1" applyFont="1" applyFill="1" applyBorder="1" applyAlignment="1" applyProtection="1">
      <alignment horizontal="center" vertical="center" shrinkToFit="1"/>
    </xf>
    <xf numFmtId="164" fontId="21" fillId="4" borderId="18" xfId="26" applyFont="1" applyFill="1" applyBorder="1" applyAlignment="1" applyProtection="1">
      <alignment horizontal="center" vertical="center"/>
    </xf>
    <xf numFmtId="164" fontId="21" fillId="4" borderId="148" xfId="26" applyFont="1" applyFill="1" applyBorder="1" applyAlignment="1" applyProtection="1">
      <alignment horizontal="center" vertical="center"/>
    </xf>
    <xf numFmtId="164" fontId="21" fillId="4" borderId="122" xfId="26" applyFont="1" applyFill="1" applyBorder="1" applyAlignment="1" applyProtection="1">
      <alignment horizontal="center" vertical="center"/>
    </xf>
    <xf numFmtId="0" fontId="0" fillId="0" borderId="56" xfId="0" applyBorder="1" applyAlignment="1" applyProtection="1">
      <alignment vertical="center"/>
    </xf>
    <xf numFmtId="0" fontId="40" fillId="0" borderId="0" xfId="44" applyFont="1" applyAlignment="1" applyProtection="1">
      <alignment horizontal="center" vertical="center"/>
    </xf>
    <xf numFmtId="0" fontId="41" fillId="0" borderId="141" xfId="44" applyFont="1" applyFill="1" applyBorder="1" applyAlignment="1" applyProtection="1">
      <alignment horizontal="center" vertical="center"/>
    </xf>
    <xf numFmtId="0" fontId="41" fillId="0" borderId="142" xfId="44" applyFont="1" applyFill="1" applyBorder="1" applyAlignment="1" applyProtection="1">
      <alignment horizontal="center" vertical="center"/>
    </xf>
    <xf numFmtId="0" fontId="41" fillId="0" borderId="143" xfId="44" applyFont="1" applyFill="1" applyBorder="1" applyAlignment="1" applyProtection="1">
      <alignment horizontal="center" vertical="center"/>
    </xf>
    <xf numFmtId="0" fontId="41" fillId="0" borderId="144" xfId="44" applyFont="1" applyFill="1" applyBorder="1" applyAlignment="1" applyProtection="1">
      <alignment horizontal="center" vertical="center"/>
    </xf>
    <xf numFmtId="0" fontId="41" fillId="0" borderId="145" xfId="44" applyFont="1" applyFill="1" applyBorder="1" applyAlignment="1" applyProtection="1">
      <alignment horizontal="center" vertical="center"/>
    </xf>
    <xf numFmtId="0" fontId="41" fillId="0" borderId="146" xfId="44" applyFont="1" applyFill="1" applyBorder="1" applyAlignment="1" applyProtection="1">
      <alignment horizontal="center" vertical="center"/>
    </xf>
    <xf numFmtId="0" fontId="41" fillId="0" borderId="147" xfId="44" applyFont="1" applyFill="1" applyBorder="1" applyAlignment="1" applyProtection="1">
      <alignment horizontal="center" vertical="center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0"/>
    <cellStyle name="Normál_bsc_kep_terv_onkorm_szakir" xfId="41"/>
    <cellStyle name="Normál_H_B séma 0323" xfId="42"/>
    <cellStyle name="Normál_H_B séma 0323 2" xfId="43"/>
    <cellStyle name="Normál_Hír 2" xfId="44"/>
    <cellStyle name="Összesen" xfId="45" builtinId="25" customBuiltin="1"/>
    <cellStyle name="Rossz" xfId="46" builtinId="27" customBuiltin="1"/>
    <cellStyle name="Semleges" xfId="47" builtinId="28" customBuiltin="1"/>
    <cellStyle name="Számítás" xfId="48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</sheetPr>
  <dimension ref="A1:AT367"/>
  <sheetViews>
    <sheetView tabSelected="1" zoomScale="70" zoomScaleNormal="70" zoomScaleSheetLayoutView="75" workbookViewId="0">
      <selection sqref="A1:AS1"/>
    </sheetView>
  </sheetViews>
  <sheetFormatPr defaultColWidth="10.6640625" defaultRowHeight="15.75" x14ac:dyDescent="0.25"/>
  <cols>
    <col min="1" max="1" width="17.1640625" style="256" customWidth="1"/>
    <col min="2" max="2" width="7.1640625" style="174" customWidth="1"/>
    <col min="3" max="3" width="63.6640625" style="174" customWidth="1"/>
    <col min="4" max="4" width="4.5" style="255" customWidth="1"/>
    <col min="5" max="5" width="7.5" style="255" customWidth="1"/>
    <col min="6" max="6" width="4.5" style="255" customWidth="1"/>
    <col min="7" max="7" width="7.5" style="255" customWidth="1"/>
    <col min="8" max="9" width="6" style="255" customWidth="1"/>
    <col min="10" max="10" width="4.5" style="255" customWidth="1"/>
    <col min="11" max="11" width="7.5" style="255" customWidth="1"/>
    <col min="12" max="12" width="4.5" style="255" customWidth="1"/>
    <col min="13" max="13" width="7.5" style="255" customWidth="1"/>
    <col min="14" max="15" width="6" style="255" customWidth="1"/>
    <col min="16" max="16" width="4.5" style="255" customWidth="1"/>
    <col min="17" max="17" width="7.5" style="255" customWidth="1"/>
    <col min="18" max="18" width="4.5" style="255" customWidth="1"/>
    <col min="19" max="19" width="7.5" style="255" customWidth="1"/>
    <col min="20" max="21" width="6" style="255" customWidth="1"/>
    <col min="22" max="22" width="4.5" style="255" customWidth="1"/>
    <col min="23" max="23" width="7.5" style="255" customWidth="1"/>
    <col min="24" max="24" width="5.83203125" style="255" customWidth="1"/>
    <col min="25" max="25" width="8.1640625" style="255" bestFit="1" customWidth="1"/>
    <col min="26" max="28" width="5.83203125" style="255" customWidth="1"/>
    <col min="29" max="29" width="8.1640625" style="255" bestFit="1" customWidth="1"/>
    <col min="30" max="30" width="5.83203125" style="255" customWidth="1"/>
    <col min="31" max="31" width="8.1640625" style="255" bestFit="1" customWidth="1"/>
    <col min="32" max="34" width="5.83203125" style="255" customWidth="1"/>
    <col min="35" max="35" width="8.1640625" style="255" bestFit="1" customWidth="1"/>
    <col min="36" max="36" width="5.83203125" style="255" customWidth="1"/>
    <col min="37" max="37" width="8.1640625" style="255" bestFit="1" customWidth="1"/>
    <col min="38" max="40" width="6.5" style="255" bestFit="1" customWidth="1"/>
    <col min="41" max="41" width="8.1640625" style="255" bestFit="1" customWidth="1"/>
    <col min="42" max="42" width="6.5" style="255" bestFit="1" customWidth="1"/>
    <col min="43" max="43" width="8.1640625" style="255" bestFit="1" customWidth="1"/>
    <col min="44" max="44" width="6.5" style="255" bestFit="1" customWidth="1"/>
    <col min="45" max="45" width="6.83203125" style="255" customWidth="1"/>
    <col min="46" max="57" width="1.83203125" style="136" customWidth="1"/>
    <col min="58" max="58" width="2.33203125" style="136" customWidth="1"/>
    <col min="59" max="16384" width="10.6640625" style="136"/>
  </cols>
  <sheetData>
    <row r="1" spans="1:46" ht="21.95" customHeight="1" x14ac:dyDescent="0.2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</row>
    <row r="2" spans="1:46" ht="21.95" customHeight="1" x14ac:dyDescent="0.2">
      <c r="A2" s="303" t="s">
        <v>285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</row>
    <row r="3" spans="1:46" ht="21.95" customHeight="1" x14ac:dyDescent="0.2">
      <c r="A3" s="303" t="s">
        <v>286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</row>
    <row r="4" spans="1:46" ht="21.95" customHeight="1" x14ac:dyDescent="0.2">
      <c r="A4" s="303" t="s">
        <v>386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</row>
    <row r="5" spans="1:46" ht="21.95" customHeight="1" thickBot="1" x14ac:dyDescent="0.25">
      <c r="A5" s="303" t="s">
        <v>1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</row>
    <row r="6" spans="1:46" ht="15.75" customHeight="1" x14ac:dyDescent="0.2">
      <c r="A6" s="306" t="s">
        <v>2</v>
      </c>
      <c r="B6" s="307" t="s">
        <v>3</v>
      </c>
      <c r="C6" s="308" t="s">
        <v>4</v>
      </c>
      <c r="D6" s="311" t="s">
        <v>5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2" t="s">
        <v>6</v>
      </c>
      <c r="AO6" s="312"/>
      <c r="AP6" s="312"/>
      <c r="AQ6" s="312"/>
      <c r="AR6" s="312"/>
      <c r="AS6" s="312"/>
    </row>
    <row r="7" spans="1:46" ht="15.75" customHeight="1" thickTop="1" thickBot="1" x14ac:dyDescent="0.3">
      <c r="A7" s="306"/>
      <c r="B7" s="307"/>
      <c r="C7" s="308"/>
      <c r="D7" s="300" t="s">
        <v>7</v>
      </c>
      <c r="E7" s="300"/>
      <c r="F7" s="300"/>
      <c r="G7" s="300"/>
      <c r="H7" s="300"/>
      <c r="I7" s="300"/>
      <c r="J7" s="309" t="s">
        <v>8</v>
      </c>
      <c r="K7" s="309"/>
      <c r="L7" s="309"/>
      <c r="M7" s="309"/>
      <c r="N7" s="309"/>
      <c r="O7" s="309"/>
      <c r="P7" s="300" t="s">
        <v>9</v>
      </c>
      <c r="Q7" s="300"/>
      <c r="R7" s="300"/>
      <c r="S7" s="300"/>
      <c r="T7" s="300"/>
      <c r="U7" s="300"/>
      <c r="V7" s="301" t="s">
        <v>10</v>
      </c>
      <c r="W7" s="301"/>
      <c r="X7" s="301"/>
      <c r="Y7" s="301"/>
      <c r="Z7" s="301"/>
      <c r="AA7" s="301"/>
      <c r="AB7" s="300" t="s">
        <v>11</v>
      </c>
      <c r="AC7" s="300"/>
      <c r="AD7" s="300"/>
      <c r="AE7" s="300"/>
      <c r="AF7" s="300"/>
      <c r="AG7" s="300"/>
      <c r="AH7" s="309" t="s">
        <v>12</v>
      </c>
      <c r="AI7" s="309"/>
      <c r="AJ7" s="309"/>
      <c r="AK7" s="309"/>
      <c r="AL7" s="309"/>
      <c r="AM7" s="309"/>
      <c r="AN7" s="312"/>
      <c r="AO7" s="312"/>
      <c r="AP7" s="312"/>
      <c r="AQ7" s="312"/>
      <c r="AR7" s="312"/>
      <c r="AS7" s="312"/>
    </row>
    <row r="8" spans="1:46" ht="15.75" customHeight="1" thickTop="1" thickBot="1" x14ac:dyDescent="0.25">
      <c r="A8" s="306"/>
      <c r="B8" s="307"/>
      <c r="C8" s="308"/>
      <c r="D8" s="302" t="s">
        <v>13</v>
      </c>
      <c r="E8" s="302"/>
      <c r="F8" s="310" t="s">
        <v>14</v>
      </c>
      <c r="G8" s="310"/>
      <c r="H8" s="305" t="s">
        <v>15</v>
      </c>
      <c r="I8" s="304" t="s">
        <v>233</v>
      </c>
      <c r="J8" s="302" t="s">
        <v>13</v>
      </c>
      <c r="K8" s="302"/>
      <c r="L8" s="310" t="s">
        <v>14</v>
      </c>
      <c r="M8" s="310"/>
      <c r="N8" s="305" t="s">
        <v>15</v>
      </c>
      <c r="O8" s="304" t="s">
        <v>233</v>
      </c>
      <c r="P8" s="302" t="s">
        <v>13</v>
      </c>
      <c r="Q8" s="302"/>
      <c r="R8" s="310" t="s">
        <v>14</v>
      </c>
      <c r="S8" s="310"/>
      <c r="T8" s="305" t="s">
        <v>15</v>
      </c>
      <c r="U8" s="304" t="s">
        <v>233</v>
      </c>
      <c r="V8" s="302" t="s">
        <v>13</v>
      </c>
      <c r="W8" s="302"/>
      <c r="X8" s="310" t="s">
        <v>14</v>
      </c>
      <c r="Y8" s="310"/>
      <c r="Z8" s="305" t="s">
        <v>15</v>
      </c>
      <c r="AA8" s="304" t="s">
        <v>233</v>
      </c>
      <c r="AB8" s="302" t="s">
        <v>13</v>
      </c>
      <c r="AC8" s="302"/>
      <c r="AD8" s="310" t="s">
        <v>14</v>
      </c>
      <c r="AE8" s="310"/>
      <c r="AF8" s="305" t="s">
        <v>15</v>
      </c>
      <c r="AG8" s="304" t="s">
        <v>233</v>
      </c>
      <c r="AH8" s="302" t="s">
        <v>13</v>
      </c>
      <c r="AI8" s="302"/>
      <c r="AJ8" s="310" t="s">
        <v>14</v>
      </c>
      <c r="AK8" s="310"/>
      <c r="AL8" s="305" t="s">
        <v>15</v>
      </c>
      <c r="AM8" s="304" t="s">
        <v>233</v>
      </c>
      <c r="AN8" s="302" t="s">
        <v>13</v>
      </c>
      <c r="AO8" s="302"/>
      <c r="AP8" s="310" t="s">
        <v>14</v>
      </c>
      <c r="AQ8" s="310"/>
      <c r="AR8" s="305" t="s">
        <v>15</v>
      </c>
      <c r="AS8" s="317" t="s">
        <v>58</v>
      </c>
      <c r="AT8" s="136" t="str">
        <f>IF(BB16*BC16=0,"",BB16*BC16)</f>
        <v/>
      </c>
    </row>
    <row r="9" spans="1:46" ht="80.099999999999994" customHeight="1" thickTop="1" thickBot="1" x14ac:dyDescent="0.25">
      <c r="A9" s="306"/>
      <c r="B9" s="307"/>
      <c r="C9" s="308"/>
      <c r="D9" s="80" t="s">
        <v>56</v>
      </c>
      <c r="E9" s="129" t="s">
        <v>57</v>
      </c>
      <c r="F9" s="81" t="s">
        <v>56</v>
      </c>
      <c r="G9" s="129" t="s">
        <v>57</v>
      </c>
      <c r="H9" s="305"/>
      <c r="I9" s="304"/>
      <c r="J9" s="80" t="s">
        <v>56</v>
      </c>
      <c r="K9" s="129" t="s">
        <v>57</v>
      </c>
      <c r="L9" s="81" t="s">
        <v>56</v>
      </c>
      <c r="M9" s="129" t="s">
        <v>57</v>
      </c>
      <c r="N9" s="305"/>
      <c r="O9" s="304"/>
      <c r="P9" s="80" t="s">
        <v>56</v>
      </c>
      <c r="Q9" s="129" t="s">
        <v>57</v>
      </c>
      <c r="R9" s="81" t="s">
        <v>56</v>
      </c>
      <c r="S9" s="129" t="s">
        <v>57</v>
      </c>
      <c r="T9" s="305"/>
      <c r="U9" s="304"/>
      <c r="V9" s="80" t="s">
        <v>56</v>
      </c>
      <c r="W9" s="129" t="s">
        <v>57</v>
      </c>
      <c r="X9" s="81" t="s">
        <v>56</v>
      </c>
      <c r="Y9" s="129" t="s">
        <v>57</v>
      </c>
      <c r="Z9" s="305"/>
      <c r="AA9" s="304"/>
      <c r="AB9" s="80" t="s">
        <v>56</v>
      </c>
      <c r="AC9" s="129" t="s">
        <v>57</v>
      </c>
      <c r="AD9" s="81" t="s">
        <v>56</v>
      </c>
      <c r="AE9" s="129" t="s">
        <v>57</v>
      </c>
      <c r="AF9" s="305"/>
      <c r="AG9" s="304"/>
      <c r="AH9" s="80" t="s">
        <v>56</v>
      </c>
      <c r="AI9" s="129" t="s">
        <v>57</v>
      </c>
      <c r="AJ9" s="81" t="s">
        <v>56</v>
      </c>
      <c r="AK9" s="129" t="s">
        <v>57</v>
      </c>
      <c r="AL9" s="305"/>
      <c r="AM9" s="304"/>
      <c r="AN9" s="80" t="s">
        <v>56</v>
      </c>
      <c r="AO9" s="129" t="s">
        <v>57</v>
      </c>
      <c r="AP9" s="81" t="s">
        <v>56</v>
      </c>
      <c r="AQ9" s="129" t="s">
        <v>57</v>
      </c>
      <c r="AR9" s="305"/>
      <c r="AS9" s="317"/>
    </row>
    <row r="10" spans="1:46" s="137" customFormat="1" ht="15.75" customHeight="1" x14ac:dyDescent="0.3">
      <c r="A10" s="1">
        <v>1</v>
      </c>
      <c r="B10" s="2"/>
      <c r="C10" s="3" t="s">
        <v>16</v>
      </c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82"/>
      <c r="AO10" s="83" t="str">
        <f>IF(AN10=0,"",AN10)</f>
        <v/>
      </c>
      <c r="AP10" s="83"/>
      <c r="AQ10" s="83"/>
      <c r="AR10" s="83"/>
      <c r="AS10" s="84"/>
    </row>
    <row r="11" spans="1:46" ht="15.75" customHeight="1" x14ac:dyDescent="0.25">
      <c r="A11" s="138" t="s">
        <v>60</v>
      </c>
      <c r="B11" s="61" t="s">
        <v>17</v>
      </c>
      <c r="C11" s="139" t="s">
        <v>61</v>
      </c>
      <c r="D11" s="140">
        <v>2</v>
      </c>
      <c r="E11" s="4">
        <f t="shared" ref="E11:E25" si="0">IF(D11*15=0,"",D11*15)</f>
        <v>30</v>
      </c>
      <c r="F11" s="140"/>
      <c r="G11" s="4"/>
      <c r="H11" s="141">
        <v>2</v>
      </c>
      <c r="I11" s="142" t="s">
        <v>17</v>
      </c>
      <c r="J11" s="143"/>
      <c r="K11" s="4" t="str">
        <f t="shared" ref="K11:K25" si="1">IF(J11*15=0,"",J11*15)</f>
        <v/>
      </c>
      <c r="L11" s="141"/>
      <c r="M11" s="4"/>
      <c r="N11" s="141"/>
      <c r="O11" s="144"/>
      <c r="P11" s="140"/>
      <c r="Q11" s="4" t="str">
        <f t="shared" ref="Q11:Q25" si="2">IF(P11*15=0,"",P11*15)</f>
        <v/>
      </c>
      <c r="R11" s="140"/>
      <c r="S11" s="4"/>
      <c r="T11" s="141"/>
      <c r="U11" s="142"/>
      <c r="V11" s="143"/>
      <c r="W11" s="4"/>
      <c r="X11" s="140"/>
      <c r="Y11" s="4"/>
      <c r="Z11" s="141"/>
      <c r="AA11" s="145"/>
      <c r="AB11" s="143"/>
      <c r="AC11" s="4" t="str">
        <f t="shared" ref="AC11:AC25" si="3">IF(AB11*15=0,"",AB11*15)</f>
        <v/>
      </c>
      <c r="AD11" s="141"/>
      <c r="AE11" s="4" t="str">
        <f t="shared" ref="AE11:AE25" si="4">IF(AD11*15=0,"",AD11*15)</f>
        <v/>
      </c>
      <c r="AF11" s="141"/>
      <c r="AG11" s="144"/>
      <c r="AH11" s="140"/>
      <c r="AI11" s="4" t="str">
        <f t="shared" ref="AI11:AI25" si="5">IF(AH11*15=0,"",AH11*15)</f>
        <v/>
      </c>
      <c r="AJ11" s="140"/>
      <c r="AK11" s="4" t="str">
        <f t="shared" ref="AK11:AK25" si="6">IF(AJ11*15=0,"",AJ11*15)</f>
        <v/>
      </c>
      <c r="AL11" s="141"/>
      <c r="AM11" s="146"/>
      <c r="AN11" s="5">
        <f t="shared" ref="AN11:AN25" si="7">IF(D11+J11+P11+V11+AB11+AH11=0,"",D11+J11+P11+V11+AB11+AH11)</f>
        <v>2</v>
      </c>
      <c r="AO11" s="4">
        <f t="shared" ref="AO11:AO25" si="8">IF((D11+J11+P11+V11+AB11+AH11)*15=0,"",(D11+J11+P11+V11+AB11+AH11)*15)</f>
        <v>30</v>
      </c>
      <c r="AP11" s="6" t="str">
        <f t="shared" ref="AP11:AP25" si="9">IF(F11+L11+R11+X11+AD11+AJ11=0,"",F11+L11+R11+X11+AD11+AJ11)</f>
        <v/>
      </c>
      <c r="AQ11" s="4" t="str">
        <f t="shared" ref="AQ11:AQ25" si="10">IF((F11+L11+R11+X11+AD11+AJ11)*15=0,"",(F11+L11+R11+X11+AD11+AJ11)*15)</f>
        <v/>
      </c>
      <c r="AR11" s="6">
        <f t="shared" ref="AR11:AR25" si="11">IF(H11+N11+T11+Z11+AF11+AL11=0,"",H11+N11+T11+Z11+AF11+AL11)</f>
        <v>2</v>
      </c>
      <c r="AS11" s="7">
        <f t="shared" ref="AS11:AS25" si="12">IF(D11+F11+J11+L11+P11+R11+V11+X11+AB11+AD11+AH11+AJ11=0,"",D11+F11+J11+L11+P11+R11+V11+X11+AB11+AD11+AH11+AJ11)</f>
        <v>2</v>
      </c>
    </row>
    <row r="12" spans="1:46" ht="15.75" customHeight="1" x14ac:dyDescent="0.25">
      <c r="A12" s="138" t="s">
        <v>62</v>
      </c>
      <c r="B12" s="61" t="s">
        <v>17</v>
      </c>
      <c r="C12" s="147" t="s">
        <v>63</v>
      </c>
      <c r="D12" s="148"/>
      <c r="E12" s="4" t="str">
        <f t="shared" si="0"/>
        <v/>
      </c>
      <c r="F12" s="148"/>
      <c r="G12" s="4"/>
      <c r="H12" s="149"/>
      <c r="I12" s="142"/>
      <c r="J12" s="150"/>
      <c r="K12" s="4" t="str">
        <f t="shared" si="1"/>
        <v/>
      </c>
      <c r="L12" s="151"/>
      <c r="M12" s="4"/>
      <c r="N12" s="149"/>
      <c r="O12" s="144"/>
      <c r="P12" s="148">
        <v>1</v>
      </c>
      <c r="Q12" s="4">
        <f t="shared" si="2"/>
        <v>15</v>
      </c>
      <c r="R12" s="148"/>
      <c r="S12" s="4"/>
      <c r="T12" s="149">
        <v>2</v>
      </c>
      <c r="U12" s="142" t="s">
        <v>17</v>
      </c>
      <c r="V12" s="150"/>
      <c r="W12" s="4"/>
      <c r="X12" s="148"/>
      <c r="Y12" s="4"/>
      <c r="Z12" s="149"/>
      <c r="AA12" s="145"/>
      <c r="AB12" s="150"/>
      <c r="AC12" s="4" t="str">
        <f t="shared" si="3"/>
        <v/>
      </c>
      <c r="AD12" s="151"/>
      <c r="AE12" s="4" t="str">
        <f t="shared" si="4"/>
        <v/>
      </c>
      <c r="AF12" s="149"/>
      <c r="AG12" s="144"/>
      <c r="AH12" s="148"/>
      <c r="AI12" s="4" t="str">
        <f t="shared" si="5"/>
        <v/>
      </c>
      <c r="AJ12" s="148"/>
      <c r="AK12" s="4" t="str">
        <f t="shared" si="6"/>
        <v/>
      </c>
      <c r="AL12" s="149"/>
      <c r="AM12" s="146"/>
      <c r="AN12" s="5">
        <f t="shared" si="7"/>
        <v>1</v>
      </c>
      <c r="AO12" s="4">
        <f t="shared" si="8"/>
        <v>15</v>
      </c>
      <c r="AP12" s="6" t="str">
        <f t="shared" si="9"/>
        <v/>
      </c>
      <c r="AQ12" s="4" t="str">
        <f t="shared" si="10"/>
        <v/>
      </c>
      <c r="AR12" s="6">
        <f t="shared" si="11"/>
        <v>2</v>
      </c>
      <c r="AS12" s="7">
        <f t="shared" si="12"/>
        <v>1</v>
      </c>
    </row>
    <row r="13" spans="1:46" ht="15.75" customHeight="1" x14ac:dyDescent="0.25">
      <c r="A13" s="138" t="s">
        <v>358</v>
      </c>
      <c r="B13" s="61" t="s">
        <v>17</v>
      </c>
      <c r="C13" s="147" t="s">
        <v>64</v>
      </c>
      <c r="D13" s="148"/>
      <c r="E13" s="4" t="str">
        <f t="shared" si="0"/>
        <v/>
      </c>
      <c r="F13" s="148"/>
      <c r="G13" s="4"/>
      <c r="H13" s="149"/>
      <c r="I13" s="142"/>
      <c r="J13" s="150">
        <v>2</v>
      </c>
      <c r="K13" s="4">
        <f t="shared" si="1"/>
        <v>30</v>
      </c>
      <c r="L13" s="151"/>
      <c r="M13" s="4"/>
      <c r="N13" s="149">
        <v>2</v>
      </c>
      <c r="O13" s="144" t="s">
        <v>54</v>
      </c>
      <c r="P13" s="148"/>
      <c r="Q13" s="4" t="str">
        <f t="shared" si="2"/>
        <v/>
      </c>
      <c r="R13" s="148"/>
      <c r="S13" s="4"/>
      <c r="T13" s="149"/>
      <c r="U13" s="142"/>
      <c r="V13" s="150"/>
      <c r="W13" s="4"/>
      <c r="X13" s="148"/>
      <c r="Y13" s="4"/>
      <c r="Z13" s="149"/>
      <c r="AA13" s="145"/>
      <c r="AB13" s="150"/>
      <c r="AC13" s="4" t="str">
        <f t="shared" si="3"/>
        <v/>
      </c>
      <c r="AD13" s="151"/>
      <c r="AE13" s="4" t="str">
        <f t="shared" si="4"/>
        <v/>
      </c>
      <c r="AF13" s="149"/>
      <c r="AG13" s="144"/>
      <c r="AH13" s="148"/>
      <c r="AI13" s="4" t="str">
        <f t="shared" si="5"/>
        <v/>
      </c>
      <c r="AJ13" s="148"/>
      <c r="AK13" s="4" t="str">
        <f t="shared" si="6"/>
        <v/>
      </c>
      <c r="AL13" s="149"/>
      <c r="AM13" s="146"/>
      <c r="AN13" s="5">
        <f t="shared" si="7"/>
        <v>2</v>
      </c>
      <c r="AO13" s="4">
        <f t="shared" si="8"/>
        <v>30</v>
      </c>
      <c r="AP13" s="6" t="str">
        <f t="shared" si="9"/>
        <v/>
      </c>
      <c r="AQ13" s="4" t="str">
        <f t="shared" si="10"/>
        <v/>
      </c>
      <c r="AR13" s="6">
        <f t="shared" si="11"/>
        <v>2</v>
      </c>
      <c r="AS13" s="7">
        <f t="shared" si="12"/>
        <v>2</v>
      </c>
    </row>
    <row r="14" spans="1:46" ht="15.75" customHeight="1" x14ac:dyDescent="0.25">
      <c r="A14" s="138" t="s">
        <v>65</v>
      </c>
      <c r="B14" s="61" t="s">
        <v>17</v>
      </c>
      <c r="C14" s="147" t="s">
        <v>66</v>
      </c>
      <c r="D14" s="148">
        <v>3</v>
      </c>
      <c r="E14" s="4">
        <f t="shared" si="0"/>
        <v>45</v>
      </c>
      <c r="F14" s="148"/>
      <c r="G14" s="4"/>
      <c r="H14" s="149">
        <v>2</v>
      </c>
      <c r="I14" s="142" t="s">
        <v>17</v>
      </c>
      <c r="J14" s="150"/>
      <c r="K14" s="4" t="str">
        <f t="shared" si="1"/>
        <v/>
      </c>
      <c r="L14" s="151"/>
      <c r="M14" s="4"/>
      <c r="N14" s="149"/>
      <c r="O14" s="144"/>
      <c r="P14" s="148"/>
      <c r="Q14" s="4" t="str">
        <f t="shared" si="2"/>
        <v/>
      </c>
      <c r="R14" s="148"/>
      <c r="S14" s="4"/>
      <c r="T14" s="149"/>
      <c r="U14" s="142"/>
      <c r="V14" s="150"/>
      <c r="W14" s="4"/>
      <c r="X14" s="148"/>
      <c r="Y14" s="4"/>
      <c r="Z14" s="149"/>
      <c r="AA14" s="145"/>
      <c r="AB14" s="150"/>
      <c r="AC14" s="4" t="str">
        <f t="shared" si="3"/>
        <v/>
      </c>
      <c r="AD14" s="151"/>
      <c r="AE14" s="4" t="str">
        <f t="shared" si="4"/>
        <v/>
      </c>
      <c r="AF14" s="149"/>
      <c r="AG14" s="144"/>
      <c r="AH14" s="148"/>
      <c r="AI14" s="4" t="str">
        <f t="shared" si="5"/>
        <v/>
      </c>
      <c r="AJ14" s="148"/>
      <c r="AK14" s="4" t="str">
        <f t="shared" si="6"/>
        <v/>
      </c>
      <c r="AL14" s="149"/>
      <c r="AM14" s="146"/>
      <c r="AN14" s="5">
        <f t="shared" si="7"/>
        <v>3</v>
      </c>
      <c r="AO14" s="4">
        <f t="shared" si="8"/>
        <v>45</v>
      </c>
      <c r="AP14" s="6" t="str">
        <f t="shared" si="9"/>
        <v/>
      </c>
      <c r="AQ14" s="4" t="str">
        <f t="shared" si="10"/>
        <v/>
      </c>
      <c r="AR14" s="6">
        <f t="shared" si="11"/>
        <v>2</v>
      </c>
      <c r="AS14" s="7">
        <f t="shared" si="12"/>
        <v>3</v>
      </c>
    </row>
    <row r="15" spans="1:46" ht="15.75" customHeight="1" x14ac:dyDescent="0.25">
      <c r="A15" s="138" t="s">
        <v>67</v>
      </c>
      <c r="B15" s="61" t="s">
        <v>17</v>
      </c>
      <c r="C15" s="147" t="s">
        <v>68</v>
      </c>
      <c r="D15" s="148"/>
      <c r="E15" s="4" t="str">
        <f t="shared" si="0"/>
        <v/>
      </c>
      <c r="F15" s="148"/>
      <c r="G15" s="4"/>
      <c r="H15" s="149"/>
      <c r="I15" s="142"/>
      <c r="J15" s="150"/>
      <c r="K15" s="4" t="str">
        <f t="shared" si="1"/>
        <v/>
      </c>
      <c r="L15" s="151"/>
      <c r="M15" s="4"/>
      <c r="N15" s="149"/>
      <c r="O15" s="144"/>
      <c r="P15" s="148">
        <v>2</v>
      </c>
      <c r="Q15" s="4">
        <f t="shared" si="2"/>
        <v>30</v>
      </c>
      <c r="R15" s="148"/>
      <c r="S15" s="4"/>
      <c r="T15" s="149">
        <v>2</v>
      </c>
      <c r="U15" s="142" t="s">
        <v>17</v>
      </c>
      <c r="V15" s="150"/>
      <c r="W15" s="4"/>
      <c r="X15" s="148"/>
      <c r="Y15" s="4"/>
      <c r="Z15" s="149"/>
      <c r="AA15" s="145"/>
      <c r="AB15" s="150"/>
      <c r="AC15" s="4" t="str">
        <f t="shared" si="3"/>
        <v/>
      </c>
      <c r="AD15" s="151"/>
      <c r="AE15" s="4" t="str">
        <f t="shared" si="4"/>
        <v/>
      </c>
      <c r="AF15" s="149"/>
      <c r="AG15" s="144"/>
      <c r="AH15" s="148"/>
      <c r="AI15" s="4" t="str">
        <f t="shared" si="5"/>
        <v/>
      </c>
      <c r="AJ15" s="148"/>
      <c r="AK15" s="4" t="str">
        <f t="shared" si="6"/>
        <v/>
      </c>
      <c r="AL15" s="149"/>
      <c r="AM15" s="146"/>
      <c r="AN15" s="5">
        <f t="shared" si="7"/>
        <v>2</v>
      </c>
      <c r="AO15" s="4">
        <f t="shared" si="8"/>
        <v>30</v>
      </c>
      <c r="AP15" s="6" t="str">
        <f t="shared" si="9"/>
        <v/>
      </c>
      <c r="AQ15" s="4" t="str">
        <f t="shared" si="10"/>
        <v/>
      </c>
      <c r="AR15" s="6">
        <f t="shared" si="11"/>
        <v>2</v>
      </c>
      <c r="AS15" s="7">
        <f t="shared" si="12"/>
        <v>2</v>
      </c>
    </row>
    <row r="16" spans="1:46" ht="15.75" customHeight="1" x14ac:dyDescent="0.25">
      <c r="A16" s="138" t="s">
        <v>69</v>
      </c>
      <c r="B16" s="61" t="s">
        <v>17</v>
      </c>
      <c r="C16" s="147" t="s">
        <v>70</v>
      </c>
      <c r="D16" s="148"/>
      <c r="E16" s="4" t="str">
        <f t="shared" si="0"/>
        <v/>
      </c>
      <c r="F16" s="148"/>
      <c r="G16" s="4"/>
      <c r="H16" s="149"/>
      <c r="I16" s="152"/>
      <c r="J16" s="150">
        <v>3</v>
      </c>
      <c r="K16" s="4">
        <f t="shared" si="1"/>
        <v>45</v>
      </c>
      <c r="L16" s="151"/>
      <c r="M16" s="4"/>
      <c r="N16" s="149">
        <v>2</v>
      </c>
      <c r="O16" s="153" t="s">
        <v>17</v>
      </c>
      <c r="P16" s="148"/>
      <c r="Q16" s="4" t="str">
        <f t="shared" si="2"/>
        <v/>
      </c>
      <c r="R16" s="148"/>
      <c r="S16" s="4"/>
      <c r="T16" s="149"/>
      <c r="U16" s="152"/>
      <c r="V16" s="150"/>
      <c r="W16" s="4"/>
      <c r="X16" s="148"/>
      <c r="Y16" s="4"/>
      <c r="Z16" s="149"/>
      <c r="AA16" s="154"/>
      <c r="AB16" s="150"/>
      <c r="AC16" s="4" t="str">
        <f t="shared" si="3"/>
        <v/>
      </c>
      <c r="AD16" s="151"/>
      <c r="AE16" s="4" t="str">
        <f t="shared" si="4"/>
        <v/>
      </c>
      <c r="AF16" s="149"/>
      <c r="AG16" s="153"/>
      <c r="AH16" s="148"/>
      <c r="AI16" s="4" t="str">
        <f t="shared" si="5"/>
        <v/>
      </c>
      <c r="AJ16" s="148"/>
      <c r="AK16" s="4" t="str">
        <f t="shared" si="6"/>
        <v/>
      </c>
      <c r="AL16" s="149"/>
      <c r="AM16" s="153"/>
      <c r="AN16" s="5">
        <f t="shared" si="7"/>
        <v>3</v>
      </c>
      <c r="AO16" s="4">
        <f t="shared" si="8"/>
        <v>45</v>
      </c>
      <c r="AP16" s="6" t="str">
        <f t="shared" si="9"/>
        <v/>
      </c>
      <c r="AQ16" s="4" t="str">
        <f t="shared" si="10"/>
        <v/>
      </c>
      <c r="AR16" s="6">
        <f t="shared" si="11"/>
        <v>2</v>
      </c>
      <c r="AS16" s="7">
        <f t="shared" si="12"/>
        <v>3</v>
      </c>
    </row>
    <row r="17" spans="1:45" ht="15.75" customHeight="1" x14ac:dyDescent="0.25">
      <c r="A17" s="138" t="s">
        <v>359</v>
      </c>
      <c r="B17" s="61" t="s">
        <v>17</v>
      </c>
      <c r="C17" s="147" t="s">
        <v>71</v>
      </c>
      <c r="D17" s="148">
        <v>2</v>
      </c>
      <c r="E17" s="4">
        <f t="shared" si="0"/>
        <v>30</v>
      </c>
      <c r="F17" s="148"/>
      <c r="G17" s="4"/>
      <c r="H17" s="149">
        <v>2</v>
      </c>
      <c r="I17" s="152" t="s">
        <v>17</v>
      </c>
      <c r="J17" s="150"/>
      <c r="K17" s="4" t="str">
        <f t="shared" si="1"/>
        <v/>
      </c>
      <c r="L17" s="151"/>
      <c r="M17" s="4"/>
      <c r="N17" s="149"/>
      <c r="O17" s="153"/>
      <c r="P17" s="148"/>
      <c r="Q17" s="4" t="str">
        <f t="shared" si="2"/>
        <v/>
      </c>
      <c r="R17" s="148"/>
      <c r="S17" s="4"/>
      <c r="T17" s="149"/>
      <c r="U17" s="152"/>
      <c r="V17" s="150"/>
      <c r="W17" s="4"/>
      <c r="X17" s="148"/>
      <c r="Y17" s="4"/>
      <c r="Z17" s="149"/>
      <c r="AA17" s="154"/>
      <c r="AB17" s="150"/>
      <c r="AC17" s="4" t="str">
        <f t="shared" si="3"/>
        <v/>
      </c>
      <c r="AD17" s="151"/>
      <c r="AE17" s="4" t="str">
        <f t="shared" si="4"/>
        <v/>
      </c>
      <c r="AF17" s="149"/>
      <c r="AG17" s="153"/>
      <c r="AH17" s="148"/>
      <c r="AI17" s="4" t="str">
        <f t="shared" si="5"/>
        <v/>
      </c>
      <c r="AJ17" s="148"/>
      <c r="AK17" s="4" t="str">
        <f t="shared" si="6"/>
        <v/>
      </c>
      <c r="AL17" s="149"/>
      <c r="AM17" s="153"/>
      <c r="AN17" s="5">
        <f t="shared" si="7"/>
        <v>2</v>
      </c>
      <c r="AO17" s="4">
        <f t="shared" si="8"/>
        <v>30</v>
      </c>
      <c r="AP17" s="6" t="str">
        <f t="shared" si="9"/>
        <v/>
      </c>
      <c r="AQ17" s="4" t="str">
        <f t="shared" si="10"/>
        <v/>
      </c>
      <c r="AR17" s="6">
        <f t="shared" si="11"/>
        <v>2</v>
      </c>
      <c r="AS17" s="7">
        <f t="shared" si="12"/>
        <v>2</v>
      </c>
    </row>
    <row r="18" spans="1:45" ht="14.25" customHeight="1" x14ac:dyDescent="0.25">
      <c r="A18" s="138" t="s">
        <v>72</v>
      </c>
      <c r="B18" s="61" t="s">
        <v>17</v>
      </c>
      <c r="C18" s="147" t="s">
        <v>73</v>
      </c>
      <c r="D18" s="148"/>
      <c r="E18" s="4" t="str">
        <f t="shared" si="0"/>
        <v/>
      </c>
      <c r="F18" s="148"/>
      <c r="G18" s="4"/>
      <c r="H18" s="149"/>
      <c r="I18" s="152"/>
      <c r="J18" s="150">
        <v>2</v>
      </c>
      <c r="K18" s="4">
        <f t="shared" si="1"/>
        <v>30</v>
      </c>
      <c r="L18" s="151"/>
      <c r="M18" s="4"/>
      <c r="N18" s="149">
        <v>2</v>
      </c>
      <c r="O18" s="153" t="s">
        <v>54</v>
      </c>
      <c r="P18" s="148"/>
      <c r="Q18" s="4" t="str">
        <f t="shared" si="2"/>
        <v/>
      </c>
      <c r="R18" s="148"/>
      <c r="S18" s="4"/>
      <c r="T18" s="149"/>
      <c r="U18" s="152"/>
      <c r="V18" s="150"/>
      <c r="W18" s="4"/>
      <c r="X18" s="148"/>
      <c r="Y18" s="4"/>
      <c r="Z18" s="149"/>
      <c r="AA18" s="154"/>
      <c r="AB18" s="150"/>
      <c r="AC18" s="4" t="str">
        <f t="shared" si="3"/>
        <v/>
      </c>
      <c r="AD18" s="151"/>
      <c r="AE18" s="4" t="str">
        <f t="shared" si="4"/>
        <v/>
      </c>
      <c r="AF18" s="149"/>
      <c r="AG18" s="153"/>
      <c r="AH18" s="148"/>
      <c r="AI18" s="4" t="str">
        <f t="shared" si="5"/>
        <v/>
      </c>
      <c r="AJ18" s="148"/>
      <c r="AK18" s="4" t="str">
        <f t="shared" si="6"/>
        <v/>
      </c>
      <c r="AL18" s="149"/>
      <c r="AM18" s="153"/>
      <c r="AN18" s="5">
        <f t="shared" si="7"/>
        <v>2</v>
      </c>
      <c r="AO18" s="4">
        <f t="shared" si="8"/>
        <v>30</v>
      </c>
      <c r="AP18" s="6" t="str">
        <f t="shared" si="9"/>
        <v/>
      </c>
      <c r="AQ18" s="4" t="str">
        <f t="shared" si="10"/>
        <v/>
      </c>
      <c r="AR18" s="6">
        <f t="shared" si="11"/>
        <v>2</v>
      </c>
      <c r="AS18" s="7">
        <f t="shared" si="12"/>
        <v>2</v>
      </c>
    </row>
    <row r="19" spans="1:45" ht="15.75" customHeight="1" x14ac:dyDescent="0.25">
      <c r="A19" s="155" t="s">
        <v>360</v>
      </c>
      <c r="B19" s="61" t="s">
        <v>17</v>
      </c>
      <c r="C19" s="147" t="s">
        <v>75</v>
      </c>
      <c r="D19" s="148"/>
      <c r="E19" s="4" t="str">
        <f t="shared" si="0"/>
        <v/>
      </c>
      <c r="F19" s="148"/>
      <c r="G19" s="4"/>
      <c r="H19" s="149"/>
      <c r="I19" s="152"/>
      <c r="J19" s="150">
        <v>3</v>
      </c>
      <c r="K19" s="4">
        <f t="shared" si="1"/>
        <v>45</v>
      </c>
      <c r="L19" s="151"/>
      <c r="M19" s="4"/>
      <c r="N19" s="149">
        <v>2</v>
      </c>
      <c r="O19" s="153" t="s">
        <v>17</v>
      </c>
      <c r="P19" s="148"/>
      <c r="Q19" s="4" t="str">
        <f t="shared" si="2"/>
        <v/>
      </c>
      <c r="R19" s="148"/>
      <c r="S19" s="4"/>
      <c r="T19" s="149"/>
      <c r="U19" s="152"/>
      <c r="V19" s="150"/>
      <c r="W19" s="4"/>
      <c r="X19" s="148"/>
      <c r="Y19" s="4"/>
      <c r="Z19" s="149"/>
      <c r="AA19" s="154"/>
      <c r="AB19" s="150"/>
      <c r="AC19" s="4" t="str">
        <f t="shared" si="3"/>
        <v/>
      </c>
      <c r="AD19" s="151"/>
      <c r="AE19" s="4" t="str">
        <f t="shared" si="4"/>
        <v/>
      </c>
      <c r="AF19" s="149"/>
      <c r="AG19" s="153"/>
      <c r="AH19" s="148"/>
      <c r="AI19" s="4" t="str">
        <f t="shared" si="5"/>
        <v/>
      </c>
      <c r="AJ19" s="148"/>
      <c r="AK19" s="4" t="str">
        <f t="shared" si="6"/>
        <v/>
      </c>
      <c r="AL19" s="149"/>
      <c r="AM19" s="153"/>
      <c r="AN19" s="5">
        <f t="shared" si="7"/>
        <v>3</v>
      </c>
      <c r="AO19" s="4">
        <f t="shared" si="8"/>
        <v>45</v>
      </c>
      <c r="AP19" s="6" t="str">
        <f t="shared" si="9"/>
        <v/>
      </c>
      <c r="AQ19" s="4" t="str">
        <f t="shared" si="10"/>
        <v/>
      </c>
      <c r="AR19" s="6">
        <f t="shared" si="11"/>
        <v>2</v>
      </c>
      <c r="AS19" s="7">
        <f t="shared" si="12"/>
        <v>3</v>
      </c>
    </row>
    <row r="20" spans="1:45" ht="15.75" customHeight="1" x14ac:dyDescent="0.25">
      <c r="A20" s="138" t="s">
        <v>76</v>
      </c>
      <c r="B20" s="61" t="s">
        <v>17</v>
      </c>
      <c r="C20" s="147" t="s">
        <v>77</v>
      </c>
      <c r="D20" s="148"/>
      <c r="E20" s="4" t="str">
        <f t="shared" si="0"/>
        <v/>
      </c>
      <c r="F20" s="148"/>
      <c r="G20" s="4"/>
      <c r="H20" s="149"/>
      <c r="I20" s="152"/>
      <c r="J20" s="150">
        <v>1</v>
      </c>
      <c r="K20" s="4">
        <f t="shared" si="1"/>
        <v>15</v>
      </c>
      <c r="L20" s="151">
        <v>1</v>
      </c>
      <c r="M20" s="4">
        <v>15</v>
      </c>
      <c r="N20" s="149">
        <v>2</v>
      </c>
      <c r="O20" s="153" t="s">
        <v>17</v>
      </c>
      <c r="P20" s="148"/>
      <c r="Q20" s="4" t="str">
        <f t="shared" si="2"/>
        <v/>
      </c>
      <c r="R20" s="148"/>
      <c r="S20" s="4"/>
      <c r="T20" s="149"/>
      <c r="U20" s="152"/>
      <c r="V20" s="150"/>
      <c r="W20" s="4"/>
      <c r="X20" s="148"/>
      <c r="Y20" s="4"/>
      <c r="Z20" s="149"/>
      <c r="AA20" s="154"/>
      <c r="AB20" s="150"/>
      <c r="AC20" s="4" t="str">
        <f t="shared" si="3"/>
        <v/>
      </c>
      <c r="AD20" s="151"/>
      <c r="AE20" s="4" t="str">
        <f t="shared" si="4"/>
        <v/>
      </c>
      <c r="AF20" s="149"/>
      <c r="AG20" s="153"/>
      <c r="AH20" s="148"/>
      <c r="AI20" s="4" t="str">
        <f t="shared" si="5"/>
        <v/>
      </c>
      <c r="AJ20" s="148"/>
      <c r="AK20" s="4" t="str">
        <f t="shared" si="6"/>
        <v/>
      </c>
      <c r="AL20" s="149"/>
      <c r="AM20" s="153"/>
      <c r="AN20" s="5">
        <f t="shared" si="7"/>
        <v>1</v>
      </c>
      <c r="AO20" s="4">
        <f t="shared" si="8"/>
        <v>15</v>
      </c>
      <c r="AP20" s="6">
        <f t="shared" si="9"/>
        <v>1</v>
      </c>
      <c r="AQ20" s="4">
        <f t="shared" si="10"/>
        <v>15</v>
      </c>
      <c r="AR20" s="6">
        <f t="shared" si="11"/>
        <v>2</v>
      </c>
      <c r="AS20" s="7">
        <f t="shared" si="12"/>
        <v>2</v>
      </c>
    </row>
    <row r="21" spans="1:45" ht="15.75" customHeight="1" x14ac:dyDescent="0.25">
      <c r="A21" s="138" t="s">
        <v>78</v>
      </c>
      <c r="B21" s="61" t="s">
        <v>17</v>
      </c>
      <c r="C21" s="147" t="s">
        <v>79</v>
      </c>
      <c r="D21" s="148"/>
      <c r="E21" s="4" t="str">
        <f t="shared" si="0"/>
        <v/>
      </c>
      <c r="F21" s="148"/>
      <c r="G21" s="4"/>
      <c r="H21" s="149"/>
      <c r="I21" s="152"/>
      <c r="J21" s="150"/>
      <c r="K21" s="4" t="str">
        <f t="shared" si="1"/>
        <v/>
      </c>
      <c r="L21" s="151"/>
      <c r="M21" s="4"/>
      <c r="N21" s="149"/>
      <c r="O21" s="153"/>
      <c r="P21" s="148">
        <v>2</v>
      </c>
      <c r="Q21" s="4">
        <f t="shared" si="2"/>
        <v>30</v>
      </c>
      <c r="R21" s="148"/>
      <c r="S21" s="4"/>
      <c r="T21" s="149">
        <v>2</v>
      </c>
      <c r="U21" s="152" t="s">
        <v>17</v>
      </c>
      <c r="V21" s="150"/>
      <c r="W21" s="4"/>
      <c r="X21" s="148"/>
      <c r="Y21" s="4"/>
      <c r="Z21" s="149"/>
      <c r="AA21" s="154"/>
      <c r="AB21" s="150"/>
      <c r="AC21" s="4" t="str">
        <f t="shared" si="3"/>
        <v/>
      </c>
      <c r="AD21" s="151"/>
      <c r="AE21" s="4" t="str">
        <f t="shared" si="4"/>
        <v/>
      </c>
      <c r="AF21" s="149"/>
      <c r="AG21" s="153"/>
      <c r="AH21" s="148"/>
      <c r="AI21" s="4" t="str">
        <f t="shared" si="5"/>
        <v/>
      </c>
      <c r="AJ21" s="148"/>
      <c r="AK21" s="4" t="str">
        <f t="shared" si="6"/>
        <v/>
      </c>
      <c r="AL21" s="149"/>
      <c r="AM21" s="153"/>
      <c r="AN21" s="5">
        <f t="shared" si="7"/>
        <v>2</v>
      </c>
      <c r="AO21" s="4">
        <f t="shared" si="8"/>
        <v>30</v>
      </c>
      <c r="AP21" s="6" t="str">
        <f t="shared" si="9"/>
        <v/>
      </c>
      <c r="AQ21" s="4" t="str">
        <f t="shared" si="10"/>
        <v/>
      </c>
      <c r="AR21" s="6">
        <f t="shared" si="11"/>
        <v>2</v>
      </c>
      <c r="AS21" s="7">
        <f t="shared" si="12"/>
        <v>2</v>
      </c>
    </row>
    <row r="22" spans="1:45" ht="15.75" customHeight="1" x14ac:dyDescent="0.25">
      <c r="A22" s="138" t="s">
        <v>80</v>
      </c>
      <c r="B22" s="61" t="s">
        <v>17</v>
      </c>
      <c r="C22" s="147" t="s">
        <v>81</v>
      </c>
      <c r="D22" s="148"/>
      <c r="E22" s="4" t="str">
        <f t="shared" si="0"/>
        <v/>
      </c>
      <c r="F22" s="148"/>
      <c r="G22" s="4"/>
      <c r="H22" s="149"/>
      <c r="I22" s="152"/>
      <c r="J22" s="150"/>
      <c r="K22" s="4" t="str">
        <f t="shared" si="1"/>
        <v/>
      </c>
      <c r="L22" s="151"/>
      <c r="M22" s="4"/>
      <c r="N22" s="149"/>
      <c r="O22" s="153"/>
      <c r="P22" s="148">
        <v>2</v>
      </c>
      <c r="Q22" s="4">
        <v>22</v>
      </c>
      <c r="R22" s="148"/>
      <c r="S22" s="4">
        <v>8</v>
      </c>
      <c r="T22" s="149">
        <v>2</v>
      </c>
      <c r="U22" s="152" t="s">
        <v>17</v>
      </c>
      <c r="V22" s="150"/>
      <c r="W22" s="4"/>
      <c r="X22" s="148"/>
      <c r="Y22" s="4"/>
      <c r="Z22" s="149"/>
      <c r="AA22" s="154"/>
      <c r="AB22" s="150"/>
      <c r="AC22" s="4" t="str">
        <f t="shared" si="3"/>
        <v/>
      </c>
      <c r="AD22" s="151"/>
      <c r="AE22" s="4" t="str">
        <f t="shared" si="4"/>
        <v/>
      </c>
      <c r="AF22" s="149"/>
      <c r="AG22" s="153"/>
      <c r="AH22" s="148"/>
      <c r="AI22" s="4" t="str">
        <f t="shared" si="5"/>
        <v/>
      </c>
      <c r="AJ22" s="148"/>
      <c r="AK22" s="4" t="str">
        <f t="shared" si="6"/>
        <v/>
      </c>
      <c r="AL22" s="149"/>
      <c r="AM22" s="153"/>
      <c r="AN22" s="5">
        <f t="shared" si="7"/>
        <v>2</v>
      </c>
      <c r="AO22" s="4">
        <f t="shared" si="8"/>
        <v>30</v>
      </c>
      <c r="AP22" s="6" t="str">
        <f t="shared" si="9"/>
        <v/>
      </c>
      <c r="AQ22" s="4" t="str">
        <f t="shared" si="10"/>
        <v/>
      </c>
      <c r="AR22" s="6">
        <f t="shared" si="11"/>
        <v>2</v>
      </c>
      <c r="AS22" s="7">
        <f t="shared" si="12"/>
        <v>2</v>
      </c>
    </row>
    <row r="23" spans="1:45" ht="15.75" customHeight="1" x14ac:dyDescent="0.25">
      <c r="A23" s="138" t="s">
        <v>82</v>
      </c>
      <c r="B23" s="61" t="s">
        <v>17</v>
      </c>
      <c r="C23" s="147" t="s">
        <v>83</v>
      </c>
      <c r="D23" s="148"/>
      <c r="E23" s="4" t="str">
        <f t="shared" si="0"/>
        <v/>
      </c>
      <c r="F23" s="148"/>
      <c r="G23" s="4"/>
      <c r="H23" s="149"/>
      <c r="I23" s="142"/>
      <c r="J23" s="150"/>
      <c r="K23" s="4" t="str">
        <f t="shared" si="1"/>
        <v/>
      </c>
      <c r="L23" s="151"/>
      <c r="M23" s="4"/>
      <c r="N23" s="149"/>
      <c r="O23" s="144"/>
      <c r="P23" s="148">
        <v>1</v>
      </c>
      <c r="Q23" s="4">
        <f t="shared" si="2"/>
        <v>15</v>
      </c>
      <c r="R23" s="148"/>
      <c r="S23" s="4"/>
      <c r="T23" s="149">
        <v>2</v>
      </c>
      <c r="U23" s="142" t="s">
        <v>54</v>
      </c>
      <c r="V23" s="150"/>
      <c r="W23" s="4"/>
      <c r="X23" s="148"/>
      <c r="Y23" s="4"/>
      <c r="Z23" s="149"/>
      <c r="AA23" s="145"/>
      <c r="AB23" s="150"/>
      <c r="AC23" s="4" t="str">
        <f t="shared" si="3"/>
        <v/>
      </c>
      <c r="AD23" s="151"/>
      <c r="AE23" s="4" t="str">
        <f t="shared" si="4"/>
        <v/>
      </c>
      <c r="AF23" s="149"/>
      <c r="AG23" s="144"/>
      <c r="AH23" s="148"/>
      <c r="AI23" s="4" t="str">
        <f t="shared" si="5"/>
        <v/>
      </c>
      <c r="AJ23" s="148"/>
      <c r="AK23" s="4" t="str">
        <f t="shared" si="6"/>
        <v/>
      </c>
      <c r="AL23" s="149"/>
      <c r="AM23" s="144"/>
      <c r="AN23" s="5">
        <f t="shared" si="7"/>
        <v>1</v>
      </c>
      <c r="AO23" s="4">
        <f t="shared" si="8"/>
        <v>15</v>
      </c>
      <c r="AP23" s="6" t="str">
        <f t="shared" si="9"/>
        <v/>
      </c>
      <c r="AQ23" s="4" t="str">
        <f t="shared" si="10"/>
        <v/>
      </c>
      <c r="AR23" s="6">
        <f t="shared" si="11"/>
        <v>2</v>
      </c>
      <c r="AS23" s="7">
        <f t="shared" si="12"/>
        <v>1</v>
      </c>
    </row>
    <row r="24" spans="1:45" ht="15.75" customHeight="1" x14ac:dyDescent="0.25">
      <c r="A24" s="138" t="s">
        <v>361</v>
      </c>
      <c r="B24" s="61" t="s">
        <v>17</v>
      </c>
      <c r="C24" s="147" t="s">
        <v>84</v>
      </c>
      <c r="D24" s="148"/>
      <c r="E24" s="4" t="str">
        <f t="shared" si="0"/>
        <v/>
      </c>
      <c r="F24" s="148"/>
      <c r="G24" s="4"/>
      <c r="H24" s="149"/>
      <c r="I24" s="142"/>
      <c r="J24" s="150">
        <v>1</v>
      </c>
      <c r="K24" s="4">
        <f t="shared" si="1"/>
        <v>15</v>
      </c>
      <c r="L24" s="151"/>
      <c r="M24" s="4"/>
      <c r="N24" s="149">
        <v>2</v>
      </c>
      <c r="O24" s="144" t="s">
        <v>17</v>
      </c>
      <c r="P24" s="148"/>
      <c r="Q24" s="4" t="str">
        <f t="shared" si="2"/>
        <v/>
      </c>
      <c r="R24" s="148"/>
      <c r="S24" s="4"/>
      <c r="T24" s="149"/>
      <c r="U24" s="142"/>
      <c r="V24" s="150"/>
      <c r="W24" s="4"/>
      <c r="X24" s="148"/>
      <c r="Y24" s="4"/>
      <c r="Z24" s="149"/>
      <c r="AA24" s="145"/>
      <c r="AB24" s="150"/>
      <c r="AC24" s="4" t="str">
        <f t="shared" si="3"/>
        <v/>
      </c>
      <c r="AD24" s="151"/>
      <c r="AE24" s="4" t="str">
        <f t="shared" si="4"/>
        <v/>
      </c>
      <c r="AF24" s="149"/>
      <c r="AG24" s="144"/>
      <c r="AH24" s="148"/>
      <c r="AI24" s="4" t="str">
        <f t="shared" si="5"/>
        <v/>
      </c>
      <c r="AJ24" s="148"/>
      <c r="AK24" s="4" t="str">
        <f t="shared" si="6"/>
        <v/>
      </c>
      <c r="AL24" s="149"/>
      <c r="AM24" s="144"/>
      <c r="AN24" s="5">
        <f t="shared" si="7"/>
        <v>1</v>
      </c>
      <c r="AO24" s="4">
        <f t="shared" si="8"/>
        <v>15</v>
      </c>
      <c r="AP24" s="6" t="str">
        <f t="shared" si="9"/>
        <v/>
      </c>
      <c r="AQ24" s="4" t="str">
        <f t="shared" si="10"/>
        <v/>
      </c>
      <c r="AR24" s="6">
        <f t="shared" si="11"/>
        <v>2</v>
      </c>
      <c r="AS24" s="7">
        <f t="shared" si="12"/>
        <v>1</v>
      </c>
    </row>
    <row r="25" spans="1:45" ht="15.75" customHeight="1" thickBot="1" x14ac:dyDescent="0.3">
      <c r="A25" s="138" t="s">
        <v>85</v>
      </c>
      <c r="B25" s="61" t="s">
        <v>17</v>
      </c>
      <c r="C25" s="156" t="s">
        <v>86</v>
      </c>
      <c r="D25" s="148"/>
      <c r="E25" s="4" t="str">
        <f t="shared" si="0"/>
        <v/>
      </c>
      <c r="F25" s="148"/>
      <c r="G25" s="4"/>
      <c r="H25" s="149"/>
      <c r="I25" s="157"/>
      <c r="J25" s="150"/>
      <c r="K25" s="4" t="str">
        <f t="shared" si="1"/>
        <v/>
      </c>
      <c r="L25" s="151"/>
      <c r="M25" s="4"/>
      <c r="N25" s="149"/>
      <c r="O25" s="158"/>
      <c r="P25" s="148"/>
      <c r="Q25" s="4" t="str">
        <f t="shared" si="2"/>
        <v/>
      </c>
      <c r="R25" s="148"/>
      <c r="S25" s="4"/>
      <c r="T25" s="149"/>
      <c r="U25" s="157"/>
      <c r="V25" s="150">
        <v>1</v>
      </c>
      <c r="W25" s="4">
        <v>16</v>
      </c>
      <c r="X25" s="148">
        <v>1</v>
      </c>
      <c r="Y25" s="4">
        <v>14</v>
      </c>
      <c r="Z25" s="149">
        <v>2</v>
      </c>
      <c r="AA25" s="159" t="s">
        <v>54</v>
      </c>
      <c r="AB25" s="150"/>
      <c r="AC25" s="4" t="str">
        <f t="shared" si="3"/>
        <v/>
      </c>
      <c r="AD25" s="151"/>
      <c r="AE25" s="4" t="str">
        <f t="shared" si="4"/>
        <v/>
      </c>
      <c r="AF25" s="149"/>
      <c r="AG25" s="158"/>
      <c r="AH25" s="148"/>
      <c r="AI25" s="4" t="str">
        <f t="shared" si="5"/>
        <v/>
      </c>
      <c r="AJ25" s="148"/>
      <c r="AK25" s="4" t="str">
        <f t="shared" si="6"/>
        <v/>
      </c>
      <c r="AL25" s="149"/>
      <c r="AM25" s="158"/>
      <c r="AN25" s="5">
        <f t="shared" si="7"/>
        <v>1</v>
      </c>
      <c r="AO25" s="4">
        <f t="shared" si="8"/>
        <v>15</v>
      </c>
      <c r="AP25" s="6">
        <f t="shared" si="9"/>
        <v>1</v>
      </c>
      <c r="AQ25" s="4">
        <f t="shared" si="10"/>
        <v>15</v>
      </c>
      <c r="AR25" s="6">
        <f t="shared" si="11"/>
        <v>2</v>
      </c>
      <c r="AS25" s="7">
        <f t="shared" si="12"/>
        <v>2</v>
      </c>
    </row>
    <row r="26" spans="1:45" s="137" customFormat="1" ht="15.75" customHeight="1" thickBot="1" x14ac:dyDescent="0.35">
      <c r="A26" s="8"/>
      <c r="B26" s="9"/>
      <c r="C26" s="10" t="s">
        <v>19</v>
      </c>
      <c r="D26" s="85">
        <f>IF(SUM(D11:D25)=0,"",SUM(D11:D25))</f>
        <v>7</v>
      </c>
      <c r="E26" s="4">
        <f>IF(SUM(D11:D25)=0,"",SUM(D11:D25)*15)</f>
        <v>105</v>
      </c>
      <c r="F26" s="11">
        <v>0</v>
      </c>
      <c r="G26" s="4">
        <v>0</v>
      </c>
      <c r="H26" s="86">
        <f>IF(SUM(H11:H25)=0,"",SUM(H11:H25))</f>
        <v>6</v>
      </c>
      <c r="I26" s="87">
        <f>IF(SUM(D11:D25)+SUM(F11:F25)=0,"",SUM(D11:D25)+SUM(F11:F25))</f>
        <v>7</v>
      </c>
      <c r="J26" s="85">
        <f>IF(SUM(J11:J25)=0,"",SUM(J11:J25))</f>
        <v>12</v>
      </c>
      <c r="K26" s="60">
        <f>IF(SUM(J11:J25)=0,"",SUM(J11:J25)*15)</f>
        <v>180</v>
      </c>
      <c r="L26" s="11">
        <v>0</v>
      </c>
      <c r="M26" s="60">
        <v>0</v>
      </c>
      <c r="N26" s="11">
        <f>IF(SUM(N11:N25)=0,"",SUM(N11:N25))</f>
        <v>12</v>
      </c>
      <c r="O26" s="88">
        <f>IF(SUM(J11:J25)+SUM(L11:L25)=0,"",SUM(J11:J25)+SUM(L11:L25))</f>
        <v>13</v>
      </c>
      <c r="P26" s="89">
        <v>10</v>
      </c>
      <c r="Q26" s="4">
        <v>100</v>
      </c>
      <c r="R26" s="11">
        <v>1</v>
      </c>
      <c r="S26" s="4">
        <v>20</v>
      </c>
      <c r="T26" s="11">
        <v>10</v>
      </c>
      <c r="U26" s="87">
        <f>IF(SUM(P11:P25)+SUM(R11:R25)=0,"",SUM(P11:P25)+SUM(R11:R25))</f>
        <v>8</v>
      </c>
      <c r="V26" s="85">
        <f>IF(SUM(V11:V25)=0,"",SUM(V11:V25))</f>
        <v>1</v>
      </c>
      <c r="W26" s="4">
        <f>IF(SUM(V11:V25)=0,"",SUM(V11:V25)*15)</f>
        <v>15</v>
      </c>
      <c r="X26" s="11">
        <f>IF(SUM(X11:X25)=0,"",SUM(X11:X25))</f>
        <v>1</v>
      </c>
      <c r="Y26" s="4">
        <f>IF(SUM(X11:X25)=0,"",SUM(X11:X25)*15)</f>
        <v>15</v>
      </c>
      <c r="Z26" s="11">
        <f>IF(SUM(Z11:Z25)=0,"",SUM(Z11:Z25))</f>
        <v>2</v>
      </c>
      <c r="AA26" s="90">
        <f>IF(SUM(V11:V25)+SUM(X11:X25)=0,"",SUM(V11:V25)+SUM(X11:X25))</f>
        <v>2</v>
      </c>
      <c r="AB26" s="85">
        <v>0</v>
      </c>
      <c r="AC26" s="4">
        <v>0</v>
      </c>
      <c r="AD26" s="11">
        <v>0</v>
      </c>
      <c r="AE26" s="4">
        <v>0</v>
      </c>
      <c r="AF26" s="11">
        <v>0</v>
      </c>
      <c r="AG26" s="88" t="str">
        <f>IF(SUM(AB11:AB25)+SUM(AD11:AD25)=0,"",SUM(AB11:AB25)+SUM(AD11:AD25))</f>
        <v/>
      </c>
      <c r="AH26" s="89">
        <v>0</v>
      </c>
      <c r="AI26" s="4">
        <v>0</v>
      </c>
      <c r="AJ26" s="11">
        <v>0</v>
      </c>
      <c r="AK26" s="4">
        <v>0</v>
      </c>
      <c r="AL26" s="11">
        <v>0</v>
      </c>
      <c r="AM26" s="91" t="str">
        <f>IF(SUM(AH11:AH25)+SUM(AJ11:AJ25)=0,"",SUM(AH11:AH25)+SUM(AJ11:AJ25))</f>
        <v/>
      </c>
      <c r="AN26" s="92">
        <f>IF(SUM(AN11:AN25)=0,"",SUM(AN11:AN25))</f>
        <v>28</v>
      </c>
      <c r="AO26" s="11">
        <f>IF(SUM(AN11:AN25)=0,"",SUM(AN11:AN25)*15)</f>
        <v>420</v>
      </c>
      <c r="AP26" s="11">
        <f>IF(SUM(AP11:AP25)=0,"",SUM(AP11:AP25))</f>
        <v>2</v>
      </c>
      <c r="AQ26" s="11">
        <f>IF(SUM(AP11:AP25)=0,"",SUM(AP11:AP25)*15)</f>
        <v>30</v>
      </c>
      <c r="AR26" s="11">
        <f>IF(SUM(AR11:AR25)=0,"",SUM(AR11:AR25))</f>
        <v>30</v>
      </c>
      <c r="AS26" s="93">
        <f>IF(SUM(AS11:AS25)=0,"",SUM(AS11:AS25))</f>
        <v>30</v>
      </c>
    </row>
    <row r="27" spans="1:45" s="137" customFormat="1" ht="15.75" customHeight="1" x14ac:dyDescent="0.3">
      <c r="A27" s="12" t="s">
        <v>8</v>
      </c>
      <c r="B27" s="13"/>
      <c r="C27" s="3" t="s">
        <v>20</v>
      </c>
      <c r="D27" s="94"/>
      <c r="E27" s="95"/>
      <c r="F27" s="96"/>
      <c r="G27" s="95"/>
      <c r="H27" s="96"/>
      <c r="I27" s="97"/>
      <c r="J27" s="96"/>
      <c r="K27" s="95"/>
      <c r="L27" s="96"/>
      <c r="M27" s="95"/>
      <c r="N27" s="96"/>
      <c r="O27" s="97"/>
      <c r="P27" s="130"/>
      <c r="Q27" s="98"/>
      <c r="R27" s="130"/>
      <c r="S27" s="98"/>
      <c r="T27" s="130"/>
      <c r="U27" s="99"/>
      <c r="V27" s="130"/>
      <c r="W27" s="98"/>
      <c r="X27" s="130"/>
      <c r="Y27" s="98"/>
      <c r="Z27" s="130"/>
      <c r="AA27" s="99"/>
      <c r="AB27" s="99"/>
      <c r="AC27" s="99"/>
      <c r="AD27" s="99"/>
      <c r="AE27" s="99"/>
      <c r="AF27" s="99"/>
      <c r="AG27" s="99"/>
      <c r="AH27" s="130"/>
      <c r="AI27" s="98"/>
      <c r="AJ27" s="130"/>
      <c r="AK27" s="98"/>
      <c r="AL27" s="130"/>
      <c r="AM27" s="99"/>
      <c r="AN27" s="319"/>
      <c r="AO27" s="319"/>
      <c r="AP27" s="319"/>
      <c r="AQ27" s="319"/>
      <c r="AR27" s="319"/>
      <c r="AS27" s="320"/>
    </row>
    <row r="28" spans="1:45" s="163" customFormat="1" ht="15.75" customHeight="1" x14ac:dyDescent="0.25">
      <c r="A28" s="138" t="s">
        <v>229</v>
      </c>
      <c r="B28" s="62" t="s">
        <v>17</v>
      </c>
      <c r="C28" s="147" t="s">
        <v>230</v>
      </c>
      <c r="D28" s="148">
        <v>2</v>
      </c>
      <c r="E28" s="4">
        <v>36</v>
      </c>
      <c r="F28" s="148">
        <v>2</v>
      </c>
      <c r="G28" s="4">
        <v>24</v>
      </c>
      <c r="H28" s="148">
        <v>2</v>
      </c>
      <c r="I28" s="160" t="s">
        <v>18</v>
      </c>
      <c r="J28" s="150"/>
      <c r="K28" s="4" t="str">
        <f t="shared" ref="K28:K35" si="13">IF(J28*15=0,"",J28*15)</f>
        <v/>
      </c>
      <c r="L28" s="148"/>
      <c r="M28" s="4" t="str">
        <f t="shared" ref="M28:M35" si="14">IF(L28*15=0,"",L28*15)</f>
        <v/>
      </c>
      <c r="N28" s="148"/>
      <c r="O28" s="161"/>
      <c r="P28" s="148"/>
      <c r="Q28" s="4" t="str">
        <f t="shared" ref="Q28:Q35" si="15">IF(P28*15=0,"",P28*15)</f>
        <v/>
      </c>
      <c r="R28" s="148"/>
      <c r="S28" s="4" t="str">
        <f t="shared" ref="S28:S35" si="16">IF(R28*15=0,"",R28*15)</f>
        <v/>
      </c>
      <c r="T28" s="148"/>
      <c r="U28" s="160"/>
      <c r="V28" s="150"/>
      <c r="W28" s="4" t="str">
        <f t="shared" ref="W28:W35" si="17">IF(V28*15=0,"",V28*15)</f>
        <v/>
      </c>
      <c r="X28" s="148"/>
      <c r="Y28" s="4" t="str">
        <f t="shared" ref="Y28:Y35" si="18">IF(X28*15=0,"",X28*15)</f>
        <v/>
      </c>
      <c r="Z28" s="148"/>
      <c r="AA28" s="161"/>
      <c r="AB28" s="150"/>
      <c r="AC28" s="4" t="str">
        <f t="shared" ref="AC28:AC35" si="19">IF(AB28*15=0,"",AB28*15)</f>
        <v/>
      </c>
      <c r="AD28" s="151"/>
      <c r="AE28" s="4" t="str">
        <f t="shared" ref="AE28:AE35" si="20">IF(AD28*15=0,"",AD28*15)</f>
        <v/>
      </c>
      <c r="AF28" s="151"/>
      <c r="AG28" s="162"/>
      <c r="AH28" s="148"/>
      <c r="AI28" s="4" t="str">
        <f t="shared" ref="AI28:AI35" si="21">IF(AH28*15=0,"",AH28*15)</f>
        <v/>
      </c>
      <c r="AJ28" s="148"/>
      <c r="AK28" s="4" t="str">
        <f t="shared" ref="AK28:AK35" si="22">IF(AJ28*15=0,"",AJ28*15)</f>
        <v/>
      </c>
      <c r="AL28" s="148"/>
      <c r="AM28" s="148"/>
      <c r="AN28" s="5">
        <v>2</v>
      </c>
      <c r="AO28" s="4">
        <v>36</v>
      </c>
      <c r="AP28" s="6">
        <v>2</v>
      </c>
      <c r="AQ28" s="4">
        <v>24</v>
      </c>
      <c r="AR28" s="6">
        <f t="shared" ref="AR28:AR35" si="23">IF(H28+N28+T28+Z28+AF28+AL28=0,"",H28+N28+T28+Z28+AF28+AL28)</f>
        <v>2</v>
      </c>
      <c r="AS28" s="7">
        <f t="shared" ref="AS28:AS35" si="24">IF(D28+F28+J28+L28+P28+R28+V28+X28+AB28+AD28+AH28+AJ28=0,"",D28+F28+J28+L28+P28+R28+V28+X28+AB28+AD28+AH28+AJ28)</f>
        <v>4</v>
      </c>
    </row>
    <row r="29" spans="1:45" s="163" customFormat="1" ht="15.75" customHeight="1" x14ac:dyDescent="0.25">
      <c r="A29" s="138" t="s">
        <v>231</v>
      </c>
      <c r="B29" s="62" t="s">
        <v>17</v>
      </c>
      <c r="C29" s="147" t="s">
        <v>232</v>
      </c>
      <c r="D29" s="148">
        <v>2</v>
      </c>
      <c r="E29" s="4">
        <v>24</v>
      </c>
      <c r="F29" s="148"/>
      <c r="G29" s="4">
        <v>6</v>
      </c>
      <c r="H29" s="148">
        <v>2</v>
      </c>
      <c r="I29" s="160" t="s">
        <v>18</v>
      </c>
      <c r="J29" s="150"/>
      <c r="K29" s="4" t="str">
        <f t="shared" si="13"/>
        <v/>
      </c>
      <c r="L29" s="148"/>
      <c r="M29" s="4" t="str">
        <f t="shared" si="14"/>
        <v/>
      </c>
      <c r="N29" s="148"/>
      <c r="O29" s="161"/>
      <c r="P29" s="148"/>
      <c r="Q29" s="4" t="str">
        <f t="shared" si="15"/>
        <v/>
      </c>
      <c r="R29" s="148"/>
      <c r="S29" s="4" t="str">
        <f t="shared" si="16"/>
        <v/>
      </c>
      <c r="T29" s="148"/>
      <c r="U29" s="160"/>
      <c r="V29" s="150"/>
      <c r="W29" s="4" t="str">
        <f t="shared" si="17"/>
        <v/>
      </c>
      <c r="X29" s="148"/>
      <c r="Y29" s="4" t="str">
        <f t="shared" si="18"/>
        <v/>
      </c>
      <c r="Z29" s="148"/>
      <c r="AA29" s="161"/>
      <c r="AB29" s="150"/>
      <c r="AC29" s="4" t="str">
        <f t="shared" si="19"/>
        <v/>
      </c>
      <c r="AD29" s="151"/>
      <c r="AE29" s="4" t="str">
        <f t="shared" si="20"/>
        <v/>
      </c>
      <c r="AF29" s="151"/>
      <c r="AG29" s="162"/>
      <c r="AH29" s="148"/>
      <c r="AI29" s="4" t="str">
        <f t="shared" si="21"/>
        <v/>
      </c>
      <c r="AJ29" s="148"/>
      <c r="AK29" s="4" t="str">
        <f t="shared" si="22"/>
        <v/>
      </c>
      <c r="AL29" s="148"/>
      <c r="AM29" s="148"/>
      <c r="AN29" s="5">
        <v>2</v>
      </c>
      <c r="AO29" s="4">
        <v>24</v>
      </c>
      <c r="AP29" s="6" t="str">
        <f>IF(F29+L29+R29+X29+AD29+AJ29=0,"",F29+L29+R29+X29+AD29+AJ29)</f>
        <v/>
      </c>
      <c r="AQ29" s="4">
        <v>6</v>
      </c>
      <c r="AR29" s="6">
        <f t="shared" si="23"/>
        <v>2</v>
      </c>
      <c r="AS29" s="7">
        <f t="shared" si="24"/>
        <v>2</v>
      </c>
    </row>
    <row r="30" spans="1:45" s="163" customFormat="1" ht="15.75" customHeight="1" x14ac:dyDescent="0.25">
      <c r="A30" s="138" t="s">
        <v>224</v>
      </c>
      <c r="B30" s="62" t="s">
        <v>17</v>
      </c>
      <c r="C30" s="147" t="s">
        <v>225</v>
      </c>
      <c r="D30" s="148">
        <v>1</v>
      </c>
      <c r="E30" s="4">
        <v>16</v>
      </c>
      <c r="F30" s="148">
        <v>1</v>
      </c>
      <c r="G30" s="4">
        <v>36</v>
      </c>
      <c r="H30" s="148">
        <v>2</v>
      </c>
      <c r="I30" s="160" t="s">
        <v>52</v>
      </c>
      <c r="J30" s="150"/>
      <c r="K30" s="4" t="str">
        <f t="shared" si="13"/>
        <v/>
      </c>
      <c r="L30" s="148"/>
      <c r="M30" s="4" t="str">
        <f t="shared" si="14"/>
        <v/>
      </c>
      <c r="N30" s="148"/>
      <c r="O30" s="161"/>
      <c r="P30" s="148"/>
      <c r="Q30" s="4" t="str">
        <f t="shared" si="15"/>
        <v/>
      </c>
      <c r="R30" s="148"/>
      <c r="S30" s="4" t="str">
        <f t="shared" si="16"/>
        <v/>
      </c>
      <c r="T30" s="148"/>
      <c r="U30" s="160"/>
      <c r="V30" s="150"/>
      <c r="W30" s="4" t="str">
        <f t="shared" si="17"/>
        <v/>
      </c>
      <c r="X30" s="148"/>
      <c r="Y30" s="4" t="str">
        <f t="shared" si="18"/>
        <v/>
      </c>
      <c r="Z30" s="148"/>
      <c r="AA30" s="161"/>
      <c r="AB30" s="150"/>
      <c r="AC30" s="4" t="str">
        <f t="shared" si="19"/>
        <v/>
      </c>
      <c r="AD30" s="151"/>
      <c r="AE30" s="4" t="str">
        <f t="shared" si="20"/>
        <v/>
      </c>
      <c r="AF30" s="151"/>
      <c r="AG30" s="162"/>
      <c r="AH30" s="148"/>
      <c r="AI30" s="4" t="str">
        <f t="shared" si="21"/>
        <v/>
      </c>
      <c r="AJ30" s="148"/>
      <c r="AK30" s="4" t="str">
        <f t="shared" si="22"/>
        <v/>
      </c>
      <c r="AL30" s="148"/>
      <c r="AM30" s="148"/>
      <c r="AN30" s="5">
        <v>1</v>
      </c>
      <c r="AO30" s="4">
        <v>16</v>
      </c>
      <c r="AP30" s="6">
        <v>1</v>
      </c>
      <c r="AQ30" s="4">
        <v>36</v>
      </c>
      <c r="AR30" s="6">
        <f t="shared" si="23"/>
        <v>2</v>
      </c>
      <c r="AS30" s="7">
        <f t="shared" si="24"/>
        <v>2</v>
      </c>
    </row>
    <row r="31" spans="1:45" s="163" customFormat="1" ht="15.75" customHeight="1" x14ac:dyDescent="0.25">
      <c r="A31" s="138" t="s">
        <v>176</v>
      </c>
      <c r="B31" s="62" t="s">
        <v>17</v>
      </c>
      <c r="C31" s="147" t="s">
        <v>177</v>
      </c>
      <c r="D31" s="148"/>
      <c r="E31" s="4" t="str">
        <f>IF(D31*15=0,"",D31*15)</f>
        <v/>
      </c>
      <c r="F31" s="148">
        <v>4</v>
      </c>
      <c r="G31" s="4">
        <v>54</v>
      </c>
      <c r="H31" s="148">
        <v>2</v>
      </c>
      <c r="I31" s="160" t="s">
        <v>52</v>
      </c>
      <c r="J31" s="150"/>
      <c r="K31" s="4" t="str">
        <f t="shared" si="13"/>
        <v/>
      </c>
      <c r="L31" s="148"/>
      <c r="M31" s="4" t="str">
        <f t="shared" si="14"/>
        <v/>
      </c>
      <c r="N31" s="148"/>
      <c r="O31" s="161"/>
      <c r="P31" s="148"/>
      <c r="Q31" s="4" t="str">
        <f t="shared" si="15"/>
        <v/>
      </c>
      <c r="R31" s="148"/>
      <c r="S31" s="4" t="str">
        <f t="shared" si="16"/>
        <v/>
      </c>
      <c r="T31" s="148"/>
      <c r="U31" s="160"/>
      <c r="V31" s="150"/>
      <c r="W31" s="4" t="str">
        <f t="shared" si="17"/>
        <v/>
      </c>
      <c r="X31" s="148"/>
      <c r="Y31" s="4" t="str">
        <f t="shared" si="18"/>
        <v/>
      </c>
      <c r="Z31" s="148"/>
      <c r="AA31" s="161"/>
      <c r="AB31" s="150"/>
      <c r="AC31" s="4" t="str">
        <f t="shared" si="19"/>
        <v/>
      </c>
      <c r="AD31" s="151"/>
      <c r="AE31" s="4" t="str">
        <f t="shared" si="20"/>
        <v/>
      </c>
      <c r="AF31" s="151"/>
      <c r="AG31" s="162"/>
      <c r="AH31" s="148"/>
      <c r="AI31" s="4" t="str">
        <f t="shared" si="21"/>
        <v/>
      </c>
      <c r="AJ31" s="148"/>
      <c r="AK31" s="4" t="str">
        <f t="shared" si="22"/>
        <v/>
      </c>
      <c r="AL31" s="148"/>
      <c r="AM31" s="148"/>
      <c r="AN31" s="5"/>
      <c r="AO31" s="4"/>
      <c r="AP31" s="6">
        <v>4</v>
      </c>
      <c r="AQ31" s="4">
        <v>54</v>
      </c>
      <c r="AR31" s="6">
        <f t="shared" si="23"/>
        <v>2</v>
      </c>
      <c r="AS31" s="7">
        <f t="shared" si="24"/>
        <v>4</v>
      </c>
    </row>
    <row r="32" spans="1:45" s="163" customFormat="1" ht="15.75" customHeight="1" x14ac:dyDescent="0.25">
      <c r="A32" s="138" t="s">
        <v>87</v>
      </c>
      <c r="B32" s="62" t="s">
        <v>17</v>
      </c>
      <c r="C32" s="147" t="s">
        <v>88</v>
      </c>
      <c r="D32" s="148">
        <v>2</v>
      </c>
      <c r="E32" s="4">
        <v>42</v>
      </c>
      <c r="F32" s="148"/>
      <c r="G32" s="4" t="str">
        <f>IF(F32*15=0,"",F32*15)</f>
        <v/>
      </c>
      <c r="H32" s="148">
        <v>2</v>
      </c>
      <c r="I32" s="160" t="s">
        <v>17</v>
      </c>
      <c r="J32" s="150"/>
      <c r="K32" s="4" t="str">
        <f t="shared" si="13"/>
        <v/>
      </c>
      <c r="L32" s="148"/>
      <c r="M32" s="4" t="str">
        <f t="shared" si="14"/>
        <v/>
      </c>
      <c r="N32" s="148"/>
      <c r="O32" s="161"/>
      <c r="P32" s="150"/>
      <c r="Q32" s="4" t="str">
        <f t="shared" si="15"/>
        <v/>
      </c>
      <c r="R32" s="148"/>
      <c r="S32" s="4" t="str">
        <f t="shared" si="16"/>
        <v/>
      </c>
      <c r="T32" s="148"/>
      <c r="U32" s="161"/>
      <c r="V32" s="150"/>
      <c r="W32" s="4" t="str">
        <f t="shared" si="17"/>
        <v/>
      </c>
      <c r="X32" s="148"/>
      <c r="Y32" s="4" t="str">
        <f t="shared" si="18"/>
        <v/>
      </c>
      <c r="Z32" s="148"/>
      <c r="AA32" s="161"/>
      <c r="AB32" s="150"/>
      <c r="AC32" s="4" t="str">
        <f t="shared" si="19"/>
        <v/>
      </c>
      <c r="AD32" s="148"/>
      <c r="AE32" s="4" t="str">
        <f t="shared" si="20"/>
        <v/>
      </c>
      <c r="AF32" s="148"/>
      <c r="AG32" s="161"/>
      <c r="AH32" s="148"/>
      <c r="AI32" s="4" t="str">
        <f t="shared" si="21"/>
        <v/>
      </c>
      <c r="AJ32" s="148"/>
      <c r="AK32" s="4" t="str">
        <f t="shared" si="22"/>
        <v/>
      </c>
      <c r="AL32" s="148"/>
      <c r="AM32" s="148"/>
      <c r="AN32" s="5">
        <v>2</v>
      </c>
      <c r="AO32" s="4">
        <v>42</v>
      </c>
      <c r="AP32" s="6"/>
      <c r="AQ32" s="4"/>
      <c r="AR32" s="6">
        <f t="shared" si="23"/>
        <v>2</v>
      </c>
      <c r="AS32" s="7">
        <f t="shared" si="24"/>
        <v>2</v>
      </c>
    </row>
    <row r="33" spans="1:45" s="163" customFormat="1" ht="15.75" customHeight="1" x14ac:dyDescent="0.25">
      <c r="A33" s="138" t="s">
        <v>89</v>
      </c>
      <c r="B33" s="62" t="s">
        <v>17</v>
      </c>
      <c r="C33" s="147" t="s">
        <v>90</v>
      </c>
      <c r="D33" s="148">
        <v>2</v>
      </c>
      <c r="E33" s="4">
        <v>28</v>
      </c>
      <c r="F33" s="148">
        <v>2</v>
      </c>
      <c r="G33" s="4">
        <v>38</v>
      </c>
      <c r="H33" s="148">
        <v>3</v>
      </c>
      <c r="I33" s="160" t="s">
        <v>18</v>
      </c>
      <c r="J33" s="150"/>
      <c r="K33" s="4" t="str">
        <f t="shared" si="13"/>
        <v/>
      </c>
      <c r="L33" s="148"/>
      <c r="M33" s="4" t="str">
        <f t="shared" si="14"/>
        <v/>
      </c>
      <c r="N33" s="148"/>
      <c r="O33" s="161"/>
      <c r="P33" s="150"/>
      <c r="Q33" s="4" t="str">
        <f t="shared" si="15"/>
        <v/>
      </c>
      <c r="R33" s="148"/>
      <c r="S33" s="4" t="str">
        <f t="shared" si="16"/>
        <v/>
      </c>
      <c r="T33" s="148"/>
      <c r="U33" s="161"/>
      <c r="V33" s="150"/>
      <c r="W33" s="4" t="str">
        <f t="shared" si="17"/>
        <v/>
      </c>
      <c r="X33" s="148"/>
      <c r="Y33" s="4" t="str">
        <f t="shared" si="18"/>
        <v/>
      </c>
      <c r="Z33" s="148"/>
      <c r="AA33" s="161"/>
      <c r="AB33" s="150"/>
      <c r="AC33" s="4" t="str">
        <f t="shared" si="19"/>
        <v/>
      </c>
      <c r="AD33" s="148"/>
      <c r="AE33" s="4" t="str">
        <f t="shared" si="20"/>
        <v/>
      </c>
      <c r="AF33" s="148"/>
      <c r="AG33" s="161"/>
      <c r="AH33" s="148"/>
      <c r="AI33" s="4" t="str">
        <f t="shared" si="21"/>
        <v/>
      </c>
      <c r="AJ33" s="148"/>
      <c r="AK33" s="4" t="str">
        <f t="shared" si="22"/>
        <v/>
      </c>
      <c r="AL33" s="148"/>
      <c r="AM33" s="148"/>
      <c r="AN33" s="5">
        <v>2</v>
      </c>
      <c r="AO33" s="4">
        <v>28</v>
      </c>
      <c r="AP33" s="6">
        <v>2</v>
      </c>
      <c r="AQ33" s="4">
        <v>38</v>
      </c>
      <c r="AR33" s="6">
        <f t="shared" si="23"/>
        <v>3</v>
      </c>
      <c r="AS33" s="7">
        <f t="shared" si="24"/>
        <v>4</v>
      </c>
    </row>
    <row r="34" spans="1:45" s="163" customFormat="1" ht="15.75" customHeight="1" x14ac:dyDescent="0.25">
      <c r="A34" s="138" t="s">
        <v>91</v>
      </c>
      <c r="B34" s="62" t="s">
        <v>17</v>
      </c>
      <c r="C34" s="147" t="s">
        <v>92</v>
      </c>
      <c r="D34" s="148"/>
      <c r="E34" s="4" t="str">
        <f>IF(D34*15=0,"",D34*15)</f>
        <v/>
      </c>
      <c r="F34" s="148">
        <v>2</v>
      </c>
      <c r="G34" s="4">
        <v>48</v>
      </c>
      <c r="H34" s="148">
        <v>2</v>
      </c>
      <c r="I34" s="160" t="s">
        <v>52</v>
      </c>
      <c r="J34" s="150"/>
      <c r="K34" s="4" t="str">
        <f t="shared" si="13"/>
        <v/>
      </c>
      <c r="L34" s="148"/>
      <c r="M34" s="4" t="str">
        <f t="shared" si="14"/>
        <v/>
      </c>
      <c r="N34" s="148"/>
      <c r="O34" s="161"/>
      <c r="P34" s="150"/>
      <c r="Q34" s="4" t="str">
        <f t="shared" si="15"/>
        <v/>
      </c>
      <c r="R34" s="148"/>
      <c r="S34" s="4" t="str">
        <f t="shared" si="16"/>
        <v/>
      </c>
      <c r="T34" s="148"/>
      <c r="U34" s="161"/>
      <c r="V34" s="150"/>
      <c r="W34" s="4" t="str">
        <f t="shared" si="17"/>
        <v/>
      </c>
      <c r="X34" s="148"/>
      <c r="Y34" s="4" t="str">
        <f t="shared" si="18"/>
        <v/>
      </c>
      <c r="Z34" s="148"/>
      <c r="AA34" s="161"/>
      <c r="AB34" s="150"/>
      <c r="AC34" s="4" t="str">
        <f t="shared" si="19"/>
        <v/>
      </c>
      <c r="AD34" s="148"/>
      <c r="AE34" s="4" t="str">
        <f t="shared" si="20"/>
        <v/>
      </c>
      <c r="AF34" s="148"/>
      <c r="AG34" s="161"/>
      <c r="AH34" s="148"/>
      <c r="AI34" s="4" t="str">
        <f t="shared" si="21"/>
        <v/>
      </c>
      <c r="AJ34" s="148"/>
      <c r="AK34" s="4" t="str">
        <f t="shared" si="22"/>
        <v/>
      </c>
      <c r="AL34" s="148"/>
      <c r="AM34" s="148"/>
      <c r="AN34" s="5"/>
      <c r="AO34" s="4"/>
      <c r="AP34" s="6">
        <v>2</v>
      </c>
      <c r="AQ34" s="4">
        <v>48</v>
      </c>
      <c r="AR34" s="6">
        <f t="shared" si="23"/>
        <v>2</v>
      </c>
      <c r="AS34" s="7">
        <f t="shared" si="24"/>
        <v>2</v>
      </c>
    </row>
    <row r="35" spans="1:45" s="163" customFormat="1" ht="15.75" customHeight="1" x14ac:dyDescent="0.25">
      <c r="A35" s="138" t="s">
        <v>169</v>
      </c>
      <c r="B35" s="62" t="s">
        <v>17</v>
      </c>
      <c r="C35" s="147" t="s">
        <v>175</v>
      </c>
      <c r="D35" s="148"/>
      <c r="E35" s="4" t="str">
        <f>IF(D35*15=0,"",D35*15)</f>
        <v/>
      </c>
      <c r="F35" s="148">
        <v>2</v>
      </c>
      <c r="G35" s="4">
        <v>36</v>
      </c>
      <c r="H35" s="148">
        <v>2</v>
      </c>
      <c r="I35" s="160" t="s">
        <v>52</v>
      </c>
      <c r="J35" s="150"/>
      <c r="K35" s="4" t="str">
        <f t="shared" si="13"/>
        <v/>
      </c>
      <c r="L35" s="148"/>
      <c r="M35" s="4" t="str">
        <f t="shared" si="14"/>
        <v/>
      </c>
      <c r="N35" s="148"/>
      <c r="O35" s="161"/>
      <c r="P35" s="150"/>
      <c r="Q35" s="4" t="str">
        <f t="shared" si="15"/>
        <v/>
      </c>
      <c r="R35" s="148"/>
      <c r="S35" s="4" t="str">
        <f t="shared" si="16"/>
        <v/>
      </c>
      <c r="T35" s="148"/>
      <c r="U35" s="161"/>
      <c r="V35" s="150"/>
      <c r="W35" s="4" t="str">
        <f t="shared" si="17"/>
        <v/>
      </c>
      <c r="X35" s="148"/>
      <c r="Y35" s="4" t="str">
        <f t="shared" si="18"/>
        <v/>
      </c>
      <c r="Z35" s="148"/>
      <c r="AA35" s="161"/>
      <c r="AB35" s="150"/>
      <c r="AC35" s="4" t="str">
        <f t="shared" si="19"/>
        <v/>
      </c>
      <c r="AD35" s="148"/>
      <c r="AE35" s="4" t="str">
        <f t="shared" si="20"/>
        <v/>
      </c>
      <c r="AF35" s="148"/>
      <c r="AG35" s="161"/>
      <c r="AH35" s="148"/>
      <c r="AI35" s="4" t="str">
        <f t="shared" si="21"/>
        <v/>
      </c>
      <c r="AJ35" s="148"/>
      <c r="AK35" s="4" t="str">
        <f t="shared" si="22"/>
        <v/>
      </c>
      <c r="AL35" s="148"/>
      <c r="AM35" s="148"/>
      <c r="AN35" s="5"/>
      <c r="AO35" s="4"/>
      <c r="AP35" s="6">
        <v>2</v>
      </c>
      <c r="AQ35" s="4">
        <v>36</v>
      </c>
      <c r="AR35" s="6">
        <f t="shared" si="23"/>
        <v>2</v>
      </c>
      <c r="AS35" s="7">
        <f t="shared" si="24"/>
        <v>2</v>
      </c>
    </row>
    <row r="36" spans="1:45" ht="15.75" customHeight="1" x14ac:dyDescent="0.25">
      <c r="A36" s="138" t="s">
        <v>180</v>
      </c>
      <c r="B36" s="62" t="s">
        <v>17</v>
      </c>
      <c r="C36" s="147" t="s">
        <v>181</v>
      </c>
      <c r="D36" s="148"/>
      <c r="E36" s="4" t="str">
        <f t="shared" ref="E36:E76" si="25">IF(D36*15=0,"",D36*15)</f>
        <v/>
      </c>
      <c r="F36" s="148"/>
      <c r="G36" s="4" t="str">
        <f t="shared" ref="G36:G76" si="26">IF(F36*15=0,"",F36*15)</f>
        <v/>
      </c>
      <c r="H36" s="148"/>
      <c r="I36" s="160"/>
      <c r="J36" s="150">
        <v>1</v>
      </c>
      <c r="K36" s="4">
        <f t="shared" ref="K36:K76" si="27">IF(J36*15=0,"",J36*15)</f>
        <v>15</v>
      </c>
      <c r="L36" s="148">
        <v>2</v>
      </c>
      <c r="M36" s="4">
        <f t="shared" ref="M36:M76" si="28">IF(L36*15=0,"",L36*15)</f>
        <v>30</v>
      </c>
      <c r="N36" s="148">
        <v>3</v>
      </c>
      <c r="O36" s="161" t="s">
        <v>17</v>
      </c>
      <c r="P36" s="148"/>
      <c r="Q36" s="4" t="str">
        <f t="shared" ref="Q36:Q76" si="29">IF(P36*15=0,"",P36*15)</f>
        <v/>
      </c>
      <c r="R36" s="148"/>
      <c r="S36" s="4" t="str">
        <f t="shared" ref="S36:S76" si="30">IF(R36*15=0,"",R36*15)</f>
        <v/>
      </c>
      <c r="T36" s="148"/>
      <c r="U36" s="160"/>
      <c r="V36" s="150"/>
      <c r="W36" s="4" t="str">
        <f t="shared" ref="W36:W76" si="31">IF(V36*15=0,"",V36*15)</f>
        <v/>
      </c>
      <c r="X36" s="148"/>
      <c r="Y36" s="4" t="str">
        <f t="shared" ref="Y36:Y76" si="32">IF(X36*15=0,"",X36*15)</f>
        <v/>
      </c>
      <c r="Z36" s="148"/>
      <c r="AA36" s="161"/>
      <c r="AB36" s="150"/>
      <c r="AC36" s="4" t="str">
        <f t="shared" ref="AC36:AC76" si="33">IF(AB36*15=0,"",AB36*15)</f>
        <v/>
      </c>
      <c r="AD36" s="151"/>
      <c r="AE36" s="4" t="str">
        <f t="shared" ref="AE36:AE76" si="34">IF(AD36*15=0,"",AD36*15)</f>
        <v/>
      </c>
      <c r="AF36" s="151"/>
      <c r="AG36" s="162"/>
      <c r="AH36" s="148"/>
      <c r="AI36" s="4" t="str">
        <f t="shared" ref="AI36:AI76" si="35">IF(AH36*15=0,"",AH36*15)</f>
        <v/>
      </c>
      <c r="AJ36" s="148"/>
      <c r="AK36" s="4" t="str">
        <f t="shared" ref="AK36:AK76" si="36">IF(AJ36*15=0,"",AJ36*15)</f>
        <v/>
      </c>
      <c r="AL36" s="148"/>
      <c r="AM36" s="148" t="s">
        <v>335</v>
      </c>
      <c r="AN36" s="5">
        <f t="shared" ref="AN36:AN76" si="37">IF(D36+J36+P36+V36+AB36+AH36=0,"",D36+J36+P36+V36+AB36+AH36)</f>
        <v>1</v>
      </c>
      <c r="AO36" s="4">
        <f t="shared" ref="AO36:AO76" si="38">IF((D36+J36+P36+V36+AB36+AH36)*15=0,"",(D36+J36+P36+V36+AB36+AH36)*15)</f>
        <v>15</v>
      </c>
      <c r="AP36" s="6">
        <f t="shared" ref="AP36:AP76" si="39">IF(F36+L36+R36+X36+AD36+AJ36=0,"",F36+L36+R36+X36+AD36+AJ36)</f>
        <v>2</v>
      </c>
      <c r="AQ36" s="4">
        <f t="shared" ref="AQ36:AQ76" si="40">IF((F36+L36+R36+X36+AD36+AJ36)*15=0,"",(F36+L36+R36+X36+AD36+AJ36)*15)</f>
        <v>30</v>
      </c>
      <c r="AR36" s="6">
        <f t="shared" ref="AR36:AR76" si="41">IF(H36+N36+T36+Z36+AF36+AL36=0,"",H36+N36+T36+Z36+AF36+AL36)</f>
        <v>3</v>
      </c>
      <c r="AS36" s="7">
        <f t="shared" ref="AS36:AS76" si="42">IF(D36+F36+J36+L36+P36+R36+V36+X36+AB36+AD36+AH36+AJ36=0,"",D36+F36+J36+L36+P36+R36+V36+X36+AB36+AD36+AH36+AJ36)</f>
        <v>3</v>
      </c>
    </row>
    <row r="37" spans="1:45" ht="15.75" customHeight="1" x14ac:dyDescent="0.25">
      <c r="A37" s="138" t="s">
        <v>178</v>
      </c>
      <c r="B37" s="62" t="s">
        <v>17</v>
      </c>
      <c r="C37" s="147" t="s">
        <v>179</v>
      </c>
      <c r="D37" s="148"/>
      <c r="E37" s="4" t="str">
        <f t="shared" si="25"/>
        <v/>
      </c>
      <c r="F37" s="148"/>
      <c r="G37" s="4" t="str">
        <f t="shared" si="26"/>
        <v/>
      </c>
      <c r="H37" s="148"/>
      <c r="I37" s="160"/>
      <c r="J37" s="150"/>
      <c r="K37" s="4" t="str">
        <f t="shared" si="27"/>
        <v/>
      </c>
      <c r="L37" s="148"/>
      <c r="M37" s="4" t="str">
        <f t="shared" si="28"/>
        <v/>
      </c>
      <c r="N37" s="148"/>
      <c r="O37" s="161"/>
      <c r="P37" s="148">
        <v>1</v>
      </c>
      <c r="Q37" s="4">
        <f t="shared" si="29"/>
        <v>15</v>
      </c>
      <c r="R37" s="148">
        <v>1</v>
      </c>
      <c r="S37" s="4">
        <f t="shared" si="30"/>
        <v>15</v>
      </c>
      <c r="T37" s="148">
        <v>3</v>
      </c>
      <c r="U37" s="160" t="s">
        <v>17</v>
      </c>
      <c r="V37" s="150"/>
      <c r="W37" s="4" t="str">
        <f t="shared" si="31"/>
        <v/>
      </c>
      <c r="X37" s="148"/>
      <c r="Y37" s="4" t="str">
        <f t="shared" si="32"/>
        <v/>
      </c>
      <c r="Z37" s="148"/>
      <c r="AA37" s="161"/>
      <c r="AB37" s="150"/>
      <c r="AC37" s="4" t="str">
        <f t="shared" si="33"/>
        <v/>
      </c>
      <c r="AD37" s="151"/>
      <c r="AE37" s="4" t="str">
        <f t="shared" si="34"/>
        <v/>
      </c>
      <c r="AF37" s="151"/>
      <c r="AG37" s="162"/>
      <c r="AH37" s="148"/>
      <c r="AI37" s="4" t="str">
        <f t="shared" si="35"/>
        <v/>
      </c>
      <c r="AJ37" s="148"/>
      <c r="AK37" s="4" t="str">
        <f t="shared" si="36"/>
        <v/>
      </c>
      <c r="AL37" s="148"/>
      <c r="AM37" s="148" t="s">
        <v>335</v>
      </c>
      <c r="AN37" s="5">
        <f t="shared" si="37"/>
        <v>1</v>
      </c>
      <c r="AO37" s="4">
        <f t="shared" si="38"/>
        <v>15</v>
      </c>
      <c r="AP37" s="6">
        <f t="shared" si="39"/>
        <v>1</v>
      </c>
      <c r="AQ37" s="4">
        <f t="shared" si="40"/>
        <v>15</v>
      </c>
      <c r="AR37" s="6">
        <f t="shared" si="41"/>
        <v>3</v>
      </c>
      <c r="AS37" s="7">
        <f t="shared" si="42"/>
        <v>2</v>
      </c>
    </row>
    <row r="38" spans="1:45" ht="15.75" customHeight="1" x14ac:dyDescent="0.25">
      <c r="A38" s="138" t="s">
        <v>182</v>
      </c>
      <c r="B38" s="62" t="s">
        <v>17</v>
      </c>
      <c r="C38" s="147" t="s">
        <v>183</v>
      </c>
      <c r="D38" s="148"/>
      <c r="E38" s="4" t="str">
        <f t="shared" si="25"/>
        <v/>
      </c>
      <c r="F38" s="148"/>
      <c r="G38" s="4" t="str">
        <f t="shared" si="26"/>
        <v/>
      </c>
      <c r="H38" s="148"/>
      <c r="I38" s="160"/>
      <c r="J38" s="150"/>
      <c r="K38" s="4" t="str">
        <f t="shared" si="27"/>
        <v/>
      </c>
      <c r="L38" s="148"/>
      <c r="M38" s="4" t="str">
        <f t="shared" si="28"/>
        <v/>
      </c>
      <c r="N38" s="148"/>
      <c r="O38" s="161"/>
      <c r="P38" s="148"/>
      <c r="Q38" s="4" t="str">
        <f t="shared" si="29"/>
        <v/>
      </c>
      <c r="R38" s="148"/>
      <c r="S38" s="4" t="str">
        <f t="shared" si="30"/>
        <v/>
      </c>
      <c r="T38" s="148"/>
      <c r="U38" s="160"/>
      <c r="V38" s="150">
        <v>1</v>
      </c>
      <c r="W38" s="4">
        <f t="shared" si="31"/>
        <v>15</v>
      </c>
      <c r="X38" s="148">
        <v>2</v>
      </c>
      <c r="Y38" s="4">
        <f t="shared" si="32"/>
        <v>30</v>
      </c>
      <c r="Z38" s="148">
        <v>3</v>
      </c>
      <c r="AA38" s="161" t="s">
        <v>17</v>
      </c>
      <c r="AB38" s="150"/>
      <c r="AC38" s="4" t="str">
        <f t="shared" si="33"/>
        <v/>
      </c>
      <c r="AD38" s="151"/>
      <c r="AE38" s="4" t="str">
        <f t="shared" si="34"/>
        <v/>
      </c>
      <c r="AF38" s="151"/>
      <c r="AG38" s="162"/>
      <c r="AH38" s="148"/>
      <c r="AI38" s="4" t="str">
        <f t="shared" si="35"/>
        <v/>
      </c>
      <c r="AJ38" s="148"/>
      <c r="AK38" s="4" t="str">
        <f t="shared" si="36"/>
        <v/>
      </c>
      <c r="AL38" s="148"/>
      <c r="AM38" s="148" t="s">
        <v>335</v>
      </c>
      <c r="AN38" s="5">
        <f t="shared" si="37"/>
        <v>1</v>
      </c>
      <c r="AO38" s="4">
        <f t="shared" si="38"/>
        <v>15</v>
      </c>
      <c r="AP38" s="6">
        <f t="shared" si="39"/>
        <v>2</v>
      </c>
      <c r="AQ38" s="4">
        <f t="shared" si="40"/>
        <v>30</v>
      </c>
      <c r="AR38" s="6">
        <f t="shared" si="41"/>
        <v>3</v>
      </c>
      <c r="AS38" s="7">
        <f t="shared" si="42"/>
        <v>3</v>
      </c>
    </row>
    <row r="39" spans="1:45" ht="15.75" customHeight="1" x14ac:dyDescent="0.25">
      <c r="A39" s="138" t="s">
        <v>184</v>
      </c>
      <c r="B39" s="62" t="s">
        <v>17</v>
      </c>
      <c r="C39" s="147" t="s">
        <v>185</v>
      </c>
      <c r="D39" s="148"/>
      <c r="E39" s="4" t="str">
        <f t="shared" si="25"/>
        <v/>
      </c>
      <c r="F39" s="148"/>
      <c r="G39" s="4" t="str">
        <f t="shared" si="26"/>
        <v/>
      </c>
      <c r="H39" s="148"/>
      <c r="I39" s="160"/>
      <c r="J39" s="150"/>
      <c r="K39" s="4" t="str">
        <f t="shared" si="27"/>
        <v/>
      </c>
      <c r="L39" s="148"/>
      <c r="M39" s="4" t="str">
        <f t="shared" si="28"/>
        <v/>
      </c>
      <c r="N39" s="148"/>
      <c r="O39" s="161"/>
      <c r="P39" s="148"/>
      <c r="Q39" s="4" t="str">
        <f t="shared" si="29"/>
        <v/>
      </c>
      <c r="R39" s="148"/>
      <c r="S39" s="4" t="str">
        <f t="shared" si="30"/>
        <v/>
      </c>
      <c r="T39" s="148"/>
      <c r="U39" s="160"/>
      <c r="V39" s="150"/>
      <c r="W39" s="4" t="str">
        <f t="shared" si="31"/>
        <v/>
      </c>
      <c r="X39" s="148"/>
      <c r="Y39" s="4" t="str">
        <f t="shared" si="32"/>
        <v/>
      </c>
      <c r="Z39" s="148"/>
      <c r="AA39" s="161"/>
      <c r="AB39" s="150">
        <v>1</v>
      </c>
      <c r="AC39" s="4">
        <f t="shared" si="33"/>
        <v>15</v>
      </c>
      <c r="AD39" s="151">
        <v>2</v>
      </c>
      <c r="AE39" s="4">
        <f t="shared" si="34"/>
        <v>30</v>
      </c>
      <c r="AF39" s="151">
        <v>3</v>
      </c>
      <c r="AG39" s="162" t="s">
        <v>17</v>
      </c>
      <c r="AH39" s="148"/>
      <c r="AI39" s="4" t="str">
        <f t="shared" si="35"/>
        <v/>
      </c>
      <c r="AJ39" s="148"/>
      <c r="AK39" s="4" t="str">
        <f t="shared" si="36"/>
        <v/>
      </c>
      <c r="AL39" s="148"/>
      <c r="AM39" s="148" t="s">
        <v>335</v>
      </c>
      <c r="AN39" s="5">
        <f t="shared" si="37"/>
        <v>1</v>
      </c>
      <c r="AO39" s="4">
        <f t="shared" si="38"/>
        <v>15</v>
      </c>
      <c r="AP39" s="6">
        <f t="shared" si="39"/>
        <v>2</v>
      </c>
      <c r="AQ39" s="4">
        <f t="shared" si="40"/>
        <v>30</v>
      </c>
      <c r="AR39" s="6">
        <f t="shared" si="41"/>
        <v>3</v>
      </c>
      <c r="AS39" s="7">
        <f t="shared" si="42"/>
        <v>3</v>
      </c>
    </row>
    <row r="40" spans="1:45" ht="15.75" customHeight="1" x14ac:dyDescent="0.25">
      <c r="A40" s="138" t="s">
        <v>186</v>
      </c>
      <c r="B40" s="62" t="s">
        <v>17</v>
      </c>
      <c r="C40" s="147" t="s">
        <v>187</v>
      </c>
      <c r="D40" s="148"/>
      <c r="E40" s="4" t="str">
        <f t="shared" si="25"/>
        <v/>
      </c>
      <c r="F40" s="148"/>
      <c r="G40" s="4" t="str">
        <f t="shared" si="26"/>
        <v/>
      </c>
      <c r="H40" s="148"/>
      <c r="I40" s="160"/>
      <c r="J40" s="150"/>
      <c r="K40" s="4" t="str">
        <f t="shared" si="27"/>
        <v/>
      </c>
      <c r="L40" s="148"/>
      <c r="M40" s="4" t="str">
        <f t="shared" si="28"/>
        <v/>
      </c>
      <c r="N40" s="148"/>
      <c r="O40" s="161"/>
      <c r="P40" s="148"/>
      <c r="Q40" s="4" t="str">
        <f t="shared" si="29"/>
        <v/>
      </c>
      <c r="R40" s="148"/>
      <c r="S40" s="4" t="str">
        <f t="shared" si="30"/>
        <v/>
      </c>
      <c r="T40" s="148"/>
      <c r="U40" s="160"/>
      <c r="V40" s="150"/>
      <c r="W40" s="4" t="str">
        <f t="shared" si="31"/>
        <v/>
      </c>
      <c r="X40" s="148"/>
      <c r="Y40" s="4" t="str">
        <f t="shared" si="32"/>
        <v/>
      </c>
      <c r="Z40" s="148"/>
      <c r="AA40" s="161"/>
      <c r="AB40" s="150"/>
      <c r="AC40" s="4" t="str">
        <f t="shared" si="33"/>
        <v/>
      </c>
      <c r="AD40" s="151"/>
      <c r="AE40" s="4" t="str">
        <f t="shared" si="34"/>
        <v/>
      </c>
      <c r="AF40" s="151"/>
      <c r="AG40" s="162"/>
      <c r="AH40" s="148"/>
      <c r="AI40" s="4" t="str">
        <f t="shared" si="35"/>
        <v/>
      </c>
      <c r="AJ40" s="148">
        <v>1</v>
      </c>
      <c r="AK40" s="4">
        <f t="shared" si="36"/>
        <v>15</v>
      </c>
      <c r="AL40" s="148">
        <v>1</v>
      </c>
      <c r="AM40" s="148" t="s">
        <v>336</v>
      </c>
      <c r="AN40" s="5" t="str">
        <f t="shared" si="37"/>
        <v/>
      </c>
      <c r="AO40" s="4" t="str">
        <f t="shared" si="38"/>
        <v/>
      </c>
      <c r="AP40" s="6">
        <f t="shared" si="39"/>
        <v>1</v>
      </c>
      <c r="AQ40" s="4">
        <f t="shared" si="40"/>
        <v>15</v>
      </c>
      <c r="AR40" s="6">
        <f t="shared" si="41"/>
        <v>1</v>
      </c>
      <c r="AS40" s="7">
        <f t="shared" si="42"/>
        <v>1</v>
      </c>
    </row>
    <row r="41" spans="1:45" ht="15.75" customHeight="1" x14ac:dyDescent="0.25">
      <c r="A41" s="138" t="s">
        <v>190</v>
      </c>
      <c r="B41" s="62" t="s">
        <v>17</v>
      </c>
      <c r="C41" s="147" t="s">
        <v>191</v>
      </c>
      <c r="D41" s="148"/>
      <c r="E41" s="4" t="str">
        <f t="shared" si="25"/>
        <v/>
      </c>
      <c r="F41" s="148"/>
      <c r="G41" s="4" t="str">
        <f t="shared" si="26"/>
        <v/>
      </c>
      <c r="H41" s="148"/>
      <c r="I41" s="160"/>
      <c r="J41" s="150"/>
      <c r="K41" s="4" t="str">
        <f t="shared" si="27"/>
        <v/>
      </c>
      <c r="L41" s="148"/>
      <c r="M41" s="4" t="str">
        <f t="shared" si="28"/>
        <v/>
      </c>
      <c r="N41" s="148"/>
      <c r="O41" s="161"/>
      <c r="P41" s="148">
        <v>1</v>
      </c>
      <c r="Q41" s="4">
        <f t="shared" si="29"/>
        <v>15</v>
      </c>
      <c r="R41" s="148">
        <v>2</v>
      </c>
      <c r="S41" s="4">
        <f t="shared" si="30"/>
        <v>30</v>
      </c>
      <c r="T41" s="148">
        <v>3</v>
      </c>
      <c r="U41" s="160" t="s">
        <v>17</v>
      </c>
      <c r="V41" s="150"/>
      <c r="W41" s="4" t="str">
        <f t="shared" si="31"/>
        <v/>
      </c>
      <c r="X41" s="148"/>
      <c r="Y41" s="4" t="str">
        <f t="shared" si="32"/>
        <v/>
      </c>
      <c r="Z41" s="148"/>
      <c r="AA41" s="161" t="s">
        <v>323</v>
      </c>
      <c r="AB41" s="150"/>
      <c r="AC41" s="4" t="str">
        <f t="shared" si="33"/>
        <v/>
      </c>
      <c r="AD41" s="151"/>
      <c r="AE41" s="4" t="str">
        <f t="shared" si="34"/>
        <v/>
      </c>
      <c r="AF41" s="151"/>
      <c r="AG41" s="162"/>
      <c r="AH41" s="148"/>
      <c r="AI41" s="4" t="str">
        <f t="shared" si="35"/>
        <v/>
      </c>
      <c r="AJ41" s="148"/>
      <c r="AK41" s="4" t="str">
        <f t="shared" si="36"/>
        <v/>
      </c>
      <c r="AL41" s="148"/>
      <c r="AM41" s="148"/>
      <c r="AN41" s="5">
        <f t="shared" si="37"/>
        <v>1</v>
      </c>
      <c r="AO41" s="4">
        <f t="shared" si="38"/>
        <v>15</v>
      </c>
      <c r="AP41" s="6">
        <f t="shared" si="39"/>
        <v>2</v>
      </c>
      <c r="AQ41" s="4">
        <f t="shared" si="40"/>
        <v>30</v>
      </c>
      <c r="AR41" s="6">
        <f t="shared" si="41"/>
        <v>3</v>
      </c>
      <c r="AS41" s="7">
        <f t="shared" si="42"/>
        <v>3</v>
      </c>
    </row>
    <row r="42" spans="1:45" ht="15.75" customHeight="1" x14ac:dyDescent="0.25">
      <c r="A42" s="138" t="s">
        <v>188</v>
      </c>
      <c r="B42" s="62" t="s">
        <v>17</v>
      </c>
      <c r="C42" s="147" t="s">
        <v>189</v>
      </c>
      <c r="D42" s="148"/>
      <c r="E42" s="4" t="str">
        <f t="shared" si="25"/>
        <v/>
      </c>
      <c r="F42" s="148"/>
      <c r="G42" s="4" t="str">
        <f t="shared" si="26"/>
        <v/>
      </c>
      <c r="H42" s="148"/>
      <c r="I42" s="160"/>
      <c r="J42" s="150"/>
      <c r="K42" s="4" t="str">
        <f t="shared" si="27"/>
        <v/>
      </c>
      <c r="L42" s="148"/>
      <c r="M42" s="4" t="str">
        <f t="shared" si="28"/>
        <v/>
      </c>
      <c r="N42" s="148"/>
      <c r="O42" s="161"/>
      <c r="P42" s="148"/>
      <c r="Q42" s="4" t="str">
        <f t="shared" si="29"/>
        <v/>
      </c>
      <c r="R42" s="148"/>
      <c r="S42" s="4" t="str">
        <f t="shared" si="30"/>
        <v/>
      </c>
      <c r="T42" s="148"/>
      <c r="U42" s="160"/>
      <c r="V42" s="150">
        <v>1</v>
      </c>
      <c r="W42" s="4">
        <f t="shared" si="31"/>
        <v>15</v>
      </c>
      <c r="X42" s="148">
        <v>2</v>
      </c>
      <c r="Y42" s="4">
        <f t="shared" si="32"/>
        <v>30</v>
      </c>
      <c r="Z42" s="148">
        <v>3</v>
      </c>
      <c r="AA42" s="161" t="s">
        <v>324</v>
      </c>
      <c r="AB42" s="150"/>
      <c r="AC42" s="4" t="str">
        <f t="shared" si="33"/>
        <v/>
      </c>
      <c r="AD42" s="151"/>
      <c r="AE42" s="4" t="str">
        <f t="shared" si="34"/>
        <v/>
      </c>
      <c r="AF42" s="151"/>
      <c r="AG42" s="162"/>
      <c r="AH42" s="148"/>
      <c r="AI42" s="4" t="str">
        <f t="shared" si="35"/>
        <v/>
      </c>
      <c r="AJ42" s="148"/>
      <c r="AK42" s="4" t="str">
        <f t="shared" si="36"/>
        <v/>
      </c>
      <c r="AL42" s="148"/>
      <c r="AM42" s="148"/>
      <c r="AN42" s="5">
        <f t="shared" si="37"/>
        <v>1</v>
      </c>
      <c r="AO42" s="4">
        <f t="shared" si="38"/>
        <v>15</v>
      </c>
      <c r="AP42" s="6">
        <f t="shared" si="39"/>
        <v>2</v>
      </c>
      <c r="AQ42" s="4">
        <f t="shared" si="40"/>
        <v>30</v>
      </c>
      <c r="AR42" s="6">
        <f t="shared" si="41"/>
        <v>3</v>
      </c>
      <c r="AS42" s="7">
        <f t="shared" si="42"/>
        <v>3</v>
      </c>
    </row>
    <row r="43" spans="1:45" s="163" customFormat="1" ht="15.75" customHeight="1" x14ac:dyDescent="0.25">
      <c r="A43" s="138" t="s">
        <v>93</v>
      </c>
      <c r="B43" s="62" t="s">
        <v>17</v>
      </c>
      <c r="C43" s="164" t="s">
        <v>94</v>
      </c>
      <c r="D43" s="148"/>
      <c r="E43" s="4" t="str">
        <f>IF(D43*15=0,"",D43*15)</f>
        <v/>
      </c>
      <c r="F43" s="148"/>
      <c r="G43" s="4" t="str">
        <f>IF(F43*15=0,"",F43*15)</f>
        <v/>
      </c>
      <c r="H43" s="148"/>
      <c r="I43" s="160"/>
      <c r="J43" s="150"/>
      <c r="K43" s="4" t="str">
        <f>IF(J43*15=0,"",J43*15)</f>
        <v/>
      </c>
      <c r="L43" s="148"/>
      <c r="M43" s="4" t="str">
        <f>IF(L43*15=0,"",L43*15)</f>
        <v/>
      </c>
      <c r="N43" s="148"/>
      <c r="O43" s="161"/>
      <c r="P43" s="148"/>
      <c r="Q43" s="4" t="str">
        <f>IF(P43*15=0,"",P43*15)</f>
        <v/>
      </c>
      <c r="R43" s="148"/>
      <c r="S43" s="4" t="str">
        <f>IF(R43*15=0,"",R43*15)</f>
        <v/>
      </c>
      <c r="T43" s="148"/>
      <c r="U43" s="160"/>
      <c r="V43" s="150"/>
      <c r="W43" s="4" t="str">
        <f>IF(V43*15=0,"",V43*15)</f>
        <v/>
      </c>
      <c r="X43" s="148"/>
      <c r="Y43" s="4" t="str">
        <f>IF(X43*15=0,"",X43*15)</f>
        <v/>
      </c>
      <c r="Z43" s="148"/>
      <c r="AA43" s="161"/>
      <c r="AB43" s="150">
        <v>1</v>
      </c>
      <c r="AC43" s="4">
        <f>IF(AB43*15=0,"",AB43*15)</f>
        <v>15</v>
      </c>
      <c r="AD43" s="151">
        <v>1</v>
      </c>
      <c r="AE43" s="4">
        <f>IF(AD43*15=0,"",AD43*15)</f>
        <v>15</v>
      </c>
      <c r="AF43" s="151">
        <v>1</v>
      </c>
      <c r="AG43" s="162" t="s">
        <v>17</v>
      </c>
      <c r="AH43" s="148"/>
      <c r="AI43" s="4" t="str">
        <f>IF(AH43*15=0,"",AH43*15)</f>
        <v/>
      </c>
      <c r="AJ43" s="148"/>
      <c r="AK43" s="4" t="str">
        <f>IF(AJ43*15=0,"",AJ43*15)</f>
        <v/>
      </c>
      <c r="AL43" s="148"/>
      <c r="AM43" s="148"/>
      <c r="AN43" s="5">
        <f>IF(D43+J43+P43+V43+AB43+AH43=0,"",D43+J43+P43+V43+AB43+AH43)</f>
        <v>1</v>
      </c>
      <c r="AO43" s="4">
        <f>IF((D43+J43+P43+V43+AB43+AH43)*15=0,"",(D43+J43+P43+V43+AB43+AH43)*15)</f>
        <v>15</v>
      </c>
      <c r="AP43" s="6">
        <f>IF(F43+L43+R43+X43+AD43+AJ43=0,"",F43+L43+R43+X43+AD43+AJ43)</f>
        <v>1</v>
      </c>
      <c r="AQ43" s="4">
        <f>IF((F43+L43+R43+X43+AD43+AJ43)*15=0,"",(F43+L43+R43+X43+AD43+AJ43)*15)</f>
        <v>15</v>
      </c>
      <c r="AR43" s="6">
        <f>IF(H43+N43+T43+Z43+AF43+AL43=0,"",H43+N43+T43+Z43+AF43+AL43)</f>
        <v>1</v>
      </c>
      <c r="AS43" s="7">
        <f>IF(D43+F43+J43+L43+P43+R43+V43+X43+AB43+AD43+AH43+AJ43=0,"",D43+F43+J43+L43+P43+R43+V43+X43+AB43+AD43+AH43+AJ43)</f>
        <v>2</v>
      </c>
    </row>
    <row r="44" spans="1:45" s="163" customFormat="1" ht="15.75" customHeight="1" x14ac:dyDescent="0.25">
      <c r="A44" s="138" t="s">
        <v>95</v>
      </c>
      <c r="B44" s="62" t="s">
        <v>17</v>
      </c>
      <c r="C44" s="164" t="s">
        <v>96</v>
      </c>
      <c r="D44" s="148"/>
      <c r="E44" s="4" t="str">
        <f>IF(D44*15=0,"",D44*15)</f>
        <v/>
      </c>
      <c r="F44" s="148"/>
      <c r="G44" s="4" t="str">
        <f>IF(F44*15=0,"",F44*15)</f>
        <v/>
      </c>
      <c r="H44" s="148"/>
      <c r="I44" s="160"/>
      <c r="J44" s="150"/>
      <c r="K44" s="4" t="str">
        <f>IF(J44*15=0,"",J44*15)</f>
        <v/>
      </c>
      <c r="L44" s="148"/>
      <c r="M44" s="4" t="str">
        <f>IF(L44*15=0,"",L44*15)</f>
        <v/>
      </c>
      <c r="N44" s="148"/>
      <c r="O44" s="161"/>
      <c r="P44" s="148"/>
      <c r="Q44" s="4" t="str">
        <f>IF(P44*15=0,"",P44*15)</f>
        <v/>
      </c>
      <c r="R44" s="148"/>
      <c r="S44" s="4" t="str">
        <f>IF(R44*15=0,"",R44*15)</f>
        <v/>
      </c>
      <c r="T44" s="148"/>
      <c r="U44" s="160"/>
      <c r="V44" s="150"/>
      <c r="W44" s="4" t="str">
        <f>IF(V44*15=0,"",V44*15)</f>
        <v/>
      </c>
      <c r="X44" s="148"/>
      <c r="Y44" s="4" t="str">
        <f>IF(X44*15=0,"",X44*15)</f>
        <v/>
      </c>
      <c r="Z44" s="148"/>
      <c r="AA44" s="161"/>
      <c r="AB44" s="150"/>
      <c r="AC44" s="4" t="str">
        <f>IF(AB44*15=0,"",AB44*15)</f>
        <v/>
      </c>
      <c r="AD44" s="151"/>
      <c r="AE44" s="4" t="str">
        <f>IF(AD44*15=0,"",AD44*15)</f>
        <v/>
      </c>
      <c r="AF44" s="151"/>
      <c r="AG44" s="162"/>
      <c r="AH44" s="148">
        <v>1</v>
      </c>
      <c r="AI44" s="4">
        <f>IF(AH44*15=0,"",AH44*15)</f>
        <v>15</v>
      </c>
      <c r="AJ44" s="148">
        <v>1</v>
      </c>
      <c r="AK44" s="4">
        <f>IF(AJ44*15=0,"",AJ44*15)</f>
        <v>15</v>
      </c>
      <c r="AL44" s="148">
        <v>1</v>
      </c>
      <c r="AM44" s="148" t="s">
        <v>17</v>
      </c>
      <c r="AN44" s="5">
        <f>IF(D44+J44+P44+V44+AB44+AH44=0,"",D44+J44+P44+V44+AB44+AH44)</f>
        <v>1</v>
      </c>
      <c r="AO44" s="4">
        <f>IF((D44+J44+P44+V44+AB44+AH44)*15=0,"",(D44+J44+P44+V44+AB44+AH44)*15)</f>
        <v>15</v>
      </c>
      <c r="AP44" s="6">
        <f>IF(F44+L44+R44+X44+AD44+AJ44=0,"",F44+L44+R44+X44+AD44+AJ44)</f>
        <v>1</v>
      </c>
      <c r="AQ44" s="4">
        <f>IF((F44+L44+R44+X44+AD44+AJ44)*15=0,"",(F44+L44+R44+X44+AD44+AJ44)*15)</f>
        <v>15</v>
      </c>
      <c r="AR44" s="6">
        <f>IF(H44+N44+T44+Z44+AF44+AL44=0,"",H44+N44+T44+Z44+AF44+AL44)</f>
        <v>1</v>
      </c>
      <c r="AS44" s="7">
        <f>IF(D44+F44+J44+L44+P44+R44+V44+X44+AB44+AD44+AH44+AJ44=0,"",D44+F44+J44+L44+P44+R44+V44+X44+AB44+AD44+AH44+AJ44)</f>
        <v>2</v>
      </c>
    </row>
    <row r="45" spans="1:45" ht="15.75" customHeight="1" x14ac:dyDescent="0.25">
      <c r="A45" s="165" t="s">
        <v>194</v>
      </c>
      <c r="B45" s="62" t="s">
        <v>17</v>
      </c>
      <c r="C45" s="166" t="s">
        <v>195</v>
      </c>
      <c r="D45" s="148"/>
      <c r="E45" s="4" t="str">
        <f t="shared" si="25"/>
        <v/>
      </c>
      <c r="F45" s="148"/>
      <c r="G45" s="4" t="str">
        <f t="shared" si="26"/>
        <v/>
      </c>
      <c r="H45" s="148"/>
      <c r="I45" s="160"/>
      <c r="J45" s="150">
        <v>1</v>
      </c>
      <c r="K45" s="4">
        <f t="shared" si="27"/>
        <v>15</v>
      </c>
      <c r="L45" s="148">
        <v>2</v>
      </c>
      <c r="M45" s="4">
        <f t="shared" si="28"/>
        <v>30</v>
      </c>
      <c r="N45" s="148">
        <v>3</v>
      </c>
      <c r="O45" s="161" t="s">
        <v>17</v>
      </c>
      <c r="P45" s="148"/>
      <c r="Q45" s="4" t="str">
        <f t="shared" si="29"/>
        <v/>
      </c>
      <c r="R45" s="148"/>
      <c r="S45" s="4" t="str">
        <f t="shared" si="30"/>
        <v/>
      </c>
      <c r="T45" s="148"/>
      <c r="U45" s="160"/>
      <c r="V45" s="150"/>
      <c r="W45" s="4" t="str">
        <f t="shared" si="31"/>
        <v/>
      </c>
      <c r="X45" s="148"/>
      <c r="Y45" s="4" t="str">
        <f t="shared" si="32"/>
        <v/>
      </c>
      <c r="Z45" s="148"/>
      <c r="AA45" s="161"/>
      <c r="AB45" s="150"/>
      <c r="AC45" s="4" t="str">
        <f t="shared" si="33"/>
        <v/>
      </c>
      <c r="AD45" s="151"/>
      <c r="AE45" s="4" t="str">
        <f t="shared" si="34"/>
        <v/>
      </c>
      <c r="AF45" s="151"/>
      <c r="AG45" s="162"/>
      <c r="AH45" s="148"/>
      <c r="AI45" s="4" t="str">
        <f t="shared" si="35"/>
        <v/>
      </c>
      <c r="AJ45" s="148"/>
      <c r="AK45" s="4" t="str">
        <f t="shared" si="36"/>
        <v/>
      </c>
      <c r="AL45" s="148"/>
      <c r="AM45" s="148" t="s">
        <v>335</v>
      </c>
      <c r="AN45" s="5">
        <f t="shared" si="37"/>
        <v>1</v>
      </c>
      <c r="AO45" s="4">
        <f t="shared" si="38"/>
        <v>15</v>
      </c>
      <c r="AP45" s="6">
        <f t="shared" si="39"/>
        <v>2</v>
      </c>
      <c r="AQ45" s="4">
        <f t="shared" si="40"/>
        <v>30</v>
      </c>
      <c r="AR45" s="6">
        <f t="shared" si="41"/>
        <v>3</v>
      </c>
      <c r="AS45" s="7">
        <f t="shared" si="42"/>
        <v>3</v>
      </c>
    </row>
    <row r="46" spans="1:45" ht="15.75" customHeight="1" x14ac:dyDescent="0.25">
      <c r="A46" s="165" t="s">
        <v>192</v>
      </c>
      <c r="B46" s="62" t="s">
        <v>17</v>
      </c>
      <c r="C46" s="166" t="s">
        <v>193</v>
      </c>
      <c r="D46" s="148"/>
      <c r="E46" s="4" t="str">
        <f t="shared" si="25"/>
        <v/>
      </c>
      <c r="F46" s="148"/>
      <c r="G46" s="4" t="str">
        <f t="shared" si="26"/>
        <v/>
      </c>
      <c r="H46" s="148"/>
      <c r="I46" s="160"/>
      <c r="J46" s="150"/>
      <c r="K46" s="4" t="str">
        <f t="shared" si="27"/>
        <v/>
      </c>
      <c r="L46" s="148"/>
      <c r="M46" s="4" t="str">
        <f t="shared" si="28"/>
        <v/>
      </c>
      <c r="N46" s="148"/>
      <c r="O46" s="161"/>
      <c r="P46" s="148">
        <v>1</v>
      </c>
      <c r="Q46" s="4">
        <f t="shared" si="29"/>
        <v>15</v>
      </c>
      <c r="R46" s="148">
        <v>2</v>
      </c>
      <c r="S46" s="4">
        <f t="shared" si="30"/>
        <v>30</v>
      </c>
      <c r="T46" s="148">
        <v>3</v>
      </c>
      <c r="U46" s="160" t="s">
        <v>17</v>
      </c>
      <c r="V46" s="150"/>
      <c r="W46" s="4" t="str">
        <f t="shared" si="31"/>
        <v/>
      </c>
      <c r="X46" s="148"/>
      <c r="Y46" s="4" t="str">
        <f t="shared" si="32"/>
        <v/>
      </c>
      <c r="Z46" s="148"/>
      <c r="AA46" s="161"/>
      <c r="AB46" s="150"/>
      <c r="AC46" s="4" t="str">
        <f t="shared" si="33"/>
        <v/>
      </c>
      <c r="AD46" s="151"/>
      <c r="AE46" s="4" t="str">
        <f t="shared" si="34"/>
        <v/>
      </c>
      <c r="AF46" s="151"/>
      <c r="AG46" s="162"/>
      <c r="AH46" s="148"/>
      <c r="AI46" s="4" t="str">
        <f t="shared" si="35"/>
        <v/>
      </c>
      <c r="AJ46" s="148"/>
      <c r="AK46" s="4" t="str">
        <f t="shared" si="36"/>
        <v/>
      </c>
      <c r="AL46" s="148"/>
      <c r="AM46" s="148" t="s">
        <v>335</v>
      </c>
      <c r="AN46" s="5">
        <f t="shared" si="37"/>
        <v>1</v>
      </c>
      <c r="AO46" s="4">
        <f t="shared" si="38"/>
        <v>15</v>
      </c>
      <c r="AP46" s="6">
        <f t="shared" si="39"/>
        <v>2</v>
      </c>
      <c r="AQ46" s="4">
        <f t="shared" si="40"/>
        <v>30</v>
      </c>
      <c r="AR46" s="6">
        <f t="shared" si="41"/>
        <v>3</v>
      </c>
      <c r="AS46" s="7">
        <f t="shared" si="42"/>
        <v>3</v>
      </c>
    </row>
    <row r="47" spans="1:45" ht="15.75" customHeight="1" x14ac:dyDescent="0.25">
      <c r="A47" s="165" t="s">
        <v>196</v>
      </c>
      <c r="B47" s="62" t="s">
        <v>17</v>
      </c>
      <c r="C47" s="166" t="s">
        <v>197</v>
      </c>
      <c r="D47" s="148"/>
      <c r="E47" s="4" t="str">
        <f t="shared" si="25"/>
        <v/>
      </c>
      <c r="F47" s="148"/>
      <c r="G47" s="4" t="str">
        <f t="shared" si="26"/>
        <v/>
      </c>
      <c r="H47" s="148"/>
      <c r="I47" s="160"/>
      <c r="J47" s="150"/>
      <c r="K47" s="4" t="str">
        <f t="shared" si="27"/>
        <v/>
      </c>
      <c r="L47" s="148"/>
      <c r="M47" s="4" t="str">
        <f t="shared" si="28"/>
        <v/>
      </c>
      <c r="N47" s="148"/>
      <c r="O47" s="161"/>
      <c r="P47" s="148">
        <v>1</v>
      </c>
      <c r="Q47" s="4">
        <f t="shared" si="29"/>
        <v>15</v>
      </c>
      <c r="R47" s="148">
        <v>2</v>
      </c>
      <c r="S47" s="4">
        <f t="shared" si="30"/>
        <v>30</v>
      </c>
      <c r="T47" s="148">
        <v>3</v>
      </c>
      <c r="U47" s="160" t="s">
        <v>17</v>
      </c>
      <c r="V47" s="150"/>
      <c r="W47" s="4" t="str">
        <f t="shared" si="31"/>
        <v/>
      </c>
      <c r="X47" s="148"/>
      <c r="Y47" s="4" t="str">
        <f t="shared" si="32"/>
        <v/>
      </c>
      <c r="Z47" s="148"/>
      <c r="AA47" s="161"/>
      <c r="AB47" s="150"/>
      <c r="AC47" s="4" t="str">
        <f t="shared" si="33"/>
        <v/>
      </c>
      <c r="AD47" s="151"/>
      <c r="AE47" s="4" t="str">
        <f t="shared" si="34"/>
        <v/>
      </c>
      <c r="AF47" s="151"/>
      <c r="AG47" s="162"/>
      <c r="AH47" s="148"/>
      <c r="AI47" s="4" t="str">
        <f t="shared" si="35"/>
        <v/>
      </c>
      <c r="AJ47" s="148"/>
      <c r="AK47" s="4" t="str">
        <f t="shared" si="36"/>
        <v/>
      </c>
      <c r="AL47" s="148"/>
      <c r="AM47" s="148" t="s">
        <v>335</v>
      </c>
      <c r="AN47" s="5">
        <f t="shared" si="37"/>
        <v>1</v>
      </c>
      <c r="AO47" s="4">
        <f t="shared" si="38"/>
        <v>15</v>
      </c>
      <c r="AP47" s="6">
        <f t="shared" si="39"/>
        <v>2</v>
      </c>
      <c r="AQ47" s="4">
        <f t="shared" si="40"/>
        <v>30</v>
      </c>
      <c r="AR47" s="6">
        <f t="shared" si="41"/>
        <v>3</v>
      </c>
      <c r="AS47" s="7">
        <f t="shared" si="42"/>
        <v>3</v>
      </c>
    </row>
    <row r="48" spans="1:45" ht="15.75" customHeight="1" x14ac:dyDescent="0.25">
      <c r="A48" s="165" t="s">
        <v>198</v>
      </c>
      <c r="B48" s="62" t="s">
        <v>17</v>
      </c>
      <c r="C48" s="166" t="s">
        <v>199</v>
      </c>
      <c r="D48" s="148"/>
      <c r="E48" s="4" t="str">
        <f t="shared" si="25"/>
        <v/>
      </c>
      <c r="F48" s="148"/>
      <c r="G48" s="4" t="str">
        <f t="shared" si="26"/>
        <v/>
      </c>
      <c r="H48" s="148"/>
      <c r="I48" s="160"/>
      <c r="J48" s="150"/>
      <c r="K48" s="4" t="str">
        <f t="shared" si="27"/>
        <v/>
      </c>
      <c r="L48" s="148"/>
      <c r="M48" s="4" t="str">
        <f t="shared" si="28"/>
        <v/>
      </c>
      <c r="N48" s="148"/>
      <c r="O48" s="161"/>
      <c r="P48" s="148"/>
      <c r="Q48" s="4" t="str">
        <f t="shared" si="29"/>
        <v/>
      </c>
      <c r="R48" s="148"/>
      <c r="S48" s="4" t="str">
        <f t="shared" si="30"/>
        <v/>
      </c>
      <c r="T48" s="148"/>
      <c r="U48" s="160"/>
      <c r="V48" s="150">
        <v>1</v>
      </c>
      <c r="W48" s="4">
        <f t="shared" si="31"/>
        <v>15</v>
      </c>
      <c r="X48" s="148">
        <v>2</v>
      </c>
      <c r="Y48" s="4">
        <f t="shared" si="32"/>
        <v>30</v>
      </c>
      <c r="Z48" s="148">
        <v>3</v>
      </c>
      <c r="AA48" s="161" t="s">
        <v>17</v>
      </c>
      <c r="AB48" s="150"/>
      <c r="AC48" s="4" t="str">
        <f t="shared" si="33"/>
        <v/>
      </c>
      <c r="AD48" s="151"/>
      <c r="AE48" s="4" t="str">
        <f t="shared" si="34"/>
        <v/>
      </c>
      <c r="AF48" s="151"/>
      <c r="AG48" s="162"/>
      <c r="AH48" s="148"/>
      <c r="AI48" s="4" t="str">
        <f t="shared" si="35"/>
        <v/>
      </c>
      <c r="AJ48" s="148"/>
      <c r="AK48" s="4" t="str">
        <f t="shared" si="36"/>
        <v/>
      </c>
      <c r="AL48" s="148"/>
      <c r="AM48" s="148" t="s">
        <v>335</v>
      </c>
      <c r="AN48" s="5">
        <f t="shared" si="37"/>
        <v>1</v>
      </c>
      <c r="AO48" s="4">
        <f t="shared" si="38"/>
        <v>15</v>
      </c>
      <c r="AP48" s="6">
        <f t="shared" si="39"/>
        <v>2</v>
      </c>
      <c r="AQ48" s="4">
        <f t="shared" si="40"/>
        <v>30</v>
      </c>
      <c r="AR48" s="6">
        <f t="shared" si="41"/>
        <v>3</v>
      </c>
      <c r="AS48" s="7">
        <f t="shared" si="42"/>
        <v>3</v>
      </c>
    </row>
    <row r="49" spans="1:45" ht="15.75" customHeight="1" x14ac:dyDescent="0.25">
      <c r="A49" s="165" t="s">
        <v>201</v>
      </c>
      <c r="B49" s="62" t="s">
        <v>17</v>
      </c>
      <c r="C49" s="166" t="s">
        <v>202</v>
      </c>
      <c r="D49" s="148"/>
      <c r="E49" s="4" t="str">
        <f t="shared" si="25"/>
        <v/>
      </c>
      <c r="F49" s="148"/>
      <c r="G49" s="4" t="str">
        <f t="shared" si="26"/>
        <v/>
      </c>
      <c r="H49" s="148"/>
      <c r="I49" s="160"/>
      <c r="J49" s="150"/>
      <c r="K49" s="4" t="str">
        <f t="shared" si="27"/>
        <v/>
      </c>
      <c r="L49" s="148"/>
      <c r="M49" s="4" t="str">
        <f t="shared" si="28"/>
        <v/>
      </c>
      <c r="N49" s="148"/>
      <c r="O49" s="161"/>
      <c r="P49" s="148"/>
      <c r="Q49" s="4" t="str">
        <f t="shared" si="29"/>
        <v/>
      </c>
      <c r="R49" s="148"/>
      <c r="S49" s="4" t="str">
        <f t="shared" si="30"/>
        <v/>
      </c>
      <c r="T49" s="148"/>
      <c r="U49" s="160"/>
      <c r="V49" s="150"/>
      <c r="W49" s="4" t="str">
        <f t="shared" si="31"/>
        <v/>
      </c>
      <c r="X49" s="148"/>
      <c r="Y49" s="4" t="str">
        <f t="shared" si="32"/>
        <v/>
      </c>
      <c r="Z49" s="148"/>
      <c r="AA49" s="161"/>
      <c r="AB49" s="150">
        <v>2</v>
      </c>
      <c r="AC49" s="4">
        <f t="shared" si="33"/>
        <v>30</v>
      </c>
      <c r="AD49" s="151">
        <v>1</v>
      </c>
      <c r="AE49" s="4">
        <f t="shared" si="34"/>
        <v>15</v>
      </c>
      <c r="AF49" s="151">
        <v>4</v>
      </c>
      <c r="AG49" s="162" t="s">
        <v>17</v>
      </c>
      <c r="AH49" s="148"/>
      <c r="AI49" s="4" t="str">
        <f t="shared" si="35"/>
        <v/>
      </c>
      <c r="AJ49" s="148"/>
      <c r="AK49" s="4" t="str">
        <f t="shared" si="36"/>
        <v/>
      </c>
      <c r="AL49" s="148"/>
      <c r="AM49" s="148" t="s">
        <v>335</v>
      </c>
      <c r="AN49" s="5">
        <f t="shared" si="37"/>
        <v>2</v>
      </c>
      <c r="AO49" s="4">
        <f t="shared" si="38"/>
        <v>30</v>
      </c>
      <c r="AP49" s="6">
        <f t="shared" si="39"/>
        <v>1</v>
      </c>
      <c r="AQ49" s="4">
        <f t="shared" si="40"/>
        <v>15</v>
      </c>
      <c r="AR49" s="6">
        <f t="shared" si="41"/>
        <v>4</v>
      </c>
      <c r="AS49" s="7">
        <f t="shared" si="42"/>
        <v>3</v>
      </c>
    </row>
    <row r="50" spans="1:45" ht="15.75" customHeight="1" x14ac:dyDescent="0.25">
      <c r="A50" s="165" t="s">
        <v>204</v>
      </c>
      <c r="B50" s="62" t="s">
        <v>17</v>
      </c>
      <c r="C50" s="166" t="s">
        <v>205</v>
      </c>
      <c r="D50" s="148"/>
      <c r="E50" s="4" t="str">
        <f t="shared" si="25"/>
        <v/>
      </c>
      <c r="F50" s="148"/>
      <c r="G50" s="4" t="str">
        <f t="shared" si="26"/>
        <v/>
      </c>
      <c r="H50" s="148"/>
      <c r="I50" s="160"/>
      <c r="J50" s="150"/>
      <c r="K50" s="4" t="str">
        <f t="shared" si="27"/>
        <v/>
      </c>
      <c r="L50" s="148"/>
      <c r="M50" s="4" t="str">
        <f t="shared" si="28"/>
        <v/>
      </c>
      <c r="N50" s="148"/>
      <c r="O50" s="161"/>
      <c r="P50" s="148"/>
      <c r="Q50" s="4" t="str">
        <f t="shared" si="29"/>
        <v/>
      </c>
      <c r="R50" s="148"/>
      <c r="S50" s="4" t="str">
        <f t="shared" si="30"/>
        <v/>
      </c>
      <c r="T50" s="148"/>
      <c r="U50" s="160"/>
      <c r="V50" s="150"/>
      <c r="W50" s="4" t="str">
        <f t="shared" si="31"/>
        <v/>
      </c>
      <c r="X50" s="148"/>
      <c r="Y50" s="4" t="str">
        <f t="shared" si="32"/>
        <v/>
      </c>
      <c r="Z50" s="148"/>
      <c r="AA50" s="161"/>
      <c r="AB50" s="150"/>
      <c r="AC50" s="4" t="str">
        <f t="shared" si="33"/>
        <v/>
      </c>
      <c r="AD50" s="151"/>
      <c r="AE50" s="4" t="str">
        <f t="shared" si="34"/>
        <v/>
      </c>
      <c r="AF50" s="151"/>
      <c r="AG50" s="162"/>
      <c r="AH50" s="148">
        <v>2</v>
      </c>
      <c r="AI50" s="4">
        <f t="shared" si="35"/>
        <v>30</v>
      </c>
      <c r="AJ50" s="148">
        <v>1</v>
      </c>
      <c r="AK50" s="4">
        <f t="shared" si="36"/>
        <v>15</v>
      </c>
      <c r="AL50" s="148">
        <v>3</v>
      </c>
      <c r="AM50" s="148" t="s">
        <v>337</v>
      </c>
      <c r="AN50" s="5">
        <f t="shared" si="37"/>
        <v>2</v>
      </c>
      <c r="AO50" s="4">
        <f t="shared" si="38"/>
        <v>30</v>
      </c>
      <c r="AP50" s="6">
        <f t="shared" si="39"/>
        <v>1</v>
      </c>
      <c r="AQ50" s="4">
        <f t="shared" si="40"/>
        <v>15</v>
      </c>
      <c r="AR50" s="6">
        <f t="shared" si="41"/>
        <v>3</v>
      </c>
      <c r="AS50" s="7">
        <f t="shared" si="42"/>
        <v>3</v>
      </c>
    </row>
    <row r="51" spans="1:45" ht="15.75" customHeight="1" x14ac:dyDescent="0.25">
      <c r="A51" s="165" t="s">
        <v>387</v>
      </c>
      <c r="B51" s="62" t="s">
        <v>17</v>
      </c>
      <c r="C51" s="166" t="s">
        <v>388</v>
      </c>
      <c r="D51" s="148"/>
      <c r="E51" s="4" t="str">
        <f t="shared" si="25"/>
        <v/>
      </c>
      <c r="F51" s="148"/>
      <c r="G51" s="4" t="str">
        <f t="shared" si="26"/>
        <v/>
      </c>
      <c r="H51" s="148"/>
      <c r="I51" s="160"/>
      <c r="J51" s="150">
        <v>1</v>
      </c>
      <c r="K51" s="4">
        <v>13</v>
      </c>
      <c r="L51" s="148"/>
      <c r="M51" s="4">
        <v>2</v>
      </c>
      <c r="N51" s="148">
        <v>1</v>
      </c>
      <c r="O51" s="161" t="s">
        <v>54</v>
      </c>
      <c r="P51" s="148"/>
      <c r="Q51" s="4" t="str">
        <f t="shared" si="29"/>
        <v/>
      </c>
      <c r="R51" s="148"/>
      <c r="S51" s="4" t="str">
        <f t="shared" si="30"/>
        <v/>
      </c>
      <c r="T51" s="148"/>
      <c r="U51" s="160"/>
      <c r="V51" s="150"/>
      <c r="W51" s="4" t="str">
        <f t="shared" si="31"/>
        <v/>
      </c>
      <c r="X51" s="148"/>
      <c r="Y51" s="4" t="str">
        <f t="shared" si="32"/>
        <v/>
      </c>
      <c r="Z51" s="148"/>
      <c r="AA51" s="161"/>
      <c r="AB51" s="150"/>
      <c r="AC51" s="4" t="str">
        <f t="shared" si="33"/>
        <v/>
      </c>
      <c r="AD51" s="151"/>
      <c r="AE51" s="4" t="str">
        <f t="shared" si="34"/>
        <v/>
      </c>
      <c r="AF51" s="151"/>
      <c r="AG51" s="162"/>
      <c r="AH51" s="148"/>
      <c r="AI51" s="4" t="str">
        <f t="shared" si="35"/>
        <v/>
      </c>
      <c r="AJ51" s="148"/>
      <c r="AK51" s="4" t="str">
        <f t="shared" si="36"/>
        <v/>
      </c>
      <c r="AL51" s="148"/>
      <c r="AM51" s="148"/>
      <c r="AN51" s="5">
        <f t="shared" si="37"/>
        <v>1</v>
      </c>
      <c r="AO51" s="4">
        <f t="shared" si="38"/>
        <v>15</v>
      </c>
      <c r="AP51" s="6" t="str">
        <f t="shared" si="39"/>
        <v/>
      </c>
      <c r="AQ51" s="4" t="str">
        <f t="shared" si="40"/>
        <v/>
      </c>
      <c r="AR51" s="6">
        <f t="shared" si="41"/>
        <v>1</v>
      </c>
      <c r="AS51" s="7">
        <f t="shared" si="42"/>
        <v>1</v>
      </c>
    </row>
    <row r="52" spans="1:45" ht="15.75" customHeight="1" x14ac:dyDescent="0.25">
      <c r="A52" s="165" t="s">
        <v>170</v>
      </c>
      <c r="B52" s="62" t="s">
        <v>17</v>
      </c>
      <c r="C52" s="147" t="s">
        <v>226</v>
      </c>
      <c r="D52" s="148"/>
      <c r="E52" s="4" t="str">
        <f t="shared" si="25"/>
        <v/>
      </c>
      <c r="F52" s="148"/>
      <c r="G52" s="4" t="str">
        <f t="shared" si="26"/>
        <v/>
      </c>
      <c r="H52" s="148"/>
      <c r="I52" s="160"/>
      <c r="J52" s="150"/>
      <c r="K52" s="4" t="str">
        <f t="shared" si="27"/>
        <v/>
      </c>
      <c r="L52" s="148"/>
      <c r="M52" s="4" t="str">
        <f t="shared" si="28"/>
        <v/>
      </c>
      <c r="N52" s="148"/>
      <c r="O52" s="161"/>
      <c r="P52" s="148"/>
      <c r="Q52" s="4" t="str">
        <f t="shared" si="29"/>
        <v/>
      </c>
      <c r="R52" s="148"/>
      <c r="S52" s="4" t="str">
        <f t="shared" si="30"/>
        <v/>
      </c>
      <c r="T52" s="148"/>
      <c r="U52" s="160"/>
      <c r="V52" s="150">
        <v>1</v>
      </c>
      <c r="W52" s="4">
        <f t="shared" si="31"/>
        <v>15</v>
      </c>
      <c r="X52" s="148">
        <v>1</v>
      </c>
      <c r="Y52" s="4">
        <f t="shared" si="32"/>
        <v>15</v>
      </c>
      <c r="Z52" s="148">
        <v>2</v>
      </c>
      <c r="AA52" s="161" t="s">
        <v>17</v>
      </c>
      <c r="AB52" s="150"/>
      <c r="AC52" s="4" t="str">
        <f t="shared" si="33"/>
        <v/>
      </c>
      <c r="AD52" s="151"/>
      <c r="AE52" s="4" t="str">
        <f t="shared" si="34"/>
        <v/>
      </c>
      <c r="AF52" s="151"/>
      <c r="AG52" s="162"/>
      <c r="AH52" s="148"/>
      <c r="AI52" s="4" t="str">
        <f t="shared" si="35"/>
        <v/>
      </c>
      <c r="AJ52" s="148"/>
      <c r="AK52" s="4" t="str">
        <f t="shared" si="36"/>
        <v/>
      </c>
      <c r="AL52" s="148"/>
      <c r="AM52" s="148"/>
      <c r="AN52" s="5">
        <f t="shared" si="37"/>
        <v>1</v>
      </c>
      <c r="AO52" s="4">
        <f t="shared" si="38"/>
        <v>15</v>
      </c>
      <c r="AP52" s="6">
        <f t="shared" si="39"/>
        <v>1</v>
      </c>
      <c r="AQ52" s="4">
        <f t="shared" si="40"/>
        <v>15</v>
      </c>
      <c r="AR52" s="6">
        <f t="shared" si="41"/>
        <v>2</v>
      </c>
      <c r="AS52" s="7">
        <f t="shared" si="42"/>
        <v>2</v>
      </c>
    </row>
    <row r="53" spans="1:45" ht="15.75" customHeight="1" x14ac:dyDescent="0.25">
      <c r="A53" s="165" t="s">
        <v>173</v>
      </c>
      <c r="B53" s="62" t="s">
        <v>17</v>
      </c>
      <c r="C53" s="147" t="s">
        <v>174</v>
      </c>
      <c r="D53" s="148"/>
      <c r="E53" s="4" t="str">
        <f t="shared" si="25"/>
        <v/>
      </c>
      <c r="F53" s="148"/>
      <c r="G53" s="4" t="str">
        <f t="shared" si="26"/>
        <v/>
      </c>
      <c r="H53" s="148"/>
      <c r="I53" s="160"/>
      <c r="J53" s="150"/>
      <c r="K53" s="4" t="str">
        <f t="shared" si="27"/>
        <v/>
      </c>
      <c r="L53" s="148"/>
      <c r="M53" s="4" t="str">
        <f t="shared" si="28"/>
        <v/>
      </c>
      <c r="N53" s="148"/>
      <c r="O53" s="161"/>
      <c r="P53" s="148"/>
      <c r="Q53" s="4" t="str">
        <f t="shared" si="29"/>
        <v/>
      </c>
      <c r="R53" s="148"/>
      <c r="S53" s="4" t="str">
        <f t="shared" si="30"/>
        <v/>
      </c>
      <c r="T53" s="148"/>
      <c r="U53" s="160"/>
      <c r="V53" s="150"/>
      <c r="W53" s="4" t="str">
        <f t="shared" si="31"/>
        <v/>
      </c>
      <c r="X53" s="148"/>
      <c r="Y53" s="4" t="str">
        <f t="shared" si="32"/>
        <v/>
      </c>
      <c r="Z53" s="148"/>
      <c r="AA53" s="161"/>
      <c r="AB53" s="150">
        <v>2</v>
      </c>
      <c r="AC53" s="4">
        <f t="shared" si="33"/>
        <v>30</v>
      </c>
      <c r="AD53" s="151"/>
      <c r="AE53" s="4" t="str">
        <f t="shared" si="34"/>
        <v/>
      </c>
      <c r="AF53" s="151">
        <v>2</v>
      </c>
      <c r="AG53" s="162" t="s">
        <v>17</v>
      </c>
      <c r="AH53" s="148"/>
      <c r="AI53" s="4" t="str">
        <f t="shared" si="35"/>
        <v/>
      </c>
      <c r="AJ53" s="148"/>
      <c r="AK53" s="4" t="str">
        <f t="shared" si="36"/>
        <v/>
      </c>
      <c r="AL53" s="148"/>
      <c r="AM53" s="148"/>
      <c r="AN53" s="5">
        <f t="shared" si="37"/>
        <v>2</v>
      </c>
      <c r="AO53" s="4">
        <f t="shared" si="38"/>
        <v>30</v>
      </c>
      <c r="AP53" s="6" t="str">
        <f t="shared" si="39"/>
        <v/>
      </c>
      <c r="AQ53" s="4" t="str">
        <f t="shared" si="40"/>
        <v/>
      </c>
      <c r="AR53" s="6">
        <f t="shared" si="41"/>
        <v>2</v>
      </c>
      <c r="AS53" s="7">
        <f t="shared" si="42"/>
        <v>2</v>
      </c>
    </row>
    <row r="54" spans="1:45" ht="15.75" customHeight="1" x14ac:dyDescent="0.25">
      <c r="A54" s="138" t="s">
        <v>97</v>
      </c>
      <c r="B54" s="62" t="s">
        <v>17</v>
      </c>
      <c r="C54" s="167" t="s">
        <v>98</v>
      </c>
      <c r="D54" s="148"/>
      <c r="E54" s="4" t="str">
        <f>IF(D54*15=0,"",D54*15)</f>
        <v/>
      </c>
      <c r="F54" s="148"/>
      <c r="G54" s="4" t="str">
        <f>IF(F54*15=0,"",F54*15)</f>
        <v/>
      </c>
      <c r="H54" s="148"/>
      <c r="I54" s="160"/>
      <c r="J54" s="150"/>
      <c r="K54" s="4" t="str">
        <f>IF(J54*15=0,"",J54*15)</f>
        <v/>
      </c>
      <c r="L54" s="148"/>
      <c r="M54" s="4" t="str">
        <f>IF(L54*15=0,"",L54*15)</f>
        <v/>
      </c>
      <c r="N54" s="148"/>
      <c r="O54" s="161"/>
      <c r="P54" s="148"/>
      <c r="Q54" s="4" t="str">
        <f>IF(P54*15=0,"",P54*15)</f>
        <v/>
      </c>
      <c r="R54" s="148"/>
      <c r="S54" s="4" t="str">
        <f>IF(R54*15=0,"",R54*15)</f>
        <v/>
      </c>
      <c r="T54" s="148"/>
      <c r="U54" s="160"/>
      <c r="V54" s="150">
        <v>2</v>
      </c>
      <c r="W54" s="4">
        <f>IF(V54*15=0,"",V54*15)</f>
        <v>30</v>
      </c>
      <c r="X54" s="148"/>
      <c r="Y54" s="4" t="str">
        <f>IF(X54*15=0,"",X54*15)</f>
        <v/>
      </c>
      <c r="Z54" s="148">
        <v>2</v>
      </c>
      <c r="AA54" s="161" t="s">
        <v>17</v>
      </c>
      <c r="AB54" s="150"/>
      <c r="AC54" s="4" t="str">
        <f>IF(AB54*15=0,"",AB54*15)</f>
        <v/>
      </c>
      <c r="AD54" s="151"/>
      <c r="AE54" s="4" t="str">
        <f>IF(AD54*15=0,"",AD54*15)</f>
        <v/>
      </c>
      <c r="AF54" s="151"/>
      <c r="AG54" s="162"/>
      <c r="AH54" s="148"/>
      <c r="AI54" s="4" t="str">
        <f>IF(AH54*15=0,"",AH54*15)</f>
        <v/>
      </c>
      <c r="AJ54" s="148"/>
      <c r="AK54" s="4" t="str">
        <f>IF(AJ54*15=0,"",AJ54*15)</f>
        <v/>
      </c>
      <c r="AL54" s="148"/>
      <c r="AM54" s="148"/>
      <c r="AN54" s="5">
        <f>IF(D54+J54+P54+V54+AB54+AH54=0,"",D54+J54+P54+V54+AB54+AH54)</f>
        <v>2</v>
      </c>
      <c r="AO54" s="4">
        <f>IF((D54+J54+P54+V54+AB54+AH54)*15=0,"",(D54+J54+P54+V54+AB54+AH54)*15)</f>
        <v>30</v>
      </c>
      <c r="AP54" s="6" t="str">
        <f>IF(F54+L54+R54+X54+AD54+AJ54=0,"",F54+L54+R54+X54+AD54+AJ54)</f>
        <v/>
      </c>
      <c r="AQ54" s="4" t="str">
        <f>IF((F54+L54+R54+X54+AD54+AJ54)*15=0,"",(F54+L54+R54+X54+AD54+AJ54)*15)</f>
        <v/>
      </c>
      <c r="AR54" s="6">
        <f>IF(H54+N54+T54+Z54+AF54+AL54=0,"",H54+N54+T54+Z54+AF54+AL54)</f>
        <v>2</v>
      </c>
      <c r="AS54" s="7">
        <f>IF(D54+F54+J54+L54+P54+R54+V54+X54+AB54+AD54+AH54+AJ54=0,"",D54+F54+J54+L54+P54+R54+V54+X54+AB54+AD54+AH54+AJ54)</f>
        <v>2</v>
      </c>
    </row>
    <row r="55" spans="1:45" ht="15.75" customHeight="1" x14ac:dyDescent="0.25">
      <c r="A55" s="138" t="s">
        <v>99</v>
      </c>
      <c r="B55" s="62" t="s">
        <v>17</v>
      </c>
      <c r="C55" s="164" t="s">
        <v>100</v>
      </c>
      <c r="D55" s="148"/>
      <c r="E55" s="4" t="str">
        <f>IF(D55*15=0,"",D55*15)</f>
        <v/>
      </c>
      <c r="F55" s="148"/>
      <c r="G55" s="4" t="str">
        <f>IF(F55*15=0,"",F55*15)</f>
        <v/>
      </c>
      <c r="H55" s="148"/>
      <c r="I55" s="160"/>
      <c r="J55" s="150"/>
      <c r="K55" s="4" t="str">
        <f>IF(J55*15=0,"",J55*15)</f>
        <v/>
      </c>
      <c r="L55" s="148"/>
      <c r="M55" s="4" t="str">
        <f>IF(L55*15=0,"",L55*15)</f>
        <v/>
      </c>
      <c r="N55" s="148"/>
      <c r="O55" s="161"/>
      <c r="P55" s="148"/>
      <c r="Q55" s="4" t="str">
        <f>IF(P55*15=0,"",P55*15)</f>
        <v/>
      </c>
      <c r="R55" s="148"/>
      <c r="S55" s="4" t="str">
        <f>IF(R55*15=0,"",R55*15)</f>
        <v/>
      </c>
      <c r="T55" s="148"/>
      <c r="U55" s="160"/>
      <c r="V55" s="150"/>
      <c r="W55" s="4" t="str">
        <f>IF(V55*15=0,"",V55*15)</f>
        <v/>
      </c>
      <c r="X55" s="148"/>
      <c r="Y55" s="4" t="str">
        <f>IF(X55*15=0,"",X55*15)</f>
        <v/>
      </c>
      <c r="Z55" s="148"/>
      <c r="AA55" s="161"/>
      <c r="AB55" s="150">
        <v>1</v>
      </c>
      <c r="AC55" s="4">
        <f>IF(AB55*15=0,"",AB55*15)</f>
        <v>15</v>
      </c>
      <c r="AD55" s="151">
        <v>1</v>
      </c>
      <c r="AE55" s="4">
        <f>IF(AD55*15=0,"",AD55*15)</f>
        <v>15</v>
      </c>
      <c r="AF55" s="151">
        <v>2</v>
      </c>
      <c r="AG55" s="162" t="s">
        <v>17</v>
      </c>
      <c r="AH55" s="148"/>
      <c r="AI55" s="4" t="str">
        <f>IF(AH55*15=0,"",AH55*15)</f>
        <v/>
      </c>
      <c r="AJ55" s="148"/>
      <c r="AK55" s="4" t="str">
        <f>IF(AJ55*15=0,"",AJ55*15)</f>
        <v/>
      </c>
      <c r="AL55" s="148"/>
      <c r="AM55" s="148"/>
      <c r="AN55" s="5">
        <f>IF(D55+J55+P55+V55+AB55+AH55=0,"",D55+J55+P55+V55+AB55+AH55)</f>
        <v>1</v>
      </c>
      <c r="AO55" s="4">
        <f>IF((D55+J55+P55+V55+AB55+AH55)*15=0,"",(D55+J55+P55+V55+AB55+AH55)*15)</f>
        <v>15</v>
      </c>
      <c r="AP55" s="6">
        <f>IF(F55+L55+R55+X55+AD55+AJ55=0,"",F55+L55+R55+X55+AD55+AJ55)</f>
        <v>1</v>
      </c>
      <c r="AQ55" s="4">
        <f>IF((F55+L55+R55+X55+AD55+AJ55)*15=0,"",(F55+L55+R55+X55+AD55+AJ55)*15)</f>
        <v>15</v>
      </c>
      <c r="AR55" s="6">
        <f>IF(H55+N55+T55+Z55+AF55+AL55=0,"",H55+N55+T55+Z55+AF55+AL55)</f>
        <v>2</v>
      </c>
      <c r="AS55" s="7">
        <f>IF(D55+F55+J55+L55+P55+R55+V55+X55+AB55+AD55+AH55+AJ55=0,"",D55+F55+J55+L55+P55+R55+V55+X55+AB55+AD55+AH55+AJ55)</f>
        <v>2</v>
      </c>
    </row>
    <row r="56" spans="1:45" ht="15.75" customHeight="1" x14ac:dyDescent="0.25">
      <c r="A56" s="138" t="s">
        <v>101</v>
      </c>
      <c r="B56" s="62" t="s">
        <v>17</v>
      </c>
      <c r="C56" s="164" t="s">
        <v>102</v>
      </c>
      <c r="D56" s="148"/>
      <c r="E56" s="4" t="str">
        <f>IF(D56*15=0,"",D56*15)</f>
        <v/>
      </c>
      <c r="F56" s="148"/>
      <c r="G56" s="4" t="str">
        <f>IF(F56*15=0,"",F56*15)</f>
        <v/>
      </c>
      <c r="H56" s="148"/>
      <c r="I56" s="160"/>
      <c r="J56" s="150">
        <v>1</v>
      </c>
      <c r="K56" s="4">
        <f>IF(J56*15=0,"",J56*15)</f>
        <v>15</v>
      </c>
      <c r="L56" s="148"/>
      <c r="M56" s="4" t="str">
        <f>IF(L56*15=0,"",L56*15)</f>
        <v/>
      </c>
      <c r="N56" s="148">
        <v>1</v>
      </c>
      <c r="O56" s="161" t="s">
        <v>17</v>
      </c>
      <c r="P56" s="148"/>
      <c r="Q56" s="4" t="str">
        <f>IF(P56*15=0,"",P56*15)</f>
        <v/>
      </c>
      <c r="R56" s="148"/>
      <c r="S56" s="4" t="str">
        <f>IF(R56*15=0,"",R56*15)</f>
        <v/>
      </c>
      <c r="T56" s="148"/>
      <c r="U56" s="160"/>
      <c r="V56" s="150"/>
      <c r="W56" s="4" t="str">
        <f>IF(V56*15=0,"",V56*15)</f>
        <v/>
      </c>
      <c r="X56" s="148"/>
      <c r="Y56" s="4" t="str">
        <f>IF(X56*15=0,"",X56*15)</f>
        <v/>
      </c>
      <c r="Z56" s="148"/>
      <c r="AA56" s="161"/>
      <c r="AB56" s="150"/>
      <c r="AC56" s="4" t="str">
        <f>IF(AB56*15=0,"",AB56*15)</f>
        <v/>
      </c>
      <c r="AD56" s="151"/>
      <c r="AE56" s="4" t="str">
        <f>IF(AD56*15=0,"",AD56*15)</f>
        <v/>
      </c>
      <c r="AF56" s="151"/>
      <c r="AG56" s="162"/>
      <c r="AH56" s="148"/>
      <c r="AI56" s="4" t="str">
        <f>IF(AH56*15=0,"",AH56*15)</f>
        <v/>
      </c>
      <c r="AJ56" s="148"/>
      <c r="AK56" s="4" t="str">
        <f>IF(AJ56*15=0,"",AJ56*15)</f>
        <v/>
      </c>
      <c r="AL56" s="148"/>
      <c r="AM56" s="148"/>
      <c r="AN56" s="5">
        <f>IF(D56+J56+P56+V56+AB56+AH56=0,"",D56+J56+P56+V56+AB56+AH56)</f>
        <v>1</v>
      </c>
      <c r="AO56" s="4">
        <f>IF((D56+J56+P56+V56+AB56+AH56)*15=0,"",(D56+J56+P56+V56+AB56+AH56)*15)</f>
        <v>15</v>
      </c>
      <c r="AP56" s="6" t="str">
        <f>IF(F56+L56+R56+X56+AD56+AJ56=0,"",F56+L56+R56+X56+AD56+AJ56)</f>
        <v/>
      </c>
      <c r="AQ56" s="4" t="str">
        <f>IF((F56+L56+R56+X56+AD56+AJ56)*15=0,"",(F56+L56+R56+X56+AD56+AJ56)*15)</f>
        <v/>
      </c>
      <c r="AR56" s="6">
        <f>IF(H56+N56+T56+Z56+AF56+AL56=0,"",H56+N56+T56+Z56+AF56+AL56)</f>
        <v>1</v>
      </c>
      <c r="AS56" s="7">
        <f>IF(D56+F56+J56+L56+P56+R56+V56+X56+AB56+AD56+AH56+AJ56=0,"",D56+F56+J56+L56+P56+R56+V56+X56+AB56+AD56+AH56+AJ56)</f>
        <v>1</v>
      </c>
    </row>
    <row r="57" spans="1:45" ht="15.75" customHeight="1" x14ac:dyDescent="0.25">
      <c r="A57" s="165" t="s">
        <v>103</v>
      </c>
      <c r="B57" s="62" t="s">
        <v>17</v>
      </c>
      <c r="C57" s="168" t="s">
        <v>104</v>
      </c>
      <c r="D57" s="148"/>
      <c r="E57" s="4" t="str">
        <f>IF(D57*15=0,"",D57*15)</f>
        <v/>
      </c>
      <c r="F57" s="148"/>
      <c r="G57" s="4" t="str">
        <f>IF(F57*15=0,"",F57*15)</f>
        <v/>
      </c>
      <c r="H57" s="148"/>
      <c r="I57" s="160"/>
      <c r="J57" s="150"/>
      <c r="K57" s="4" t="str">
        <f>IF(J57*15=0,"",J57*15)</f>
        <v/>
      </c>
      <c r="L57" s="148"/>
      <c r="M57" s="4" t="str">
        <f>IF(L57*15=0,"",L57*15)</f>
        <v/>
      </c>
      <c r="N57" s="148"/>
      <c r="O57" s="161"/>
      <c r="P57" s="148"/>
      <c r="Q57" s="4" t="str">
        <f>IF(P57*15=0,"",P57*15)</f>
        <v/>
      </c>
      <c r="R57" s="148"/>
      <c r="S57" s="4" t="str">
        <f>IF(R57*15=0,"",R57*15)</f>
        <v/>
      </c>
      <c r="T57" s="148"/>
      <c r="U57" s="160"/>
      <c r="V57" s="150"/>
      <c r="W57" s="4" t="str">
        <f>IF(V57*15=0,"",V57*15)</f>
        <v/>
      </c>
      <c r="X57" s="148"/>
      <c r="Y57" s="4" t="str">
        <f>IF(X57*15=0,"",X57*15)</f>
        <v/>
      </c>
      <c r="Z57" s="148"/>
      <c r="AA57" s="161"/>
      <c r="AB57" s="150"/>
      <c r="AC57" s="4" t="str">
        <f>IF(AB57*15=0,"",AB57*15)</f>
        <v/>
      </c>
      <c r="AD57" s="151"/>
      <c r="AE57" s="4" t="str">
        <f>IF(AD57*15=0,"",AD57*15)</f>
        <v/>
      </c>
      <c r="AF57" s="151"/>
      <c r="AG57" s="162"/>
      <c r="AH57" s="148">
        <v>2</v>
      </c>
      <c r="AI57" s="4">
        <f>IF(AH57*15=0,"",AH57*15)</f>
        <v>30</v>
      </c>
      <c r="AJ57" s="148"/>
      <c r="AK57" s="4" t="str">
        <f>IF(AJ57*15=0,"",AJ57*15)</f>
        <v/>
      </c>
      <c r="AL57" s="148">
        <v>2</v>
      </c>
      <c r="AM57" s="148" t="s">
        <v>17</v>
      </c>
      <c r="AN57" s="5">
        <f>IF(D57+J57+P57+V57+AB57+AH57=0,"",D57+J57+P57+V57+AB57+AH57)</f>
        <v>2</v>
      </c>
      <c r="AO57" s="4">
        <f>IF((D57+J57+P57+V57+AB57+AH57)*15=0,"",(D57+J57+P57+V57+AB57+AH57)*15)</f>
        <v>30</v>
      </c>
      <c r="AP57" s="6" t="str">
        <f>IF(F57+L57+R57+X57+AD57+AJ57=0,"",F57+L57+R57+X57+AD57+AJ57)</f>
        <v/>
      </c>
      <c r="AQ57" s="4" t="str">
        <f>IF((F57+L57+R57+X57+AD57+AJ57)*15=0,"",(F57+L57+R57+X57+AD57+AJ57)*15)</f>
        <v/>
      </c>
      <c r="AR57" s="6">
        <f>IF(H57+N57+T57+Z57+AF57+AL57=0,"",H57+N57+T57+Z57+AF57+AL57)</f>
        <v>2</v>
      </c>
      <c r="AS57" s="7">
        <f>IF(D57+F57+J57+L57+P57+R57+V57+X57+AB57+AD57+AH57+AJ57=0,"",D57+F57+J57+L57+P57+R57+V57+X57+AB57+AD57+AH57+AJ57)</f>
        <v>2</v>
      </c>
    </row>
    <row r="58" spans="1:45" ht="15.75" customHeight="1" x14ac:dyDescent="0.25">
      <c r="A58" s="138" t="s">
        <v>108</v>
      </c>
      <c r="B58" s="62" t="s">
        <v>17</v>
      </c>
      <c r="C58" s="164" t="s">
        <v>109</v>
      </c>
      <c r="D58" s="148"/>
      <c r="E58" s="4" t="str">
        <f>IF(D58*15=0,"",D58*15)</f>
        <v/>
      </c>
      <c r="F58" s="148"/>
      <c r="G58" s="4" t="str">
        <f>IF(F58*15=0,"",F58*15)</f>
        <v/>
      </c>
      <c r="H58" s="148"/>
      <c r="I58" s="160"/>
      <c r="J58" s="150"/>
      <c r="K58" s="4" t="str">
        <f>IF(J58*15=0,"",J58*15)</f>
        <v/>
      </c>
      <c r="L58" s="148"/>
      <c r="M58" s="4" t="str">
        <f>IF(L58*15=0,"",L58*15)</f>
        <v/>
      </c>
      <c r="N58" s="148"/>
      <c r="O58" s="161"/>
      <c r="P58" s="148"/>
      <c r="Q58" s="4" t="str">
        <f>IF(P58*15=0,"",P58*15)</f>
        <v/>
      </c>
      <c r="R58" s="148">
        <v>1</v>
      </c>
      <c r="S58" s="4">
        <f>IF(R58*15=0,"",R58*15)</f>
        <v>15</v>
      </c>
      <c r="T58" s="148">
        <v>1</v>
      </c>
      <c r="U58" s="160" t="s">
        <v>54</v>
      </c>
      <c r="V58" s="150"/>
      <c r="W58" s="4" t="str">
        <f>IF(V58*15=0,"",V58*15)</f>
        <v/>
      </c>
      <c r="X58" s="148"/>
      <c r="Y58" s="4" t="str">
        <f>IF(X58*15=0,"",X58*15)</f>
        <v/>
      </c>
      <c r="Z58" s="148"/>
      <c r="AA58" s="161"/>
      <c r="AB58" s="150"/>
      <c r="AC58" s="4" t="str">
        <f>IF(AB58*15=0,"",AB58*15)</f>
        <v/>
      </c>
      <c r="AD58" s="151"/>
      <c r="AE58" s="4" t="str">
        <f>IF(AD58*15=0,"",AD58*15)</f>
        <v/>
      </c>
      <c r="AF58" s="151"/>
      <c r="AG58" s="162"/>
      <c r="AH58" s="148"/>
      <c r="AI58" s="4" t="str">
        <f>IF(AH58*15=0,"",AH58*15)</f>
        <v/>
      </c>
      <c r="AJ58" s="148"/>
      <c r="AK58" s="4" t="str">
        <f>IF(AJ58*15=0,"",AJ58*15)</f>
        <v/>
      </c>
      <c r="AL58" s="148"/>
      <c r="AM58" s="148"/>
      <c r="AN58" s="5" t="str">
        <f>IF(D58+J58+P58+V58+AB58+AH58=0,"",D58+J58+P58+V58+AB58+AH58)</f>
        <v/>
      </c>
      <c r="AO58" s="4" t="str">
        <f>IF((D58+J58+P58+V58+AB58+AH58)*15=0,"",(D58+J58+P58+V58+AB58+AH58)*15)</f>
        <v/>
      </c>
      <c r="AP58" s="6">
        <f>IF(F58+L58+R58+X58+AD58+AJ58=0,"",F58+L58+R58+X58+AD58+AJ58)</f>
        <v>1</v>
      </c>
      <c r="AQ58" s="4">
        <f>IF((F58+L58+R58+X58+AD58+AJ58)*15=0,"",(F58+L58+R58+X58+AD58+AJ58)*15)</f>
        <v>15</v>
      </c>
      <c r="AR58" s="6">
        <f>IF(H58+N58+T58+Z58+AF58+AL58=0,"",H58+N58+T58+Z58+AF58+AL58)</f>
        <v>1</v>
      </c>
      <c r="AS58" s="7">
        <f>IF(D58+F58+J58+L58+P58+R58+V58+X58+AB58+AD58+AH58+AJ58=0,"",D58+F58+J58+L58+P58+R58+V58+X58+AB58+AD58+AH58+AJ58)</f>
        <v>1</v>
      </c>
    </row>
    <row r="59" spans="1:45" ht="15.75" customHeight="1" x14ac:dyDescent="0.25">
      <c r="A59" s="138" t="s">
        <v>165</v>
      </c>
      <c r="B59" s="62" t="s">
        <v>17</v>
      </c>
      <c r="C59" s="169" t="s">
        <v>166</v>
      </c>
      <c r="D59" s="148"/>
      <c r="E59" s="4" t="str">
        <f t="shared" si="25"/>
        <v/>
      </c>
      <c r="F59" s="148"/>
      <c r="G59" s="4" t="str">
        <f t="shared" si="26"/>
        <v/>
      </c>
      <c r="H59" s="148"/>
      <c r="I59" s="160"/>
      <c r="J59" s="150">
        <v>1</v>
      </c>
      <c r="K59" s="4">
        <v>14</v>
      </c>
      <c r="L59" s="148">
        <v>1</v>
      </c>
      <c r="M59" s="4">
        <v>16</v>
      </c>
      <c r="N59" s="148">
        <v>2</v>
      </c>
      <c r="O59" s="161" t="s">
        <v>17</v>
      </c>
      <c r="P59" s="148"/>
      <c r="Q59" s="4" t="str">
        <f t="shared" si="29"/>
        <v/>
      </c>
      <c r="R59" s="148"/>
      <c r="S59" s="4" t="str">
        <f t="shared" si="30"/>
        <v/>
      </c>
      <c r="T59" s="148"/>
      <c r="U59" s="160"/>
      <c r="V59" s="150"/>
      <c r="W59" s="4" t="str">
        <f t="shared" si="31"/>
        <v/>
      </c>
      <c r="X59" s="148"/>
      <c r="Y59" s="4" t="str">
        <f t="shared" si="32"/>
        <v/>
      </c>
      <c r="Z59" s="148"/>
      <c r="AA59" s="161"/>
      <c r="AB59" s="150"/>
      <c r="AC59" s="4" t="str">
        <f t="shared" si="33"/>
        <v/>
      </c>
      <c r="AD59" s="151"/>
      <c r="AE59" s="4" t="str">
        <f t="shared" si="34"/>
        <v/>
      </c>
      <c r="AF59" s="151"/>
      <c r="AG59" s="162"/>
      <c r="AH59" s="148"/>
      <c r="AI59" s="4" t="str">
        <f t="shared" si="35"/>
        <v/>
      </c>
      <c r="AJ59" s="148"/>
      <c r="AK59" s="4" t="str">
        <f t="shared" si="36"/>
        <v/>
      </c>
      <c r="AL59" s="148"/>
      <c r="AM59" s="148"/>
      <c r="AN59" s="5">
        <f t="shared" si="37"/>
        <v>1</v>
      </c>
      <c r="AO59" s="4">
        <f t="shared" si="38"/>
        <v>15</v>
      </c>
      <c r="AP59" s="6">
        <f t="shared" si="39"/>
        <v>1</v>
      </c>
      <c r="AQ59" s="4">
        <f t="shared" si="40"/>
        <v>15</v>
      </c>
      <c r="AR59" s="6">
        <f t="shared" si="41"/>
        <v>2</v>
      </c>
      <c r="AS59" s="7">
        <f t="shared" si="42"/>
        <v>2</v>
      </c>
    </row>
    <row r="60" spans="1:45" ht="15.75" customHeight="1" x14ac:dyDescent="0.25">
      <c r="A60" s="138" t="s">
        <v>167</v>
      </c>
      <c r="B60" s="62" t="s">
        <v>17</v>
      </c>
      <c r="C60" s="147" t="s">
        <v>168</v>
      </c>
      <c r="D60" s="148"/>
      <c r="E60" s="4" t="str">
        <f t="shared" si="25"/>
        <v/>
      </c>
      <c r="F60" s="148"/>
      <c r="G60" s="4" t="str">
        <f t="shared" si="26"/>
        <v/>
      </c>
      <c r="H60" s="148"/>
      <c r="I60" s="160"/>
      <c r="J60" s="150"/>
      <c r="K60" s="4" t="str">
        <f t="shared" si="27"/>
        <v/>
      </c>
      <c r="L60" s="148"/>
      <c r="M60" s="4" t="str">
        <f t="shared" si="28"/>
        <v/>
      </c>
      <c r="N60" s="148"/>
      <c r="O60" s="161"/>
      <c r="P60" s="148">
        <v>1</v>
      </c>
      <c r="Q60" s="4">
        <v>16</v>
      </c>
      <c r="R60" s="148">
        <v>1</v>
      </c>
      <c r="S60" s="4">
        <v>14</v>
      </c>
      <c r="T60" s="148">
        <v>2</v>
      </c>
      <c r="U60" s="160" t="s">
        <v>17</v>
      </c>
      <c r="V60" s="150"/>
      <c r="W60" s="4" t="str">
        <f t="shared" si="31"/>
        <v/>
      </c>
      <c r="X60" s="148"/>
      <c r="Y60" s="4" t="str">
        <f t="shared" si="32"/>
        <v/>
      </c>
      <c r="Z60" s="148"/>
      <c r="AA60" s="161"/>
      <c r="AB60" s="150"/>
      <c r="AC60" s="4" t="str">
        <f t="shared" si="33"/>
        <v/>
      </c>
      <c r="AD60" s="151"/>
      <c r="AE60" s="4" t="str">
        <f t="shared" si="34"/>
        <v/>
      </c>
      <c r="AF60" s="151"/>
      <c r="AG60" s="162"/>
      <c r="AH60" s="148"/>
      <c r="AI60" s="4" t="str">
        <f t="shared" si="35"/>
        <v/>
      </c>
      <c r="AJ60" s="148"/>
      <c r="AK60" s="4" t="str">
        <f t="shared" si="36"/>
        <v/>
      </c>
      <c r="AL60" s="148"/>
      <c r="AM60" s="148"/>
      <c r="AN60" s="5">
        <f t="shared" si="37"/>
        <v>1</v>
      </c>
      <c r="AO60" s="4">
        <f t="shared" si="38"/>
        <v>15</v>
      </c>
      <c r="AP60" s="6">
        <f t="shared" si="39"/>
        <v>1</v>
      </c>
      <c r="AQ60" s="4">
        <f t="shared" si="40"/>
        <v>15</v>
      </c>
      <c r="AR60" s="6">
        <f t="shared" si="41"/>
        <v>2</v>
      </c>
      <c r="AS60" s="7">
        <f t="shared" si="42"/>
        <v>2</v>
      </c>
    </row>
    <row r="61" spans="1:45" ht="15.75" customHeight="1" x14ac:dyDescent="0.25">
      <c r="A61" s="165" t="s">
        <v>227</v>
      </c>
      <c r="B61" s="62" t="s">
        <v>17</v>
      </c>
      <c r="C61" s="168" t="s">
        <v>228</v>
      </c>
      <c r="D61" s="148"/>
      <c r="E61" s="4" t="str">
        <f t="shared" si="25"/>
        <v/>
      </c>
      <c r="F61" s="148"/>
      <c r="G61" s="4" t="str">
        <f t="shared" si="26"/>
        <v/>
      </c>
      <c r="H61" s="148"/>
      <c r="I61" s="160"/>
      <c r="J61" s="150"/>
      <c r="K61" s="4" t="str">
        <f t="shared" si="27"/>
        <v/>
      </c>
      <c r="L61" s="148"/>
      <c r="M61" s="4" t="str">
        <f t="shared" si="28"/>
        <v/>
      </c>
      <c r="N61" s="148"/>
      <c r="O61" s="161"/>
      <c r="P61" s="148"/>
      <c r="Q61" s="4" t="str">
        <f t="shared" si="29"/>
        <v/>
      </c>
      <c r="R61" s="148"/>
      <c r="S61" s="4" t="str">
        <f t="shared" si="30"/>
        <v/>
      </c>
      <c r="T61" s="148"/>
      <c r="U61" s="160"/>
      <c r="V61" s="150"/>
      <c r="W61" s="4" t="str">
        <f t="shared" si="31"/>
        <v/>
      </c>
      <c r="X61" s="148">
        <v>1</v>
      </c>
      <c r="Y61" s="4">
        <f t="shared" si="32"/>
        <v>15</v>
      </c>
      <c r="Z61" s="148">
        <v>1</v>
      </c>
      <c r="AA61" s="161" t="s">
        <v>54</v>
      </c>
      <c r="AB61" s="150"/>
      <c r="AC61" s="4" t="str">
        <f t="shared" si="33"/>
        <v/>
      </c>
      <c r="AD61" s="151"/>
      <c r="AE61" s="4" t="str">
        <f t="shared" si="34"/>
        <v/>
      </c>
      <c r="AF61" s="151"/>
      <c r="AG61" s="162"/>
      <c r="AH61" s="148"/>
      <c r="AI61" s="4" t="str">
        <f t="shared" si="35"/>
        <v/>
      </c>
      <c r="AJ61" s="148"/>
      <c r="AK61" s="4" t="str">
        <f t="shared" si="36"/>
        <v/>
      </c>
      <c r="AL61" s="148"/>
      <c r="AM61" s="148"/>
      <c r="AN61" s="5" t="str">
        <f t="shared" si="37"/>
        <v/>
      </c>
      <c r="AO61" s="4" t="str">
        <f t="shared" si="38"/>
        <v/>
      </c>
      <c r="AP61" s="6">
        <f t="shared" si="39"/>
        <v>1</v>
      </c>
      <c r="AQ61" s="4">
        <f t="shared" si="40"/>
        <v>15</v>
      </c>
      <c r="AR61" s="6">
        <f t="shared" si="41"/>
        <v>1</v>
      </c>
      <c r="AS61" s="7">
        <f t="shared" si="42"/>
        <v>1</v>
      </c>
    </row>
    <row r="62" spans="1:45" ht="15.75" customHeight="1" x14ac:dyDescent="0.25">
      <c r="A62" s="138" t="s">
        <v>206</v>
      </c>
      <c r="B62" s="62" t="s">
        <v>17</v>
      </c>
      <c r="C62" s="147" t="s">
        <v>207</v>
      </c>
      <c r="D62" s="148"/>
      <c r="E62" s="4" t="str">
        <f t="shared" si="25"/>
        <v/>
      </c>
      <c r="F62" s="148"/>
      <c r="G62" s="4" t="str">
        <f t="shared" si="26"/>
        <v/>
      </c>
      <c r="H62" s="148"/>
      <c r="I62" s="160"/>
      <c r="J62" s="150"/>
      <c r="K62" s="4" t="str">
        <f t="shared" si="27"/>
        <v/>
      </c>
      <c r="L62" s="148"/>
      <c r="M62" s="4" t="str">
        <f t="shared" si="28"/>
        <v/>
      </c>
      <c r="N62" s="148"/>
      <c r="O62" s="161"/>
      <c r="P62" s="148"/>
      <c r="Q62" s="4" t="str">
        <f t="shared" si="29"/>
        <v/>
      </c>
      <c r="R62" s="148"/>
      <c r="S62" s="4" t="str">
        <f t="shared" si="30"/>
        <v/>
      </c>
      <c r="T62" s="148"/>
      <c r="U62" s="160"/>
      <c r="V62" s="150"/>
      <c r="W62" s="4" t="str">
        <f t="shared" si="31"/>
        <v/>
      </c>
      <c r="X62" s="148">
        <v>2</v>
      </c>
      <c r="Y62" s="4">
        <f t="shared" si="32"/>
        <v>30</v>
      </c>
      <c r="Z62" s="148">
        <v>2</v>
      </c>
      <c r="AA62" s="161" t="s">
        <v>52</v>
      </c>
      <c r="AB62" s="150"/>
      <c r="AC62" s="4" t="str">
        <f t="shared" si="33"/>
        <v/>
      </c>
      <c r="AD62" s="151"/>
      <c r="AE62" s="4" t="str">
        <f t="shared" si="34"/>
        <v/>
      </c>
      <c r="AF62" s="151"/>
      <c r="AG62" s="162"/>
      <c r="AH62" s="148"/>
      <c r="AI62" s="4" t="str">
        <f t="shared" si="35"/>
        <v/>
      </c>
      <c r="AJ62" s="148"/>
      <c r="AK62" s="4" t="str">
        <f t="shared" si="36"/>
        <v/>
      </c>
      <c r="AL62" s="148"/>
      <c r="AM62" s="148"/>
      <c r="AN62" s="5" t="str">
        <f t="shared" si="37"/>
        <v/>
      </c>
      <c r="AO62" s="4" t="str">
        <f t="shared" si="38"/>
        <v/>
      </c>
      <c r="AP62" s="6">
        <f t="shared" si="39"/>
        <v>2</v>
      </c>
      <c r="AQ62" s="4">
        <f t="shared" si="40"/>
        <v>30</v>
      </c>
      <c r="AR62" s="6">
        <f t="shared" si="41"/>
        <v>2</v>
      </c>
      <c r="AS62" s="7">
        <f t="shared" si="42"/>
        <v>2</v>
      </c>
    </row>
    <row r="63" spans="1:45" ht="15.75" customHeight="1" x14ac:dyDescent="0.25">
      <c r="A63" s="138" t="s">
        <v>110</v>
      </c>
      <c r="B63" s="62" t="s">
        <v>17</v>
      </c>
      <c r="C63" s="164" t="s">
        <v>111</v>
      </c>
      <c r="D63" s="148"/>
      <c r="E63" s="4" t="str">
        <f>IF(D63*15=0,"",D63*15)</f>
        <v/>
      </c>
      <c r="F63" s="148"/>
      <c r="G63" s="4" t="str">
        <f>IF(F63*15=0,"",F63*15)</f>
        <v/>
      </c>
      <c r="H63" s="148"/>
      <c r="I63" s="160"/>
      <c r="J63" s="150"/>
      <c r="K63" s="4" t="str">
        <f>IF(J63*15=0,"",J63*15)</f>
        <v/>
      </c>
      <c r="L63" s="148"/>
      <c r="M63" s="4" t="str">
        <f>IF(L63*15=0,"",L63*15)</f>
        <v/>
      </c>
      <c r="N63" s="148"/>
      <c r="O63" s="161"/>
      <c r="P63" s="148"/>
      <c r="Q63" s="4" t="str">
        <f>IF(P63*15=0,"",P63*15)</f>
        <v/>
      </c>
      <c r="R63" s="148"/>
      <c r="S63" s="4" t="str">
        <f>IF(R63*15=0,"",R63*15)</f>
        <v/>
      </c>
      <c r="T63" s="148"/>
      <c r="U63" s="160"/>
      <c r="V63" s="150"/>
      <c r="W63" s="4" t="str">
        <f>IF(V63*15=0,"",V63*15)</f>
        <v/>
      </c>
      <c r="X63" s="148">
        <v>1</v>
      </c>
      <c r="Y63" s="4">
        <f>IF(X63*15=0,"",X63*15)</f>
        <v>15</v>
      </c>
      <c r="Z63" s="148">
        <v>1</v>
      </c>
      <c r="AA63" s="161" t="s">
        <v>54</v>
      </c>
      <c r="AB63" s="150"/>
      <c r="AC63" s="4" t="str">
        <f>IF(AB63*15=0,"",AB63*15)</f>
        <v/>
      </c>
      <c r="AD63" s="151"/>
      <c r="AE63" s="4" t="str">
        <f>IF(AD63*15=0,"",AD63*15)</f>
        <v/>
      </c>
      <c r="AF63" s="151"/>
      <c r="AG63" s="162"/>
      <c r="AH63" s="148"/>
      <c r="AI63" s="4" t="str">
        <f>IF(AH63*15=0,"",AH63*15)</f>
        <v/>
      </c>
      <c r="AJ63" s="148"/>
      <c r="AK63" s="4" t="str">
        <f>IF(AJ63*15=0,"",AJ63*15)</f>
        <v/>
      </c>
      <c r="AL63" s="148"/>
      <c r="AM63" s="148"/>
      <c r="AN63" s="5" t="str">
        <f>IF(D63+J63+P63+V63+AB63+AH63=0,"",D63+J63+P63+V63+AB63+AH63)</f>
        <v/>
      </c>
      <c r="AO63" s="4" t="str">
        <f>IF((D63+J63+P63+V63+AB63+AH63)*15=0,"",(D63+J63+P63+V63+AB63+AH63)*15)</f>
        <v/>
      </c>
      <c r="AP63" s="6">
        <f>IF(F63+L63+R63+X63+AD63+AJ63=0,"",F63+L63+R63+X63+AD63+AJ63)</f>
        <v>1</v>
      </c>
      <c r="AQ63" s="4">
        <f>IF((F63+L63+R63+X63+AD63+AJ63)*15=0,"",(F63+L63+R63+X63+AD63+AJ63)*15)</f>
        <v>15</v>
      </c>
      <c r="AR63" s="6">
        <f>IF(H63+N63+T63+Z63+AF63+AL63=0,"",H63+N63+T63+Z63+AF63+AL63)</f>
        <v>1</v>
      </c>
      <c r="AS63" s="7">
        <f>IF(D63+F63+J63+L63+P63+R63+V63+X63+AB63+AD63+AH63+AJ63=0,"",D63+F63+J63+L63+P63+R63+V63+X63+AB63+AD63+AH63+AJ63)</f>
        <v>1</v>
      </c>
    </row>
    <row r="64" spans="1:45" ht="15.75" customHeight="1" x14ac:dyDescent="0.25">
      <c r="A64" s="138" t="s">
        <v>112</v>
      </c>
      <c r="B64" s="62" t="s">
        <v>17</v>
      </c>
      <c r="C64" s="164" t="s">
        <v>113</v>
      </c>
      <c r="D64" s="148"/>
      <c r="E64" s="4" t="str">
        <f>IF(D64*15=0,"",D64*15)</f>
        <v/>
      </c>
      <c r="F64" s="148"/>
      <c r="G64" s="4" t="str">
        <f>IF(F64*15=0,"",F64*15)</f>
        <v/>
      </c>
      <c r="H64" s="148"/>
      <c r="I64" s="160"/>
      <c r="J64" s="150"/>
      <c r="K64" s="4" t="str">
        <f>IF(J64*15=0,"",J64*15)</f>
        <v/>
      </c>
      <c r="L64" s="148"/>
      <c r="M64" s="4" t="str">
        <f>IF(L64*15=0,"",L64*15)</f>
        <v/>
      </c>
      <c r="N64" s="148"/>
      <c r="O64" s="161"/>
      <c r="P64" s="148"/>
      <c r="Q64" s="4" t="str">
        <f>IF(P64*15=0,"",P64*15)</f>
        <v/>
      </c>
      <c r="R64" s="148"/>
      <c r="S64" s="4" t="str">
        <f>IF(R64*15=0,"",R64*15)</f>
        <v/>
      </c>
      <c r="T64" s="148"/>
      <c r="U64" s="160"/>
      <c r="V64" s="150"/>
      <c r="W64" s="4" t="str">
        <f>IF(V64*15=0,"",V64*15)</f>
        <v/>
      </c>
      <c r="X64" s="148"/>
      <c r="Y64" s="4" t="str">
        <f>IF(X64*15=0,"",X64*15)</f>
        <v/>
      </c>
      <c r="Z64" s="148"/>
      <c r="AA64" s="161"/>
      <c r="AB64" s="150"/>
      <c r="AC64" s="4" t="str">
        <f>IF(AB64*15=0,"",AB64*15)</f>
        <v/>
      </c>
      <c r="AD64" s="151">
        <v>1</v>
      </c>
      <c r="AE64" s="4">
        <f>IF(AD64*15=0,"",AD64*15)</f>
        <v>15</v>
      </c>
      <c r="AF64" s="151">
        <v>1</v>
      </c>
      <c r="AG64" s="162" t="s">
        <v>52</v>
      </c>
      <c r="AH64" s="148"/>
      <c r="AI64" s="4" t="str">
        <f>IF(AH64*15=0,"",AH64*15)</f>
        <v/>
      </c>
      <c r="AJ64" s="148"/>
      <c r="AK64" s="4" t="str">
        <f>IF(AJ64*15=0,"",AJ64*15)</f>
        <v/>
      </c>
      <c r="AL64" s="148"/>
      <c r="AM64" s="148"/>
      <c r="AN64" s="5" t="str">
        <f>IF(D64+J64+P64+V64+AB64+AH64=0,"",D64+J64+P64+V64+AB64+AH64)</f>
        <v/>
      </c>
      <c r="AO64" s="4" t="str">
        <f>IF((D64+J64+P64+V64+AB64+AH64)*15=0,"",(D64+J64+P64+V64+AB64+AH64)*15)</f>
        <v/>
      </c>
      <c r="AP64" s="6">
        <f>IF(F64+L64+R64+X64+AD64+AJ64=0,"",F64+L64+R64+X64+AD64+AJ64)</f>
        <v>1</v>
      </c>
      <c r="AQ64" s="4">
        <f>IF((F64+L64+R64+X64+AD64+AJ64)*15=0,"",(F64+L64+R64+X64+AD64+AJ64)*15)</f>
        <v>15</v>
      </c>
      <c r="AR64" s="6">
        <f>IF(H64+N64+T64+Z64+AF64+AL64=0,"",H64+N64+T64+Z64+AF64+AL64)</f>
        <v>1</v>
      </c>
      <c r="AS64" s="7">
        <f>IF(D64+F64+J64+L64+P64+R64+V64+X64+AB64+AD64+AH64+AJ64=0,"",D64+F64+J64+L64+P64+R64+V64+X64+AB64+AD64+AH64+AJ64)</f>
        <v>1</v>
      </c>
    </row>
    <row r="65" spans="1:45" ht="15.75" customHeight="1" x14ac:dyDescent="0.25">
      <c r="A65" s="138" t="s">
        <v>208</v>
      </c>
      <c r="B65" s="62" t="s">
        <v>17</v>
      </c>
      <c r="C65" s="147" t="s">
        <v>209</v>
      </c>
      <c r="D65" s="148"/>
      <c r="E65" s="4" t="str">
        <f t="shared" si="25"/>
        <v/>
      </c>
      <c r="F65" s="148"/>
      <c r="G65" s="4" t="str">
        <f t="shared" si="26"/>
        <v/>
      </c>
      <c r="H65" s="148"/>
      <c r="I65" s="160"/>
      <c r="J65" s="150"/>
      <c r="K65" s="4" t="str">
        <f t="shared" si="27"/>
        <v/>
      </c>
      <c r="L65" s="148">
        <v>3</v>
      </c>
      <c r="M65" s="4">
        <f t="shared" si="28"/>
        <v>45</v>
      </c>
      <c r="N65" s="148">
        <v>2</v>
      </c>
      <c r="O65" s="161" t="s">
        <v>52</v>
      </c>
      <c r="P65" s="148"/>
      <c r="Q65" s="4" t="str">
        <f t="shared" si="29"/>
        <v/>
      </c>
      <c r="R65" s="148"/>
      <c r="S65" s="4" t="str">
        <f t="shared" si="30"/>
        <v/>
      </c>
      <c r="T65" s="148"/>
      <c r="U65" s="160"/>
      <c r="V65" s="150"/>
      <c r="W65" s="4" t="str">
        <f t="shared" si="31"/>
        <v/>
      </c>
      <c r="X65" s="148"/>
      <c r="Y65" s="4" t="str">
        <f t="shared" si="32"/>
        <v/>
      </c>
      <c r="Z65" s="148"/>
      <c r="AA65" s="161"/>
      <c r="AB65" s="150"/>
      <c r="AC65" s="4" t="str">
        <f t="shared" si="33"/>
        <v/>
      </c>
      <c r="AD65" s="151"/>
      <c r="AE65" s="4" t="str">
        <f t="shared" si="34"/>
        <v/>
      </c>
      <c r="AF65" s="151"/>
      <c r="AG65" s="162"/>
      <c r="AH65" s="148"/>
      <c r="AI65" s="4" t="str">
        <f t="shared" si="35"/>
        <v/>
      </c>
      <c r="AJ65" s="148"/>
      <c r="AK65" s="4" t="str">
        <f t="shared" si="36"/>
        <v/>
      </c>
      <c r="AL65" s="148"/>
      <c r="AM65" s="148"/>
      <c r="AN65" s="5" t="str">
        <f t="shared" si="37"/>
        <v/>
      </c>
      <c r="AO65" s="4" t="str">
        <f t="shared" si="38"/>
        <v/>
      </c>
      <c r="AP65" s="6">
        <f t="shared" si="39"/>
        <v>3</v>
      </c>
      <c r="AQ65" s="4">
        <f t="shared" si="40"/>
        <v>45</v>
      </c>
      <c r="AR65" s="6">
        <f t="shared" si="41"/>
        <v>2</v>
      </c>
      <c r="AS65" s="7">
        <f t="shared" si="42"/>
        <v>3</v>
      </c>
    </row>
    <row r="66" spans="1:45" ht="15.75" customHeight="1" x14ac:dyDescent="0.25">
      <c r="A66" s="138" t="s">
        <v>210</v>
      </c>
      <c r="B66" s="62" t="s">
        <v>17</v>
      </c>
      <c r="C66" s="147" t="s">
        <v>211</v>
      </c>
      <c r="D66" s="148"/>
      <c r="E66" s="4" t="str">
        <f t="shared" si="25"/>
        <v/>
      </c>
      <c r="F66" s="148"/>
      <c r="G66" s="4" t="str">
        <f t="shared" si="26"/>
        <v/>
      </c>
      <c r="H66" s="148"/>
      <c r="I66" s="160"/>
      <c r="J66" s="150"/>
      <c r="K66" s="4" t="str">
        <f t="shared" si="27"/>
        <v/>
      </c>
      <c r="L66" s="148"/>
      <c r="M66" s="4" t="str">
        <f t="shared" si="28"/>
        <v/>
      </c>
      <c r="N66" s="148"/>
      <c r="O66" s="161"/>
      <c r="P66" s="148"/>
      <c r="Q66" s="4" t="str">
        <f t="shared" si="29"/>
        <v/>
      </c>
      <c r="R66" s="148">
        <v>3</v>
      </c>
      <c r="S66" s="4">
        <f t="shared" si="30"/>
        <v>45</v>
      </c>
      <c r="T66" s="148">
        <v>2</v>
      </c>
      <c r="U66" s="160" t="s">
        <v>52</v>
      </c>
      <c r="V66" s="150"/>
      <c r="W66" s="4" t="str">
        <f t="shared" si="31"/>
        <v/>
      </c>
      <c r="X66" s="148"/>
      <c r="Y66" s="4" t="str">
        <f t="shared" si="32"/>
        <v/>
      </c>
      <c r="Z66" s="148"/>
      <c r="AA66" s="161"/>
      <c r="AB66" s="150"/>
      <c r="AC66" s="4" t="str">
        <f t="shared" si="33"/>
        <v/>
      </c>
      <c r="AD66" s="151"/>
      <c r="AE66" s="4" t="str">
        <f t="shared" si="34"/>
        <v/>
      </c>
      <c r="AF66" s="151"/>
      <c r="AG66" s="162"/>
      <c r="AH66" s="148"/>
      <c r="AI66" s="4" t="str">
        <f t="shared" si="35"/>
        <v/>
      </c>
      <c r="AJ66" s="148"/>
      <c r="AK66" s="4" t="str">
        <f t="shared" si="36"/>
        <v/>
      </c>
      <c r="AL66" s="148"/>
      <c r="AM66" s="148"/>
      <c r="AN66" s="5" t="str">
        <f t="shared" si="37"/>
        <v/>
      </c>
      <c r="AO66" s="4" t="str">
        <f t="shared" si="38"/>
        <v/>
      </c>
      <c r="AP66" s="6">
        <f t="shared" si="39"/>
        <v>3</v>
      </c>
      <c r="AQ66" s="4">
        <f t="shared" si="40"/>
        <v>45</v>
      </c>
      <c r="AR66" s="6">
        <f t="shared" si="41"/>
        <v>2</v>
      </c>
      <c r="AS66" s="7">
        <f t="shared" si="42"/>
        <v>3</v>
      </c>
    </row>
    <row r="67" spans="1:45" ht="15.75" customHeight="1" x14ac:dyDescent="0.25">
      <c r="A67" s="138" t="s">
        <v>212</v>
      </c>
      <c r="B67" s="62" t="s">
        <v>17</v>
      </c>
      <c r="C67" s="147" t="s">
        <v>213</v>
      </c>
      <c r="D67" s="148"/>
      <c r="E67" s="4" t="str">
        <f t="shared" si="25"/>
        <v/>
      </c>
      <c r="F67" s="148"/>
      <c r="G67" s="4" t="str">
        <f t="shared" si="26"/>
        <v/>
      </c>
      <c r="H67" s="148"/>
      <c r="I67" s="160"/>
      <c r="J67" s="150"/>
      <c r="K67" s="4" t="str">
        <f t="shared" si="27"/>
        <v/>
      </c>
      <c r="L67" s="148"/>
      <c r="M67" s="4" t="str">
        <f t="shared" si="28"/>
        <v/>
      </c>
      <c r="N67" s="148"/>
      <c r="O67" s="161"/>
      <c r="P67" s="148"/>
      <c r="Q67" s="4" t="str">
        <f t="shared" si="29"/>
        <v/>
      </c>
      <c r="R67" s="148"/>
      <c r="S67" s="4" t="str">
        <f t="shared" si="30"/>
        <v/>
      </c>
      <c r="T67" s="148"/>
      <c r="U67" s="160"/>
      <c r="V67" s="150"/>
      <c r="W67" s="4" t="str">
        <f t="shared" si="31"/>
        <v/>
      </c>
      <c r="X67" s="148">
        <v>3</v>
      </c>
      <c r="Y67" s="4">
        <f t="shared" si="32"/>
        <v>45</v>
      </c>
      <c r="Z67" s="148">
        <v>2</v>
      </c>
      <c r="AA67" s="161" t="s">
        <v>52</v>
      </c>
      <c r="AB67" s="150"/>
      <c r="AC67" s="4" t="str">
        <f t="shared" si="33"/>
        <v/>
      </c>
      <c r="AD67" s="151"/>
      <c r="AE67" s="4" t="str">
        <f t="shared" si="34"/>
        <v/>
      </c>
      <c r="AF67" s="151"/>
      <c r="AG67" s="162"/>
      <c r="AH67" s="148"/>
      <c r="AI67" s="4" t="str">
        <f t="shared" si="35"/>
        <v/>
      </c>
      <c r="AJ67" s="148"/>
      <c r="AK67" s="4" t="str">
        <f t="shared" si="36"/>
        <v/>
      </c>
      <c r="AL67" s="148"/>
      <c r="AM67" s="148"/>
      <c r="AN67" s="5" t="str">
        <f t="shared" si="37"/>
        <v/>
      </c>
      <c r="AO67" s="4" t="str">
        <f t="shared" si="38"/>
        <v/>
      </c>
      <c r="AP67" s="6">
        <f t="shared" si="39"/>
        <v>3</v>
      </c>
      <c r="AQ67" s="4">
        <f t="shared" si="40"/>
        <v>45</v>
      </c>
      <c r="AR67" s="6">
        <f t="shared" si="41"/>
        <v>2</v>
      </c>
      <c r="AS67" s="7">
        <f t="shared" si="42"/>
        <v>3</v>
      </c>
    </row>
    <row r="68" spans="1:45" ht="15.75" customHeight="1" x14ac:dyDescent="0.25">
      <c r="A68" s="138" t="s">
        <v>214</v>
      </c>
      <c r="B68" s="62" t="s">
        <v>17</v>
      </c>
      <c r="C68" s="147" t="s">
        <v>215</v>
      </c>
      <c r="D68" s="148"/>
      <c r="E68" s="4" t="str">
        <f t="shared" si="25"/>
        <v/>
      </c>
      <c r="F68" s="148"/>
      <c r="G68" s="4" t="str">
        <f t="shared" si="26"/>
        <v/>
      </c>
      <c r="H68" s="148"/>
      <c r="I68" s="160"/>
      <c r="J68" s="150"/>
      <c r="K68" s="4" t="str">
        <f t="shared" si="27"/>
        <v/>
      </c>
      <c r="L68" s="148"/>
      <c r="M68" s="4" t="str">
        <f t="shared" si="28"/>
        <v/>
      </c>
      <c r="N68" s="148"/>
      <c r="O68" s="161"/>
      <c r="P68" s="148"/>
      <c r="Q68" s="4" t="str">
        <f t="shared" si="29"/>
        <v/>
      </c>
      <c r="R68" s="148"/>
      <c r="S68" s="4" t="str">
        <f t="shared" si="30"/>
        <v/>
      </c>
      <c r="T68" s="148"/>
      <c r="U68" s="160"/>
      <c r="V68" s="150"/>
      <c r="W68" s="4" t="str">
        <f t="shared" si="31"/>
        <v/>
      </c>
      <c r="X68" s="148"/>
      <c r="Y68" s="4" t="str">
        <f t="shared" si="32"/>
        <v/>
      </c>
      <c r="Z68" s="148"/>
      <c r="AA68" s="161"/>
      <c r="AB68" s="150"/>
      <c r="AC68" s="4" t="str">
        <f t="shared" si="33"/>
        <v/>
      </c>
      <c r="AD68" s="151">
        <v>3</v>
      </c>
      <c r="AE68" s="4">
        <f t="shared" si="34"/>
        <v>45</v>
      </c>
      <c r="AF68" s="151">
        <v>2</v>
      </c>
      <c r="AG68" s="162" t="s">
        <v>52</v>
      </c>
      <c r="AH68" s="148"/>
      <c r="AI68" s="4" t="str">
        <f t="shared" si="35"/>
        <v/>
      </c>
      <c r="AJ68" s="148"/>
      <c r="AK68" s="4" t="str">
        <f t="shared" si="36"/>
        <v/>
      </c>
      <c r="AL68" s="148"/>
      <c r="AM68" s="148"/>
      <c r="AN68" s="5" t="str">
        <f t="shared" si="37"/>
        <v/>
      </c>
      <c r="AO68" s="4" t="str">
        <f t="shared" si="38"/>
        <v/>
      </c>
      <c r="AP68" s="6">
        <f t="shared" si="39"/>
        <v>3</v>
      </c>
      <c r="AQ68" s="4">
        <f t="shared" si="40"/>
        <v>45</v>
      </c>
      <c r="AR68" s="6">
        <f t="shared" si="41"/>
        <v>2</v>
      </c>
      <c r="AS68" s="7">
        <f t="shared" si="42"/>
        <v>3</v>
      </c>
    </row>
    <row r="69" spans="1:45" ht="15.75" customHeight="1" x14ac:dyDescent="0.25">
      <c r="A69" s="138" t="s">
        <v>216</v>
      </c>
      <c r="B69" s="62" t="s">
        <v>17</v>
      </c>
      <c r="C69" s="147" t="s">
        <v>217</v>
      </c>
      <c r="D69" s="148"/>
      <c r="E69" s="4" t="str">
        <f t="shared" si="25"/>
        <v/>
      </c>
      <c r="F69" s="148"/>
      <c r="G69" s="4" t="str">
        <f t="shared" si="26"/>
        <v/>
      </c>
      <c r="H69" s="148"/>
      <c r="I69" s="160"/>
      <c r="J69" s="150"/>
      <c r="K69" s="4" t="str">
        <f t="shared" si="27"/>
        <v/>
      </c>
      <c r="L69" s="148"/>
      <c r="M69" s="4" t="str">
        <f t="shared" si="28"/>
        <v/>
      </c>
      <c r="N69" s="148"/>
      <c r="O69" s="161"/>
      <c r="P69" s="148"/>
      <c r="Q69" s="4" t="str">
        <f t="shared" si="29"/>
        <v/>
      </c>
      <c r="R69" s="148"/>
      <c r="S69" s="4" t="str">
        <f t="shared" si="30"/>
        <v/>
      </c>
      <c r="T69" s="148"/>
      <c r="U69" s="160"/>
      <c r="V69" s="150"/>
      <c r="W69" s="4" t="str">
        <f t="shared" si="31"/>
        <v/>
      </c>
      <c r="X69" s="148"/>
      <c r="Y69" s="4" t="str">
        <f t="shared" si="32"/>
        <v/>
      </c>
      <c r="Z69" s="148"/>
      <c r="AA69" s="161"/>
      <c r="AB69" s="150"/>
      <c r="AC69" s="4" t="str">
        <f t="shared" si="33"/>
        <v/>
      </c>
      <c r="AD69" s="151"/>
      <c r="AE69" s="4" t="str">
        <f t="shared" si="34"/>
        <v/>
      </c>
      <c r="AF69" s="151"/>
      <c r="AG69" s="162"/>
      <c r="AH69" s="148"/>
      <c r="AI69" s="4" t="str">
        <f t="shared" si="35"/>
        <v/>
      </c>
      <c r="AJ69" s="148">
        <v>3</v>
      </c>
      <c r="AK69" s="4">
        <f t="shared" si="36"/>
        <v>45</v>
      </c>
      <c r="AL69" s="148">
        <v>2</v>
      </c>
      <c r="AM69" s="148" t="s">
        <v>52</v>
      </c>
      <c r="AN69" s="5" t="str">
        <f t="shared" si="37"/>
        <v/>
      </c>
      <c r="AO69" s="4" t="str">
        <f t="shared" si="38"/>
        <v/>
      </c>
      <c r="AP69" s="6">
        <f t="shared" si="39"/>
        <v>3</v>
      </c>
      <c r="AQ69" s="4">
        <f t="shared" si="40"/>
        <v>45</v>
      </c>
      <c r="AR69" s="6">
        <f t="shared" si="41"/>
        <v>2</v>
      </c>
      <c r="AS69" s="7">
        <f t="shared" si="42"/>
        <v>3</v>
      </c>
    </row>
    <row r="70" spans="1:45" ht="15.75" customHeight="1" x14ac:dyDescent="0.25">
      <c r="A70" s="138" t="s">
        <v>114</v>
      </c>
      <c r="B70" s="62" t="s">
        <v>17</v>
      </c>
      <c r="C70" s="164" t="s">
        <v>115</v>
      </c>
      <c r="D70" s="148"/>
      <c r="E70" s="4" t="str">
        <f>IF(D70*15=0,"",D70*15)</f>
        <v/>
      </c>
      <c r="F70" s="148"/>
      <c r="G70" s="4" t="str">
        <f>IF(F70*15=0,"",F70*15)</f>
        <v/>
      </c>
      <c r="H70" s="148"/>
      <c r="I70" s="160"/>
      <c r="J70" s="150"/>
      <c r="K70" s="4" t="str">
        <f>IF(J70*15=0,"",J70*15)</f>
        <v/>
      </c>
      <c r="L70" s="148">
        <v>1</v>
      </c>
      <c r="M70" s="4">
        <f>IF(L70*15=0,"",L70*15)</f>
        <v>15</v>
      </c>
      <c r="N70" s="148">
        <v>1</v>
      </c>
      <c r="O70" s="161" t="s">
        <v>52</v>
      </c>
      <c r="P70" s="148"/>
      <c r="Q70" s="4" t="str">
        <f>IF(P70*15=0,"",P70*15)</f>
        <v/>
      </c>
      <c r="R70" s="148"/>
      <c r="S70" s="4" t="str">
        <f>IF(R70*15=0,"",R70*15)</f>
        <v/>
      </c>
      <c r="T70" s="148"/>
      <c r="U70" s="160"/>
      <c r="V70" s="150"/>
      <c r="W70" s="4" t="str">
        <f>IF(V70*15=0,"",V70*15)</f>
        <v/>
      </c>
      <c r="X70" s="148"/>
      <c r="Y70" s="4" t="str">
        <f>IF(X70*15=0,"",X70*15)</f>
        <v/>
      </c>
      <c r="Z70" s="148"/>
      <c r="AA70" s="161"/>
      <c r="AB70" s="150"/>
      <c r="AC70" s="4" t="str">
        <f>IF(AB70*15=0,"",AB70*15)</f>
        <v/>
      </c>
      <c r="AD70" s="151"/>
      <c r="AE70" s="4" t="str">
        <f>IF(AD70*15=0,"",AD70*15)</f>
        <v/>
      </c>
      <c r="AF70" s="151"/>
      <c r="AG70" s="162"/>
      <c r="AH70" s="148"/>
      <c r="AI70" s="4" t="str">
        <f>IF(AH70*15=0,"",AH70*15)</f>
        <v/>
      </c>
      <c r="AJ70" s="148"/>
      <c r="AK70" s="4" t="str">
        <f>IF(AJ70*15=0,"",AJ70*15)</f>
        <v/>
      </c>
      <c r="AL70" s="148"/>
      <c r="AM70" s="148"/>
      <c r="AN70" s="5" t="str">
        <f>IF(D70+J70+P70+V70+AB70+AH70=0,"",D70+J70+P70+V70+AB70+AH70)</f>
        <v/>
      </c>
      <c r="AO70" s="4" t="str">
        <f>IF((D70+J70+P70+V70+AB70+AH70)*15=0,"",(D70+J70+P70+V70+AB70+AH70)*15)</f>
        <v/>
      </c>
      <c r="AP70" s="6">
        <f>IF(F70+L70+R70+X70+AD70+AJ70=0,"",F70+L70+R70+X70+AD70+AJ70)</f>
        <v>1</v>
      </c>
      <c r="AQ70" s="4">
        <f>IF((F70+L70+R70+X70+AD70+AJ70)*15=0,"",(F70+L70+R70+X70+AD70+AJ70)*15)</f>
        <v>15</v>
      </c>
      <c r="AR70" s="6">
        <f>IF(H70+N70+T70+Z70+AF70+AL70=0,"",H70+N70+T70+Z70+AF70+AL70)</f>
        <v>1</v>
      </c>
      <c r="AS70" s="7">
        <f>IF(D70+F70+J70+L70+P70+R70+V70+X70+AB70+AD70+AH70+AJ70=0,"",D70+F70+J70+L70+P70+R70+V70+X70+AB70+AD70+AH70+AJ70)</f>
        <v>1</v>
      </c>
    </row>
    <row r="71" spans="1:45" ht="15.75" customHeight="1" x14ac:dyDescent="0.25">
      <c r="A71" s="165" t="s">
        <v>218</v>
      </c>
      <c r="B71" s="62" t="s">
        <v>17</v>
      </c>
      <c r="C71" s="170" t="s">
        <v>219</v>
      </c>
      <c r="D71" s="148"/>
      <c r="E71" s="4" t="str">
        <f t="shared" si="25"/>
        <v/>
      </c>
      <c r="F71" s="148"/>
      <c r="G71" s="4" t="str">
        <f t="shared" si="26"/>
        <v/>
      </c>
      <c r="H71" s="148"/>
      <c r="I71" s="160"/>
      <c r="J71" s="150"/>
      <c r="K71" s="4" t="str">
        <f t="shared" si="27"/>
        <v/>
      </c>
      <c r="L71" s="148">
        <v>1</v>
      </c>
      <c r="M71" s="4">
        <f t="shared" si="28"/>
        <v>15</v>
      </c>
      <c r="N71" s="148">
        <v>1</v>
      </c>
      <c r="O71" s="161" t="s">
        <v>52</v>
      </c>
      <c r="P71" s="148"/>
      <c r="Q71" s="4" t="str">
        <f t="shared" si="29"/>
        <v/>
      </c>
      <c r="R71" s="148"/>
      <c r="S71" s="4" t="str">
        <f t="shared" si="30"/>
        <v/>
      </c>
      <c r="T71" s="148"/>
      <c r="U71" s="160"/>
      <c r="V71" s="150"/>
      <c r="W71" s="4" t="str">
        <f t="shared" si="31"/>
        <v/>
      </c>
      <c r="X71" s="148"/>
      <c r="Y71" s="4" t="str">
        <f t="shared" si="32"/>
        <v/>
      </c>
      <c r="Z71" s="148"/>
      <c r="AA71" s="161"/>
      <c r="AB71" s="150"/>
      <c r="AC71" s="4" t="str">
        <f t="shared" si="33"/>
        <v/>
      </c>
      <c r="AD71" s="151"/>
      <c r="AE71" s="4" t="str">
        <f t="shared" si="34"/>
        <v/>
      </c>
      <c r="AF71" s="151"/>
      <c r="AG71" s="162"/>
      <c r="AH71" s="148"/>
      <c r="AI71" s="4" t="str">
        <f t="shared" si="35"/>
        <v/>
      </c>
      <c r="AJ71" s="148"/>
      <c r="AK71" s="4" t="str">
        <f t="shared" si="36"/>
        <v/>
      </c>
      <c r="AL71" s="148"/>
      <c r="AM71" s="148"/>
      <c r="AN71" s="5" t="str">
        <f t="shared" si="37"/>
        <v/>
      </c>
      <c r="AO71" s="4" t="str">
        <f t="shared" si="38"/>
        <v/>
      </c>
      <c r="AP71" s="6">
        <f t="shared" si="39"/>
        <v>1</v>
      </c>
      <c r="AQ71" s="4">
        <f t="shared" si="40"/>
        <v>15</v>
      </c>
      <c r="AR71" s="6">
        <f t="shared" si="41"/>
        <v>1</v>
      </c>
      <c r="AS71" s="7">
        <f t="shared" si="42"/>
        <v>1</v>
      </c>
    </row>
    <row r="72" spans="1:45" ht="15.75" customHeight="1" x14ac:dyDescent="0.25">
      <c r="A72" s="165" t="s">
        <v>220</v>
      </c>
      <c r="B72" s="62" t="s">
        <v>17</v>
      </c>
      <c r="C72" s="170" t="s">
        <v>221</v>
      </c>
      <c r="D72" s="148"/>
      <c r="E72" s="4" t="str">
        <f t="shared" si="25"/>
        <v/>
      </c>
      <c r="F72" s="148"/>
      <c r="G72" s="4" t="str">
        <f t="shared" si="26"/>
        <v/>
      </c>
      <c r="H72" s="148"/>
      <c r="I72" s="160"/>
      <c r="J72" s="150"/>
      <c r="K72" s="4" t="str">
        <f t="shared" si="27"/>
        <v/>
      </c>
      <c r="L72" s="148"/>
      <c r="M72" s="4" t="str">
        <f t="shared" si="28"/>
        <v/>
      </c>
      <c r="N72" s="148"/>
      <c r="O72" s="161"/>
      <c r="P72" s="148"/>
      <c r="Q72" s="4" t="str">
        <f t="shared" si="29"/>
        <v/>
      </c>
      <c r="R72" s="148"/>
      <c r="S72" s="4" t="str">
        <f t="shared" si="30"/>
        <v/>
      </c>
      <c r="T72" s="148"/>
      <c r="U72" s="160"/>
      <c r="V72" s="150"/>
      <c r="W72" s="4" t="str">
        <f t="shared" si="31"/>
        <v/>
      </c>
      <c r="X72" s="148">
        <v>1</v>
      </c>
      <c r="Y72" s="4">
        <f t="shared" si="32"/>
        <v>15</v>
      </c>
      <c r="Z72" s="148">
        <v>1</v>
      </c>
      <c r="AA72" s="161" t="s">
        <v>52</v>
      </c>
      <c r="AB72" s="150"/>
      <c r="AC72" s="4" t="str">
        <f t="shared" si="33"/>
        <v/>
      </c>
      <c r="AD72" s="151"/>
      <c r="AE72" s="4" t="str">
        <f t="shared" si="34"/>
        <v/>
      </c>
      <c r="AF72" s="151"/>
      <c r="AG72" s="162"/>
      <c r="AH72" s="148"/>
      <c r="AI72" s="4" t="str">
        <f t="shared" si="35"/>
        <v/>
      </c>
      <c r="AJ72" s="148"/>
      <c r="AK72" s="4" t="str">
        <f t="shared" si="36"/>
        <v/>
      </c>
      <c r="AL72" s="148"/>
      <c r="AM72" s="148"/>
      <c r="AN72" s="5" t="str">
        <f t="shared" si="37"/>
        <v/>
      </c>
      <c r="AO72" s="4" t="str">
        <f t="shared" si="38"/>
        <v/>
      </c>
      <c r="AP72" s="6">
        <f t="shared" si="39"/>
        <v>1</v>
      </c>
      <c r="AQ72" s="4">
        <f t="shared" si="40"/>
        <v>15</v>
      </c>
      <c r="AR72" s="6">
        <f t="shared" si="41"/>
        <v>1</v>
      </c>
      <c r="AS72" s="7">
        <f t="shared" si="42"/>
        <v>1</v>
      </c>
    </row>
    <row r="73" spans="1:45" ht="15.75" customHeight="1" x14ac:dyDescent="0.25">
      <c r="A73" s="165" t="s">
        <v>222</v>
      </c>
      <c r="B73" s="62" t="s">
        <v>17</v>
      </c>
      <c r="C73" s="170" t="s">
        <v>223</v>
      </c>
      <c r="D73" s="148"/>
      <c r="E73" s="4" t="str">
        <f t="shared" ref="E73:E75" si="43">IF(D73*15=0,"",D73*15)</f>
        <v/>
      </c>
      <c r="F73" s="148"/>
      <c r="G73" s="4" t="str">
        <f t="shared" ref="G73:G75" si="44">IF(F73*15=0,"",F73*15)</f>
        <v/>
      </c>
      <c r="H73" s="148"/>
      <c r="I73" s="160"/>
      <c r="J73" s="150"/>
      <c r="K73" s="4" t="str">
        <f t="shared" ref="K73:K75" si="45">IF(J73*15=0,"",J73*15)</f>
        <v/>
      </c>
      <c r="L73" s="148"/>
      <c r="M73" s="4" t="str">
        <f t="shared" ref="M73:M75" si="46">IF(L73*15=0,"",L73*15)</f>
        <v/>
      </c>
      <c r="N73" s="148"/>
      <c r="O73" s="161"/>
      <c r="P73" s="148"/>
      <c r="Q73" s="4" t="str">
        <f t="shared" ref="Q73:Q75" si="47">IF(P73*15=0,"",P73*15)</f>
        <v/>
      </c>
      <c r="R73" s="148"/>
      <c r="S73" s="4" t="str">
        <f t="shared" ref="S73:S75" si="48">IF(R73*15=0,"",R73*15)</f>
        <v/>
      </c>
      <c r="T73" s="148"/>
      <c r="U73" s="160"/>
      <c r="V73" s="150"/>
      <c r="W73" s="4" t="str">
        <f t="shared" ref="W73:W75" si="49">IF(V73*15=0,"",V73*15)</f>
        <v/>
      </c>
      <c r="X73" s="148"/>
      <c r="Y73" s="4" t="str">
        <f t="shared" ref="Y73:Y75" si="50">IF(X73*15=0,"",X73*15)</f>
        <v/>
      </c>
      <c r="Z73" s="148"/>
      <c r="AA73" s="161"/>
      <c r="AB73" s="150"/>
      <c r="AC73" s="4" t="str">
        <f t="shared" ref="AC73:AC75" si="51">IF(AB73*15=0,"",AB73*15)</f>
        <v/>
      </c>
      <c r="AD73" s="151"/>
      <c r="AE73" s="4" t="str">
        <f t="shared" ref="AE73:AE75" si="52">IF(AD73*15=0,"",AD73*15)</f>
        <v/>
      </c>
      <c r="AF73" s="151"/>
      <c r="AG73" s="162"/>
      <c r="AH73" s="148"/>
      <c r="AI73" s="4" t="str">
        <f t="shared" ref="AI73:AI75" si="53">IF(AH73*15=0,"",AH73*15)</f>
        <v/>
      </c>
      <c r="AJ73" s="148">
        <v>1</v>
      </c>
      <c r="AK73" s="4">
        <f t="shared" ref="AK73:AK75" si="54">IF(AJ73*15=0,"",AJ73*15)</f>
        <v>15</v>
      </c>
      <c r="AL73" s="148">
        <v>1</v>
      </c>
      <c r="AM73" s="148" t="s">
        <v>52</v>
      </c>
      <c r="AN73" s="5" t="str">
        <f t="shared" ref="AN73:AN75" si="55">IF(D73+J73+P73+V73+AB73+AH73=0,"",D73+J73+P73+V73+AB73+AH73)</f>
        <v/>
      </c>
      <c r="AO73" s="4" t="str">
        <f t="shared" ref="AO73:AO75" si="56">IF((D73+J73+P73+V73+AB73+AH73)*15=0,"",(D73+J73+P73+V73+AB73+AH73)*15)</f>
        <v/>
      </c>
      <c r="AP73" s="6">
        <f t="shared" ref="AP73:AP75" si="57">IF(F73+L73+R73+X73+AD73+AJ73=0,"",F73+L73+R73+X73+AD73+AJ73)</f>
        <v>1</v>
      </c>
      <c r="AQ73" s="4">
        <f t="shared" ref="AQ73:AQ75" si="58">IF((F73+L73+R73+X73+AD73+AJ73)*15=0,"",(F73+L73+R73+X73+AD73+AJ73)*15)</f>
        <v>15</v>
      </c>
      <c r="AR73" s="6">
        <f t="shared" ref="AR73:AR75" si="59">IF(H73+N73+T73+Z73+AF73+AL73=0,"",H73+N73+T73+Z73+AF73+AL73)</f>
        <v>1</v>
      </c>
      <c r="AS73" s="7">
        <f t="shared" ref="AS73:AS75" si="60">IF(D73+F73+J73+L73+P73+R73+V73+X73+AB73+AD73+AH73+AJ73=0,"",D73+F73+J73+L73+P73+R73+V73+X73+AB73+AD73+AH73+AJ73)</f>
        <v>1</v>
      </c>
    </row>
    <row r="74" spans="1:45" ht="15.75" customHeight="1" x14ac:dyDescent="0.25">
      <c r="A74" s="165" t="s">
        <v>389</v>
      </c>
      <c r="B74" s="62" t="s">
        <v>17</v>
      </c>
      <c r="C74" s="170" t="s">
        <v>390</v>
      </c>
      <c r="D74" s="148"/>
      <c r="E74" s="4" t="str">
        <f t="shared" si="43"/>
        <v/>
      </c>
      <c r="F74" s="148"/>
      <c r="G74" s="4" t="str">
        <f t="shared" si="44"/>
        <v/>
      </c>
      <c r="H74" s="148"/>
      <c r="I74" s="160"/>
      <c r="J74" s="150"/>
      <c r="K74" s="4" t="str">
        <f t="shared" si="45"/>
        <v/>
      </c>
      <c r="L74" s="148"/>
      <c r="M74" s="4" t="str">
        <f t="shared" si="46"/>
        <v/>
      </c>
      <c r="N74" s="148"/>
      <c r="O74" s="161"/>
      <c r="P74" s="148"/>
      <c r="Q74" s="4" t="str">
        <f t="shared" si="47"/>
        <v/>
      </c>
      <c r="R74" s="148"/>
      <c r="S74" s="4" t="str">
        <f t="shared" si="48"/>
        <v/>
      </c>
      <c r="T74" s="148"/>
      <c r="U74" s="160"/>
      <c r="V74" s="150"/>
      <c r="W74" s="4" t="str">
        <f t="shared" si="49"/>
        <v/>
      </c>
      <c r="X74" s="148"/>
      <c r="Y74" s="4" t="str">
        <f t="shared" si="50"/>
        <v/>
      </c>
      <c r="Z74" s="148"/>
      <c r="AA74" s="161"/>
      <c r="AB74" s="150">
        <v>1</v>
      </c>
      <c r="AC74" s="4">
        <f t="shared" si="51"/>
        <v>15</v>
      </c>
      <c r="AD74" s="151">
        <v>1</v>
      </c>
      <c r="AE74" s="4">
        <f t="shared" si="52"/>
        <v>15</v>
      </c>
      <c r="AF74" s="151">
        <v>3</v>
      </c>
      <c r="AG74" s="162" t="s">
        <v>18</v>
      </c>
      <c r="AH74" s="148"/>
      <c r="AI74" s="4" t="str">
        <f t="shared" si="53"/>
        <v/>
      </c>
      <c r="AJ74" s="148"/>
      <c r="AK74" s="4" t="str">
        <f t="shared" si="54"/>
        <v/>
      </c>
      <c r="AL74" s="148"/>
      <c r="AM74" s="148"/>
      <c r="AN74" s="5">
        <f t="shared" si="55"/>
        <v>1</v>
      </c>
      <c r="AO74" s="4">
        <f t="shared" si="56"/>
        <v>15</v>
      </c>
      <c r="AP74" s="6">
        <f t="shared" si="57"/>
        <v>1</v>
      </c>
      <c r="AQ74" s="4">
        <f t="shared" si="58"/>
        <v>15</v>
      </c>
      <c r="AR74" s="6">
        <f t="shared" si="59"/>
        <v>3</v>
      </c>
      <c r="AS74" s="7">
        <f t="shared" si="60"/>
        <v>2</v>
      </c>
    </row>
    <row r="75" spans="1:45" ht="15.75" customHeight="1" x14ac:dyDescent="0.25">
      <c r="A75" s="165" t="s">
        <v>391</v>
      </c>
      <c r="B75" s="62" t="s">
        <v>17</v>
      </c>
      <c r="C75" s="170" t="s">
        <v>392</v>
      </c>
      <c r="D75" s="148"/>
      <c r="E75" s="4" t="str">
        <f t="shared" si="43"/>
        <v/>
      </c>
      <c r="F75" s="148"/>
      <c r="G75" s="4" t="str">
        <f t="shared" si="44"/>
        <v/>
      </c>
      <c r="H75" s="148"/>
      <c r="I75" s="160"/>
      <c r="J75" s="150"/>
      <c r="K75" s="4" t="str">
        <f t="shared" si="45"/>
        <v/>
      </c>
      <c r="L75" s="148"/>
      <c r="M75" s="4" t="str">
        <f t="shared" si="46"/>
        <v/>
      </c>
      <c r="N75" s="148"/>
      <c r="O75" s="161"/>
      <c r="P75" s="148"/>
      <c r="Q75" s="4" t="str">
        <f t="shared" si="47"/>
        <v/>
      </c>
      <c r="R75" s="148"/>
      <c r="S75" s="4" t="str">
        <f t="shared" si="48"/>
        <v/>
      </c>
      <c r="T75" s="148"/>
      <c r="U75" s="160"/>
      <c r="V75" s="150"/>
      <c r="W75" s="4" t="str">
        <f t="shared" si="49"/>
        <v/>
      </c>
      <c r="X75" s="148"/>
      <c r="Y75" s="4" t="str">
        <f t="shared" si="50"/>
        <v/>
      </c>
      <c r="Z75" s="148"/>
      <c r="AA75" s="161"/>
      <c r="AB75" s="150"/>
      <c r="AC75" s="4" t="str">
        <f t="shared" si="51"/>
        <v/>
      </c>
      <c r="AD75" s="151"/>
      <c r="AE75" s="4" t="str">
        <f t="shared" si="52"/>
        <v/>
      </c>
      <c r="AF75" s="151"/>
      <c r="AG75" s="162"/>
      <c r="AH75" s="148"/>
      <c r="AI75" s="4" t="str">
        <f t="shared" si="53"/>
        <v/>
      </c>
      <c r="AJ75" s="148">
        <v>3</v>
      </c>
      <c r="AK75" s="4">
        <f t="shared" si="54"/>
        <v>45</v>
      </c>
      <c r="AL75" s="148">
        <v>9</v>
      </c>
      <c r="AM75" s="148" t="s">
        <v>52</v>
      </c>
      <c r="AN75" s="5" t="str">
        <f t="shared" si="55"/>
        <v/>
      </c>
      <c r="AO75" s="4" t="str">
        <f t="shared" si="56"/>
        <v/>
      </c>
      <c r="AP75" s="6">
        <f t="shared" si="57"/>
        <v>3</v>
      </c>
      <c r="AQ75" s="4">
        <f t="shared" si="58"/>
        <v>45</v>
      </c>
      <c r="AR75" s="6">
        <f t="shared" si="59"/>
        <v>9</v>
      </c>
      <c r="AS75" s="7">
        <f t="shared" si="60"/>
        <v>3</v>
      </c>
    </row>
    <row r="76" spans="1:45" ht="15.75" customHeight="1" thickBot="1" x14ac:dyDescent="0.3">
      <c r="A76" s="165"/>
      <c r="B76" s="62" t="s">
        <v>17</v>
      </c>
      <c r="C76" s="170"/>
      <c r="D76" s="148"/>
      <c r="E76" s="4" t="str">
        <f t="shared" si="25"/>
        <v/>
      </c>
      <c r="F76" s="148"/>
      <c r="G76" s="4" t="str">
        <f t="shared" si="26"/>
        <v/>
      </c>
      <c r="H76" s="148"/>
      <c r="I76" s="160"/>
      <c r="J76" s="150"/>
      <c r="K76" s="4" t="str">
        <f t="shared" si="27"/>
        <v/>
      </c>
      <c r="L76" s="148"/>
      <c r="M76" s="4" t="str">
        <f t="shared" si="28"/>
        <v/>
      </c>
      <c r="N76" s="148"/>
      <c r="O76" s="161"/>
      <c r="P76" s="148"/>
      <c r="Q76" s="4" t="str">
        <f t="shared" si="29"/>
        <v/>
      </c>
      <c r="R76" s="148"/>
      <c r="S76" s="4" t="str">
        <f t="shared" si="30"/>
        <v/>
      </c>
      <c r="T76" s="148"/>
      <c r="U76" s="160"/>
      <c r="V76" s="150"/>
      <c r="W76" s="4" t="str">
        <f t="shared" si="31"/>
        <v/>
      </c>
      <c r="X76" s="148"/>
      <c r="Y76" s="4" t="str">
        <f t="shared" si="32"/>
        <v/>
      </c>
      <c r="Z76" s="148"/>
      <c r="AA76" s="161"/>
      <c r="AB76" s="150"/>
      <c r="AC76" s="4" t="str">
        <f t="shared" si="33"/>
        <v/>
      </c>
      <c r="AD76" s="151"/>
      <c r="AE76" s="4" t="str">
        <f t="shared" si="34"/>
        <v/>
      </c>
      <c r="AF76" s="151"/>
      <c r="AG76" s="162"/>
      <c r="AH76" s="148"/>
      <c r="AI76" s="4" t="str">
        <f t="shared" si="35"/>
        <v/>
      </c>
      <c r="AJ76" s="148"/>
      <c r="AK76" s="4" t="str">
        <f t="shared" si="36"/>
        <v/>
      </c>
      <c r="AL76" s="148"/>
      <c r="AM76" s="148"/>
      <c r="AN76" s="5" t="str">
        <f t="shared" si="37"/>
        <v/>
      </c>
      <c r="AO76" s="4" t="str">
        <f t="shared" si="38"/>
        <v/>
      </c>
      <c r="AP76" s="6" t="str">
        <f t="shared" si="39"/>
        <v/>
      </c>
      <c r="AQ76" s="4" t="str">
        <f t="shared" si="40"/>
        <v/>
      </c>
      <c r="AR76" s="6" t="str">
        <f t="shared" si="41"/>
        <v/>
      </c>
      <c r="AS76" s="7" t="str">
        <f t="shared" si="42"/>
        <v/>
      </c>
    </row>
    <row r="77" spans="1:45" s="137" customFormat="1" ht="15.75" customHeight="1" thickBot="1" x14ac:dyDescent="0.35">
      <c r="A77" s="8"/>
      <c r="B77" s="9"/>
      <c r="C77" s="3" t="s">
        <v>314</v>
      </c>
      <c r="D77" s="85">
        <f>SUM(D28:D76)</f>
        <v>9</v>
      </c>
      <c r="E77" s="14">
        <f>SUM(E28:E76)</f>
        <v>146</v>
      </c>
      <c r="F77" s="85">
        <f>SUM(F28:F76)</f>
        <v>13</v>
      </c>
      <c r="G77" s="14">
        <f>SUM(G28:G76)</f>
        <v>242</v>
      </c>
      <c r="H77" s="86">
        <f>IF(SUM(H28:H76)=0,"",SUM(H28:H76))</f>
        <v>17</v>
      </c>
      <c r="I77" s="100">
        <f>IF(SUM(D28:D76)+SUM(F28:F76)=0,"",SUM(D28:D76)+SUM(F28:F76))</f>
        <v>22</v>
      </c>
      <c r="J77" s="85">
        <f>IF(SUM(J28:J76)=0,"",SUM(J28:J76))</f>
        <v>5</v>
      </c>
      <c r="K77" s="11">
        <f>IF(SUM(J28:J76)=0,"",SUM(J28:J76)*15)</f>
        <v>75</v>
      </c>
      <c r="L77" s="11">
        <f>IF(SUM(L28:L76)=0,"",SUM(L28:L76))</f>
        <v>10</v>
      </c>
      <c r="M77" s="11">
        <f>IF(SUM(L28:L76)=0,"",SUM(L28:L76)*15)</f>
        <v>150</v>
      </c>
      <c r="N77" s="11">
        <f>SUM(N28:N76)</f>
        <v>14</v>
      </c>
      <c r="O77" s="101">
        <f>IF(SUM(J28:J76)+SUM(L28:L76)=0,"",SUM(J25:J76)+SUM(L28:L76))</f>
        <v>27</v>
      </c>
      <c r="P77" s="89">
        <f>IF(SUM(P28:P76)=0,"",SUM(P28:P76))</f>
        <v>5</v>
      </c>
      <c r="Q77" s="14">
        <f>IF(SUM(P28:P76)=0,"",SUM(P28:P76)*15)</f>
        <v>75</v>
      </c>
      <c r="R77" s="11">
        <f>IF(SUM(R28:R76)=0,"",SUM(R28:R76))</f>
        <v>12</v>
      </c>
      <c r="S77" s="14">
        <f>IF(SUM(R28:R76)=0,"",SUM(R28:R76)*15)</f>
        <v>180</v>
      </c>
      <c r="T77" s="11">
        <f>SUM(T28:T76)</f>
        <v>17</v>
      </c>
      <c r="U77" s="100">
        <f>IF(SUM(P28:P76)+SUM(R28:R76)=0,"",SUM(P25:P76)+SUM(R28:R76))</f>
        <v>27</v>
      </c>
      <c r="V77" s="85">
        <f>IF(SUM(V28:V76)=0,"",SUM(V28:V76))</f>
        <v>6</v>
      </c>
      <c r="W77" s="11">
        <f>IF(SUM(V28:V76)=0,"",SUM(V28:V76)*15)</f>
        <v>90</v>
      </c>
      <c r="X77" s="11">
        <f>IF(SUM(X28:X76)=0,"",SUM(X28:X76))</f>
        <v>15</v>
      </c>
      <c r="Y77" s="11">
        <f>IF(SUM(X28:X76)=0,"",SUM(X28:X76)*15)</f>
        <v>225</v>
      </c>
      <c r="Z77" s="123">
        <f>SUM(Z28:Z76)</f>
        <v>20</v>
      </c>
      <c r="AA77" s="124">
        <f>IF(SUM(V28:V76)+SUM(X28:X76)=0,"",SUM(V25:V76)+SUM(X28:X76))</f>
        <v>23</v>
      </c>
      <c r="AB77" s="85">
        <f>IF(SUM(AB28:AB76)=0,"",SUM(AB28:AB76))</f>
        <v>8</v>
      </c>
      <c r="AC77" s="11">
        <f>IF(SUM(AB28:AB76)=0,"",SUM(AB28:AB76)*15)</f>
        <v>120</v>
      </c>
      <c r="AD77" s="11">
        <f>IF(SUM(AD28:AD76)=0,"",SUM(AD28:AD76))</f>
        <v>10</v>
      </c>
      <c r="AE77" s="11">
        <f>IF(SUM(AD28:AD76)=0,"",SUM(AD28:AD76)*15)</f>
        <v>150</v>
      </c>
      <c r="AF77" s="11">
        <f>SUM(AF28:AF76)</f>
        <v>18</v>
      </c>
      <c r="AG77" s="125">
        <f>IF(SUM(AB28:AB76)+SUM(AD28:AD76)=0,"",SUM(AB25:AB76)+SUM(AD28:AD76))</f>
        <v>18</v>
      </c>
      <c r="AH77" s="89">
        <f>IF(SUM(AH28:AH76)=0,"",SUM(AH28:AH76))</f>
        <v>5</v>
      </c>
      <c r="AI77" s="14">
        <f>IF(SUM(AH28:AH76)=0,"",SUM(AH28:AH76)*15)</f>
        <v>75</v>
      </c>
      <c r="AJ77" s="11">
        <f>IF(SUM(AJ28:AJ76)=0,"",SUM(AJ28:AJ76))</f>
        <v>10</v>
      </c>
      <c r="AK77" s="14">
        <f>IF(SUM(AJ28:AJ76)=0,"",SUM(AJ28:AJ76)*15)</f>
        <v>150</v>
      </c>
      <c r="AL77" s="11">
        <f>SUM(AL28:AL76)</f>
        <v>19</v>
      </c>
      <c r="AM77" s="101">
        <f>IF(SUM(AH28:AH76)+SUM(AJ28:AJ76)=0,"",SUM(AH25:AH76)+SUM(AJ28:AJ76))</f>
        <v>15</v>
      </c>
      <c r="AN77" s="92">
        <f>SUM(AN28:AN76)</f>
        <v>38</v>
      </c>
      <c r="AO77" s="11">
        <f>SUM(AO28:AO76)</f>
        <v>581</v>
      </c>
      <c r="AP77" s="11">
        <f>SUM(AP28:AP76)</f>
        <v>70</v>
      </c>
      <c r="AQ77" s="11">
        <f>SUM(AQ28:AQ76)</f>
        <v>1097</v>
      </c>
      <c r="AR77" s="89">
        <f>SUM(AR28:AR76)</f>
        <v>105</v>
      </c>
      <c r="AS77" s="93">
        <f>IF(SUM(AS28:AS76)=0,"",SUM(AS28:AS76))</f>
        <v>108</v>
      </c>
    </row>
    <row r="78" spans="1:45" s="137" customFormat="1" ht="20.100000000000001" customHeight="1" thickBot="1" x14ac:dyDescent="0.3">
      <c r="A78" s="322" t="s">
        <v>286</v>
      </c>
      <c r="B78" s="322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2"/>
      <c r="AL78" s="322"/>
      <c r="AM78" s="322"/>
      <c r="AN78" s="322"/>
      <c r="AO78" s="322"/>
      <c r="AP78" s="322"/>
      <c r="AQ78" s="322"/>
      <c r="AR78" s="322"/>
      <c r="AS78" s="322"/>
    </row>
    <row r="79" spans="1:45" s="137" customFormat="1" ht="15.75" customHeight="1" x14ac:dyDescent="0.3">
      <c r="A79" s="12" t="s">
        <v>9</v>
      </c>
      <c r="B79" s="15"/>
      <c r="C79" s="16" t="s">
        <v>21</v>
      </c>
      <c r="D79" s="94"/>
      <c r="E79" s="95"/>
      <c r="F79" s="96"/>
      <c r="G79" s="95"/>
      <c r="H79" s="96"/>
      <c r="I79" s="97"/>
      <c r="J79" s="96"/>
      <c r="K79" s="95"/>
      <c r="L79" s="96"/>
      <c r="M79" s="95"/>
      <c r="N79" s="96"/>
      <c r="O79" s="97"/>
      <c r="P79" s="96"/>
      <c r="Q79" s="95"/>
      <c r="R79" s="96"/>
      <c r="S79" s="95"/>
      <c r="T79" s="96"/>
      <c r="U79" s="97"/>
      <c r="V79" s="96"/>
      <c r="W79" s="95"/>
      <c r="X79" s="96"/>
      <c r="Y79" s="95"/>
      <c r="Z79" s="96"/>
      <c r="AA79" s="97"/>
      <c r="AB79" s="97"/>
      <c r="AC79" s="97"/>
      <c r="AD79" s="97"/>
      <c r="AE79" s="97"/>
      <c r="AF79" s="97"/>
      <c r="AG79" s="97"/>
      <c r="AH79" s="96"/>
      <c r="AI79" s="95"/>
      <c r="AJ79" s="96"/>
      <c r="AK79" s="95"/>
      <c r="AL79" s="96"/>
      <c r="AM79" s="97"/>
      <c r="AN79" s="102"/>
      <c r="AO79" s="103"/>
      <c r="AP79" s="103"/>
      <c r="AQ79" s="103"/>
      <c r="AR79" s="103"/>
      <c r="AS79" s="104"/>
    </row>
    <row r="80" spans="1:45" s="163" customFormat="1" ht="15.75" customHeight="1" x14ac:dyDescent="0.25">
      <c r="A80" s="171" t="s">
        <v>234</v>
      </c>
      <c r="B80" s="62" t="s">
        <v>319</v>
      </c>
      <c r="C80" s="172" t="s">
        <v>235</v>
      </c>
      <c r="D80" s="148"/>
      <c r="E80" s="4" t="str">
        <f t="shared" ref="E80:E88" si="61">IF(D80*15=0,"",D80*15)</f>
        <v/>
      </c>
      <c r="F80" s="148"/>
      <c r="G80" s="4" t="str">
        <f t="shared" ref="G80:G88" si="62">IF(F80*15=0,"",F80*15)</f>
        <v/>
      </c>
      <c r="H80" s="148"/>
      <c r="I80" s="160"/>
      <c r="J80" s="150"/>
      <c r="K80" s="4" t="str">
        <f t="shared" ref="K80:K88" si="63">IF(J80*15=0,"",J80*15)</f>
        <v/>
      </c>
      <c r="L80" s="148"/>
      <c r="M80" s="4" t="str">
        <f t="shared" ref="M80:M88" si="64">IF(L80*15=0,"",L80*15)</f>
        <v/>
      </c>
      <c r="N80" s="148"/>
      <c r="O80" s="161"/>
      <c r="P80" s="150"/>
      <c r="Q80" s="4" t="str">
        <f t="shared" ref="Q80:Q88" si="65">IF(P80*15=0,"",P80*15)</f>
        <v/>
      </c>
      <c r="R80" s="148"/>
      <c r="S80" s="4" t="str">
        <f t="shared" ref="S80:S88" si="66">IF(R80*15=0,"",R80*15)</f>
        <v/>
      </c>
      <c r="T80" s="148"/>
      <c r="U80" s="161"/>
      <c r="V80" s="150">
        <v>2</v>
      </c>
      <c r="W80" s="4">
        <f t="shared" ref="W80:W88" si="67">IF(V80*15=0,"",V80*15)</f>
        <v>30</v>
      </c>
      <c r="X80" s="148">
        <v>2</v>
      </c>
      <c r="Y80" s="4">
        <f t="shared" ref="Y80:Y88" si="68">IF(X80*15=0,"",X80*15)</f>
        <v>30</v>
      </c>
      <c r="Z80" s="148">
        <v>3</v>
      </c>
      <c r="AA80" s="161" t="s">
        <v>17</v>
      </c>
      <c r="AB80" s="150"/>
      <c r="AC80" s="4" t="str">
        <f t="shared" ref="AC80:AC88" si="69">IF(AB80*15=0,"",AB80*15)</f>
        <v/>
      </c>
      <c r="AD80" s="148"/>
      <c r="AE80" s="4" t="str">
        <f t="shared" ref="AE80:AE88" si="70">IF(AD80*15=0,"",AD80*15)</f>
        <v/>
      </c>
      <c r="AF80" s="148"/>
      <c r="AG80" s="161"/>
      <c r="AH80" s="148"/>
      <c r="AI80" s="4" t="str">
        <f t="shared" ref="AI80:AI88" si="71">IF(AH80*15=0,"",AH80*15)</f>
        <v/>
      </c>
      <c r="AJ80" s="148"/>
      <c r="AK80" s="4" t="str">
        <f t="shared" ref="AK80:AK88" si="72">IF(AJ80*15=0,"",AJ80*15)</f>
        <v/>
      </c>
      <c r="AL80" s="148"/>
      <c r="AM80" s="148"/>
      <c r="AN80" s="5">
        <f t="shared" ref="AN80:AN88" si="73">IF(D80+J80+P80+V80+AB80+AH80=0,"",D80+J80+P80+V80+AB80+AH80)</f>
        <v>2</v>
      </c>
      <c r="AO80" s="4">
        <f t="shared" ref="AO80:AO88" si="74">IF((D80+J80+P80+V80+AB80+AH80)*15=0,"",(D80+J80+P80+V80+AB80+AH80)*15)</f>
        <v>30</v>
      </c>
      <c r="AP80" s="6">
        <f t="shared" ref="AP80:AP88" si="75">IF(F80+L80+R80+X80+AD80+AJ80=0,"",F80+L80+R80+X80+AD80+AJ80)</f>
        <v>2</v>
      </c>
      <c r="AQ80" s="4">
        <f t="shared" ref="AQ80:AQ88" si="76">IF((F80+L80+R80+X80+AD80+AJ80)*15=0,"",(F80+L80+R80+X80+AD80+AJ80)*15)</f>
        <v>30</v>
      </c>
      <c r="AR80" s="6">
        <f t="shared" ref="AR80:AR88" si="77">IF(H80+N80+T80+Z80+AF80+AL80=0,"",H80+N80+T80+Z80+AF80+AL80)</f>
        <v>3</v>
      </c>
      <c r="AS80" s="7">
        <f t="shared" ref="AS80:AS88" si="78">IF(D80+F80+J80+L80+P80+R80+V80+X80+AB80+AD80+AH80+AJ80=0,"",D80+F80+J80+L80+P80+R80+V80+X80+AB80+AD80+AH80+AJ80)</f>
        <v>4</v>
      </c>
    </row>
    <row r="81" spans="1:45" ht="15.75" customHeight="1" x14ac:dyDescent="0.25">
      <c r="A81" s="171" t="s">
        <v>236</v>
      </c>
      <c r="B81" s="62" t="s">
        <v>319</v>
      </c>
      <c r="C81" s="172" t="s">
        <v>237</v>
      </c>
      <c r="D81" s="148"/>
      <c r="E81" s="4" t="str">
        <f t="shared" si="61"/>
        <v/>
      </c>
      <c r="F81" s="148"/>
      <c r="G81" s="4" t="str">
        <f t="shared" si="62"/>
        <v/>
      </c>
      <c r="H81" s="148"/>
      <c r="I81" s="160"/>
      <c r="J81" s="150"/>
      <c r="K81" s="4" t="str">
        <f t="shared" si="63"/>
        <v/>
      </c>
      <c r="L81" s="148"/>
      <c r="M81" s="4" t="str">
        <f t="shared" si="64"/>
        <v/>
      </c>
      <c r="N81" s="148"/>
      <c r="O81" s="161"/>
      <c r="P81" s="150"/>
      <c r="Q81" s="4" t="str">
        <f t="shared" si="65"/>
        <v/>
      </c>
      <c r="R81" s="148"/>
      <c r="S81" s="4" t="str">
        <f t="shared" si="66"/>
        <v/>
      </c>
      <c r="T81" s="148"/>
      <c r="U81" s="161"/>
      <c r="V81" s="150"/>
      <c r="W81" s="4" t="str">
        <f t="shared" si="67"/>
        <v/>
      </c>
      <c r="X81" s="148"/>
      <c r="Y81" s="4" t="str">
        <f t="shared" si="68"/>
        <v/>
      </c>
      <c r="Z81" s="148"/>
      <c r="AA81" s="161"/>
      <c r="AB81" s="150">
        <v>2</v>
      </c>
      <c r="AC81" s="4">
        <f t="shared" si="69"/>
        <v>30</v>
      </c>
      <c r="AD81" s="148">
        <v>4</v>
      </c>
      <c r="AE81" s="4">
        <f t="shared" si="70"/>
        <v>60</v>
      </c>
      <c r="AF81" s="148">
        <v>6</v>
      </c>
      <c r="AG81" s="161" t="s">
        <v>17</v>
      </c>
      <c r="AH81" s="148"/>
      <c r="AI81" s="4" t="str">
        <f t="shared" si="71"/>
        <v/>
      </c>
      <c r="AJ81" s="148"/>
      <c r="AK81" s="4" t="str">
        <f t="shared" si="72"/>
        <v/>
      </c>
      <c r="AL81" s="148"/>
      <c r="AM81" s="148"/>
      <c r="AN81" s="5">
        <f t="shared" si="73"/>
        <v>2</v>
      </c>
      <c r="AO81" s="4">
        <f t="shared" si="74"/>
        <v>30</v>
      </c>
      <c r="AP81" s="6">
        <f t="shared" si="75"/>
        <v>4</v>
      </c>
      <c r="AQ81" s="4">
        <f t="shared" si="76"/>
        <v>60</v>
      </c>
      <c r="AR81" s="6">
        <f t="shared" si="77"/>
        <v>6</v>
      </c>
      <c r="AS81" s="7">
        <f t="shared" si="78"/>
        <v>6</v>
      </c>
    </row>
    <row r="82" spans="1:45" s="163" customFormat="1" ht="15.75" customHeight="1" x14ac:dyDescent="0.25">
      <c r="A82" s="171" t="s">
        <v>243</v>
      </c>
      <c r="B82" s="62" t="s">
        <v>319</v>
      </c>
      <c r="C82" s="172" t="s">
        <v>289</v>
      </c>
      <c r="D82" s="148"/>
      <c r="E82" s="4" t="str">
        <f t="shared" si="61"/>
        <v/>
      </c>
      <c r="F82" s="148"/>
      <c r="G82" s="4" t="str">
        <f t="shared" si="62"/>
        <v/>
      </c>
      <c r="H82" s="148"/>
      <c r="I82" s="160"/>
      <c r="J82" s="150"/>
      <c r="K82" s="4" t="str">
        <f t="shared" si="63"/>
        <v/>
      </c>
      <c r="L82" s="148"/>
      <c r="M82" s="4" t="str">
        <f t="shared" si="64"/>
        <v/>
      </c>
      <c r="N82" s="148"/>
      <c r="O82" s="161"/>
      <c r="P82" s="150"/>
      <c r="Q82" s="4" t="str">
        <f t="shared" si="65"/>
        <v/>
      </c>
      <c r="R82" s="148"/>
      <c r="S82" s="4" t="str">
        <f t="shared" si="66"/>
        <v/>
      </c>
      <c r="T82" s="148"/>
      <c r="U82" s="161"/>
      <c r="V82" s="150"/>
      <c r="W82" s="4" t="str">
        <f t="shared" si="67"/>
        <v/>
      </c>
      <c r="X82" s="148"/>
      <c r="Y82" s="4" t="str">
        <f t="shared" si="68"/>
        <v/>
      </c>
      <c r="Z82" s="148"/>
      <c r="AA82" s="161"/>
      <c r="AB82" s="150"/>
      <c r="AC82" s="4" t="str">
        <f t="shared" si="69"/>
        <v/>
      </c>
      <c r="AD82" s="148"/>
      <c r="AE82" s="4" t="str">
        <f t="shared" si="70"/>
        <v/>
      </c>
      <c r="AF82" s="148"/>
      <c r="AG82" s="161"/>
      <c r="AH82" s="148">
        <v>2</v>
      </c>
      <c r="AI82" s="4">
        <f t="shared" si="71"/>
        <v>30</v>
      </c>
      <c r="AJ82" s="148">
        <v>1</v>
      </c>
      <c r="AK82" s="4">
        <f t="shared" si="72"/>
        <v>15</v>
      </c>
      <c r="AL82" s="148">
        <v>2</v>
      </c>
      <c r="AM82" s="148" t="s">
        <v>17</v>
      </c>
      <c r="AN82" s="5">
        <f t="shared" si="73"/>
        <v>2</v>
      </c>
      <c r="AO82" s="4">
        <f t="shared" si="74"/>
        <v>30</v>
      </c>
      <c r="AP82" s="6">
        <f t="shared" si="75"/>
        <v>1</v>
      </c>
      <c r="AQ82" s="4">
        <f t="shared" si="76"/>
        <v>15</v>
      </c>
      <c r="AR82" s="6">
        <f t="shared" si="77"/>
        <v>2</v>
      </c>
      <c r="AS82" s="7">
        <f t="shared" si="78"/>
        <v>3</v>
      </c>
    </row>
    <row r="83" spans="1:45" s="163" customFormat="1" ht="15.75" customHeight="1" x14ac:dyDescent="0.25">
      <c r="A83" s="171" t="s">
        <v>332</v>
      </c>
      <c r="B83" s="62" t="s">
        <v>319</v>
      </c>
      <c r="C83" s="173" t="s">
        <v>339</v>
      </c>
      <c r="D83" s="148"/>
      <c r="E83" s="4" t="str">
        <f t="shared" si="61"/>
        <v/>
      </c>
      <c r="F83" s="148"/>
      <c r="G83" s="4" t="str">
        <f t="shared" si="62"/>
        <v/>
      </c>
      <c r="H83" s="148"/>
      <c r="I83" s="160"/>
      <c r="J83" s="150"/>
      <c r="K83" s="4" t="str">
        <f t="shared" si="63"/>
        <v/>
      </c>
      <c r="L83" s="148"/>
      <c r="M83" s="4" t="str">
        <f t="shared" si="64"/>
        <v/>
      </c>
      <c r="N83" s="148"/>
      <c r="O83" s="161"/>
      <c r="P83" s="150"/>
      <c r="Q83" s="4" t="str">
        <f t="shared" si="65"/>
        <v/>
      </c>
      <c r="R83" s="148"/>
      <c r="S83" s="4" t="str">
        <f t="shared" si="66"/>
        <v/>
      </c>
      <c r="T83" s="148"/>
      <c r="U83" s="161"/>
      <c r="V83" s="150"/>
      <c r="W83" s="4" t="str">
        <f t="shared" si="67"/>
        <v/>
      </c>
      <c r="X83" s="148"/>
      <c r="Y83" s="4" t="str">
        <f t="shared" si="68"/>
        <v/>
      </c>
      <c r="Z83" s="148"/>
      <c r="AA83" s="161"/>
      <c r="AB83" s="150"/>
      <c r="AC83" s="4" t="str">
        <f t="shared" si="69"/>
        <v/>
      </c>
      <c r="AD83" s="148"/>
      <c r="AE83" s="4" t="str">
        <f t="shared" si="70"/>
        <v/>
      </c>
      <c r="AF83" s="148"/>
      <c r="AG83" s="161"/>
      <c r="AH83" s="148"/>
      <c r="AI83" s="4" t="str">
        <f t="shared" si="71"/>
        <v/>
      </c>
      <c r="AJ83" s="148">
        <v>1</v>
      </c>
      <c r="AK83" s="4">
        <f t="shared" si="72"/>
        <v>15</v>
      </c>
      <c r="AL83" s="148">
        <v>1</v>
      </c>
      <c r="AM83" s="148" t="s">
        <v>54</v>
      </c>
      <c r="AN83" s="5" t="str">
        <f t="shared" si="73"/>
        <v/>
      </c>
      <c r="AO83" s="4" t="str">
        <f t="shared" si="74"/>
        <v/>
      </c>
      <c r="AP83" s="6">
        <f t="shared" si="75"/>
        <v>1</v>
      </c>
      <c r="AQ83" s="4">
        <f t="shared" si="76"/>
        <v>15</v>
      </c>
      <c r="AR83" s="6">
        <f t="shared" si="77"/>
        <v>1</v>
      </c>
      <c r="AS83" s="7">
        <f t="shared" si="78"/>
        <v>1</v>
      </c>
    </row>
    <row r="84" spans="1:45" s="163" customFormat="1" ht="15.75" customHeight="1" x14ac:dyDescent="0.25">
      <c r="A84" s="171" t="s">
        <v>238</v>
      </c>
      <c r="B84" s="62" t="s">
        <v>319</v>
      </c>
      <c r="C84" s="173" t="s">
        <v>239</v>
      </c>
      <c r="D84" s="148"/>
      <c r="E84" s="4" t="str">
        <f t="shared" si="61"/>
        <v/>
      </c>
      <c r="F84" s="148"/>
      <c r="G84" s="4" t="str">
        <f t="shared" si="62"/>
        <v/>
      </c>
      <c r="H84" s="148"/>
      <c r="I84" s="160"/>
      <c r="J84" s="150"/>
      <c r="K84" s="4" t="str">
        <f t="shared" si="63"/>
        <v/>
      </c>
      <c r="L84" s="148"/>
      <c r="M84" s="4" t="str">
        <f t="shared" si="64"/>
        <v/>
      </c>
      <c r="N84" s="148"/>
      <c r="O84" s="161"/>
      <c r="P84" s="150"/>
      <c r="Q84" s="4" t="str">
        <f t="shared" si="65"/>
        <v/>
      </c>
      <c r="R84" s="148"/>
      <c r="S84" s="4" t="str">
        <f t="shared" si="66"/>
        <v/>
      </c>
      <c r="T84" s="148"/>
      <c r="U84" s="161"/>
      <c r="V84" s="150"/>
      <c r="W84" s="4" t="str">
        <f t="shared" si="67"/>
        <v/>
      </c>
      <c r="X84" s="148"/>
      <c r="Y84" s="4" t="str">
        <f t="shared" si="68"/>
        <v/>
      </c>
      <c r="Z84" s="148"/>
      <c r="AA84" s="161"/>
      <c r="AB84" s="150"/>
      <c r="AC84" s="4" t="str">
        <f t="shared" si="69"/>
        <v/>
      </c>
      <c r="AD84" s="148"/>
      <c r="AE84" s="4" t="str">
        <f t="shared" si="70"/>
        <v/>
      </c>
      <c r="AF84" s="148"/>
      <c r="AG84" s="161"/>
      <c r="AH84" s="148"/>
      <c r="AI84" s="4" t="str">
        <f t="shared" si="71"/>
        <v/>
      </c>
      <c r="AJ84" s="148">
        <v>1</v>
      </c>
      <c r="AK84" s="4">
        <f t="shared" si="72"/>
        <v>15</v>
      </c>
      <c r="AL84" s="148">
        <v>1</v>
      </c>
      <c r="AM84" s="148" t="s">
        <v>52</v>
      </c>
      <c r="AN84" s="5" t="str">
        <f t="shared" si="73"/>
        <v/>
      </c>
      <c r="AO84" s="4" t="str">
        <f t="shared" si="74"/>
        <v/>
      </c>
      <c r="AP84" s="6">
        <f t="shared" si="75"/>
        <v>1</v>
      </c>
      <c r="AQ84" s="4">
        <f t="shared" si="76"/>
        <v>15</v>
      </c>
      <c r="AR84" s="6">
        <f t="shared" si="77"/>
        <v>1</v>
      </c>
      <c r="AS84" s="7">
        <f t="shared" si="78"/>
        <v>1</v>
      </c>
    </row>
    <row r="85" spans="1:45" s="174" customFormat="1" ht="15.75" customHeight="1" x14ac:dyDescent="0.25">
      <c r="A85" s="171" t="s">
        <v>245</v>
      </c>
      <c r="B85" s="62" t="s">
        <v>319</v>
      </c>
      <c r="C85" s="173" t="s">
        <v>290</v>
      </c>
      <c r="D85" s="148"/>
      <c r="E85" s="4" t="str">
        <f t="shared" si="61"/>
        <v/>
      </c>
      <c r="F85" s="148"/>
      <c r="G85" s="4" t="str">
        <f t="shared" si="62"/>
        <v/>
      </c>
      <c r="H85" s="148"/>
      <c r="I85" s="160"/>
      <c r="J85" s="150">
        <v>1</v>
      </c>
      <c r="K85" s="4">
        <f t="shared" si="63"/>
        <v>15</v>
      </c>
      <c r="L85" s="148"/>
      <c r="M85" s="4" t="str">
        <f t="shared" si="64"/>
        <v/>
      </c>
      <c r="N85" s="148">
        <v>1</v>
      </c>
      <c r="O85" s="161" t="s">
        <v>17</v>
      </c>
      <c r="P85" s="150"/>
      <c r="Q85" s="4" t="str">
        <f t="shared" si="65"/>
        <v/>
      </c>
      <c r="R85" s="148"/>
      <c r="S85" s="4" t="str">
        <f t="shared" si="66"/>
        <v/>
      </c>
      <c r="T85" s="148"/>
      <c r="U85" s="161"/>
      <c r="V85" s="150"/>
      <c r="W85" s="4" t="str">
        <f t="shared" si="67"/>
        <v/>
      </c>
      <c r="X85" s="148"/>
      <c r="Y85" s="4" t="str">
        <f t="shared" si="68"/>
        <v/>
      </c>
      <c r="Z85" s="148"/>
      <c r="AA85" s="161"/>
      <c r="AB85" s="150"/>
      <c r="AC85" s="4" t="str">
        <f t="shared" si="69"/>
        <v/>
      </c>
      <c r="AD85" s="148"/>
      <c r="AE85" s="4" t="str">
        <f t="shared" si="70"/>
        <v/>
      </c>
      <c r="AF85" s="148"/>
      <c r="AG85" s="161"/>
      <c r="AH85" s="148"/>
      <c r="AI85" s="4" t="str">
        <f t="shared" si="71"/>
        <v/>
      </c>
      <c r="AJ85" s="148"/>
      <c r="AK85" s="4" t="str">
        <f t="shared" si="72"/>
        <v/>
      </c>
      <c r="AL85" s="148"/>
      <c r="AM85" s="148" t="s">
        <v>335</v>
      </c>
      <c r="AN85" s="5">
        <f t="shared" si="73"/>
        <v>1</v>
      </c>
      <c r="AO85" s="4">
        <f t="shared" si="74"/>
        <v>15</v>
      </c>
      <c r="AP85" s="6" t="str">
        <f t="shared" si="75"/>
        <v/>
      </c>
      <c r="AQ85" s="4" t="str">
        <f t="shared" si="76"/>
        <v/>
      </c>
      <c r="AR85" s="6">
        <f t="shared" si="77"/>
        <v>1</v>
      </c>
      <c r="AS85" s="7">
        <f t="shared" si="78"/>
        <v>1</v>
      </c>
    </row>
    <row r="86" spans="1:45" ht="15.75" customHeight="1" x14ac:dyDescent="0.25">
      <c r="A86" s="171" t="s">
        <v>249</v>
      </c>
      <c r="B86" s="62" t="s">
        <v>319</v>
      </c>
      <c r="C86" s="173" t="s">
        <v>291</v>
      </c>
      <c r="D86" s="148"/>
      <c r="E86" s="4" t="str">
        <f t="shared" si="61"/>
        <v/>
      </c>
      <c r="F86" s="148"/>
      <c r="G86" s="4" t="str">
        <f t="shared" si="62"/>
        <v/>
      </c>
      <c r="H86" s="148"/>
      <c r="I86" s="160"/>
      <c r="J86" s="150"/>
      <c r="K86" s="4" t="str">
        <f t="shared" si="63"/>
        <v/>
      </c>
      <c r="L86" s="148"/>
      <c r="M86" s="4" t="str">
        <f t="shared" si="64"/>
        <v/>
      </c>
      <c r="N86" s="148"/>
      <c r="O86" s="161"/>
      <c r="P86" s="150"/>
      <c r="Q86" s="4" t="str">
        <f t="shared" si="65"/>
        <v/>
      </c>
      <c r="R86" s="148"/>
      <c r="S86" s="4" t="str">
        <f t="shared" si="66"/>
        <v/>
      </c>
      <c r="T86" s="148"/>
      <c r="U86" s="161"/>
      <c r="V86" s="150">
        <v>1</v>
      </c>
      <c r="W86" s="4">
        <f t="shared" si="67"/>
        <v>15</v>
      </c>
      <c r="X86" s="148"/>
      <c r="Y86" s="4" t="str">
        <f t="shared" si="68"/>
        <v/>
      </c>
      <c r="Z86" s="148">
        <v>1</v>
      </c>
      <c r="AA86" s="161" t="s">
        <v>18</v>
      </c>
      <c r="AB86" s="150"/>
      <c r="AC86" s="4" t="str">
        <f t="shared" si="69"/>
        <v/>
      </c>
      <c r="AD86" s="148"/>
      <c r="AE86" s="4" t="str">
        <f t="shared" si="70"/>
        <v/>
      </c>
      <c r="AF86" s="148"/>
      <c r="AG86" s="161"/>
      <c r="AH86" s="148"/>
      <c r="AI86" s="4" t="str">
        <f t="shared" si="71"/>
        <v/>
      </c>
      <c r="AJ86" s="148"/>
      <c r="AK86" s="4" t="str">
        <f t="shared" si="72"/>
        <v/>
      </c>
      <c r="AL86" s="148"/>
      <c r="AM86" s="148" t="s">
        <v>335</v>
      </c>
      <c r="AN86" s="5">
        <f t="shared" si="73"/>
        <v>1</v>
      </c>
      <c r="AO86" s="4">
        <f t="shared" si="74"/>
        <v>15</v>
      </c>
      <c r="AP86" s="6" t="str">
        <f t="shared" si="75"/>
        <v/>
      </c>
      <c r="AQ86" s="4" t="str">
        <f t="shared" si="76"/>
        <v/>
      </c>
      <c r="AR86" s="6">
        <f t="shared" si="77"/>
        <v>1</v>
      </c>
      <c r="AS86" s="7">
        <f t="shared" si="78"/>
        <v>1</v>
      </c>
    </row>
    <row r="87" spans="1:45" x14ac:dyDescent="0.25">
      <c r="A87" s="171" t="s">
        <v>251</v>
      </c>
      <c r="B87" s="62" t="s">
        <v>319</v>
      </c>
      <c r="C87" s="173" t="s">
        <v>292</v>
      </c>
      <c r="D87" s="148"/>
      <c r="E87" s="4" t="str">
        <f t="shared" si="61"/>
        <v/>
      </c>
      <c r="F87" s="148"/>
      <c r="G87" s="4" t="str">
        <f t="shared" si="62"/>
        <v/>
      </c>
      <c r="H87" s="148"/>
      <c r="I87" s="160"/>
      <c r="J87" s="150"/>
      <c r="K87" s="4" t="str">
        <f t="shared" si="63"/>
        <v/>
      </c>
      <c r="L87" s="148"/>
      <c r="M87" s="4" t="str">
        <f t="shared" si="64"/>
        <v/>
      </c>
      <c r="N87" s="148"/>
      <c r="O87" s="161"/>
      <c r="P87" s="150"/>
      <c r="Q87" s="4" t="str">
        <f t="shared" si="65"/>
        <v/>
      </c>
      <c r="R87" s="148"/>
      <c r="S87" s="4" t="str">
        <f t="shared" si="66"/>
        <v/>
      </c>
      <c r="T87" s="148"/>
      <c r="U87" s="161"/>
      <c r="V87" s="150"/>
      <c r="W87" s="4" t="str">
        <f t="shared" si="67"/>
        <v/>
      </c>
      <c r="X87" s="148"/>
      <c r="Y87" s="4" t="str">
        <f t="shared" si="68"/>
        <v/>
      </c>
      <c r="Z87" s="148"/>
      <c r="AA87" s="161"/>
      <c r="AB87" s="150"/>
      <c r="AC87" s="4" t="str">
        <f t="shared" si="69"/>
        <v/>
      </c>
      <c r="AD87" s="148">
        <v>1</v>
      </c>
      <c r="AE87" s="4">
        <f t="shared" si="70"/>
        <v>15</v>
      </c>
      <c r="AF87" s="148">
        <v>1</v>
      </c>
      <c r="AG87" s="161" t="s">
        <v>17</v>
      </c>
      <c r="AH87" s="148"/>
      <c r="AI87" s="4" t="str">
        <f t="shared" si="71"/>
        <v/>
      </c>
      <c r="AJ87" s="148"/>
      <c r="AK87" s="4" t="str">
        <f t="shared" si="72"/>
        <v/>
      </c>
      <c r="AL87" s="148"/>
      <c r="AM87" s="148" t="s">
        <v>335</v>
      </c>
      <c r="AN87" s="5" t="str">
        <f t="shared" si="73"/>
        <v/>
      </c>
      <c r="AO87" s="4" t="str">
        <f t="shared" si="74"/>
        <v/>
      </c>
      <c r="AP87" s="6">
        <f t="shared" si="75"/>
        <v>1</v>
      </c>
      <c r="AQ87" s="4">
        <f t="shared" si="76"/>
        <v>15</v>
      </c>
      <c r="AR87" s="6">
        <f t="shared" si="77"/>
        <v>1</v>
      </c>
      <c r="AS87" s="7">
        <f t="shared" si="78"/>
        <v>1</v>
      </c>
    </row>
    <row r="88" spans="1:45" x14ac:dyDescent="0.25">
      <c r="A88" s="171" t="s">
        <v>253</v>
      </c>
      <c r="B88" s="62" t="s">
        <v>319</v>
      </c>
      <c r="C88" s="173" t="s">
        <v>293</v>
      </c>
      <c r="D88" s="148"/>
      <c r="E88" s="4" t="str">
        <f t="shared" si="61"/>
        <v/>
      </c>
      <c r="F88" s="148"/>
      <c r="G88" s="4" t="str">
        <f t="shared" si="62"/>
        <v/>
      </c>
      <c r="H88" s="148"/>
      <c r="I88" s="160"/>
      <c r="J88" s="150"/>
      <c r="K88" s="4" t="str">
        <f t="shared" si="63"/>
        <v/>
      </c>
      <c r="L88" s="148"/>
      <c r="M88" s="4" t="str">
        <f t="shared" si="64"/>
        <v/>
      </c>
      <c r="N88" s="148"/>
      <c r="O88" s="161"/>
      <c r="P88" s="150"/>
      <c r="Q88" s="4" t="str">
        <f t="shared" si="65"/>
        <v/>
      </c>
      <c r="R88" s="148"/>
      <c r="S88" s="4" t="str">
        <f t="shared" si="66"/>
        <v/>
      </c>
      <c r="T88" s="148"/>
      <c r="U88" s="161"/>
      <c r="V88" s="150"/>
      <c r="W88" s="4" t="str">
        <f t="shared" si="67"/>
        <v/>
      </c>
      <c r="X88" s="148"/>
      <c r="Y88" s="4" t="str">
        <f t="shared" si="68"/>
        <v/>
      </c>
      <c r="Z88" s="148"/>
      <c r="AA88" s="161"/>
      <c r="AB88" s="150"/>
      <c r="AC88" s="4" t="str">
        <f t="shared" si="69"/>
        <v/>
      </c>
      <c r="AD88" s="148"/>
      <c r="AE88" s="4" t="str">
        <f t="shared" si="70"/>
        <v/>
      </c>
      <c r="AF88" s="148"/>
      <c r="AG88" s="161"/>
      <c r="AH88" s="148">
        <v>1</v>
      </c>
      <c r="AI88" s="4">
        <f t="shared" si="71"/>
        <v>15</v>
      </c>
      <c r="AJ88" s="148">
        <v>1</v>
      </c>
      <c r="AK88" s="4">
        <f t="shared" si="72"/>
        <v>15</v>
      </c>
      <c r="AL88" s="148">
        <v>1</v>
      </c>
      <c r="AM88" s="148" t="s">
        <v>338</v>
      </c>
      <c r="AN88" s="5">
        <f t="shared" si="73"/>
        <v>1</v>
      </c>
      <c r="AO88" s="4">
        <f t="shared" si="74"/>
        <v>15</v>
      </c>
      <c r="AP88" s="6">
        <f t="shared" si="75"/>
        <v>1</v>
      </c>
      <c r="AQ88" s="4">
        <f t="shared" si="76"/>
        <v>15</v>
      </c>
      <c r="AR88" s="6">
        <f t="shared" si="77"/>
        <v>1</v>
      </c>
      <c r="AS88" s="7">
        <f t="shared" si="78"/>
        <v>2</v>
      </c>
    </row>
    <row r="89" spans="1:45" x14ac:dyDescent="0.25">
      <c r="A89" s="171" t="s">
        <v>247</v>
      </c>
      <c r="B89" s="62" t="s">
        <v>319</v>
      </c>
      <c r="C89" s="173" t="s">
        <v>294</v>
      </c>
      <c r="D89" s="148">
        <v>1</v>
      </c>
      <c r="E89" s="4">
        <f t="shared" ref="E89:E104" si="79">IF(D89*15=0,"",D89*15)</f>
        <v>15</v>
      </c>
      <c r="F89" s="148"/>
      <c r="G89" s="4" t="str">
        <f t="shared" ref="G89:G104" si="80">IF(F89*15=0,"",F89*15)</f>
        <v/>
      </c>
      <c r="H89" s="148">
        <v>1</v>
      </c>
      <c r="I89" s="160" t="s">
        <v>17</v>
      </c>
      <c r="J89" s="150"/>
      <c r="K89" s="4" t="str">
        <f t="shared" ref="K89:K104" si="81">IF(J89*15=0,"",J89*15)</f>
        <v/>
      </c>
      <c r="L89" s="148"/>
      <c r="M89" s="4" t="str">
        <f t="shared" ref="M89:M104" si="82">IF(L89*15=0,"",L89*15)</f>
        <v/>
      </c>
      <c r="N89" s="148"/>
      <c r="O89" s="161"/>
      <c r="P89" s="150"/>
      <c r="Q89" s="4" t="str">
        <f t="shared" ref="Q89:Q104" si="83">IF(P89*15=0,"",P89*15)</f>
        <v/>
      </c>
      <c r="R89" s="148"/>
      <c r="S89" s="4" t="str">
        <f t="shared" ref="S89:S104" si="84">IF(R89*15=0,"",R89*15)</f>
        <v/>
      </c>
      <c r="T89" s="148"/>
      <c r="U89" s="161"/>
      <c r="V89" s="150"/>
      <c r="W89" s="4" t="str">
        <f t="shared" ref="W89:W104" si="85">IF(V89*15=0,"",V89*15)</f>
        <v/>
      </c>
      <c r="X89" s="148"/>
      <c r="Y89" s="4" t="str">
        <f t="shared" ref="Y89:Y104" si="86">IF(X89*15=0,"",X89*15)</f>
        <v/>
      </c>
      <c r="Z89" s="148"/>
      <c r="AA89" s="161"/>
      <c r="AB89" s="150"/>
      <c r="AC89" s="4" t="str">
        <f t="shared" ref="AC89:AC104" si="87">IF(AB89*15=0,"",AB89*15)</f>
        <v/>
      </c>
      <c r="AD89" s="148"/>
      <c r="AE89" s="4" t="str">
        <f t="shared" ref="AE89:AE104" si="88">IF(AD89*15=0,"",AD89*15)</f>
        <v/>
      </c>
      <c r="AF89" s="148"/>
      <c r="AG89" s="161"/>
      <c r="AH89" s="148"/>
      <c r="AI89" s="4" t="str">
        <f t="shared" ref="AI89:AI104" si="89">IF(AH89*15=0,"",AH89*15)</f>
        <v/>
      </c>
      <c r="AJ89" s="148"/>
      <c r="AK89" s="4" t="str">
        <f t="shared" ref="AK89:AK104" si="90">IF(AJ89*15=0,"",AJ89*15)</f>
        <v/>
      </c>
      <c r="AL89" s="148"/>
      <c r="AM89" s="148" t="s">
        <v>335</v>
      </c>
      <c r="AN89" s="5">
        <f t="shared" ref="AN89:AN104" si="91">IF(D89+J89+P89+V89+AB89+AH89=0,"",D89+J89+P89+V89+AB89+AH89)</f>
        <v>1</v>
      </c>
      <c r="AO89" s="4">
        <f t="shared" ref="AO89:AO104" si="92">IF((D89+J89+P89+V89+AB89+AH89)*15=0,"",(D89+J89+P89+V89+AB89+AH89)*15)</f>
        <v>15</v>
      </c>
      <c r="AP89" s="6" t="str">
        <f t="shared" ref="AP89:AP104" si="93">IF(F89+L89+R89+X89+AD89+AJ89=0,"",F89+L89+R89+X89+AD89+AJ89)</f>
        <v/>
      </c>
      <c r="AQ89" s="4" t="str">
        <f t="shared" ref="AQ89:AQ104" si="94">IF((F89+L89+R89+X89+AD89+AJ89)*15=0,"",(F89+L89+R89+X89+AD89+AJ89)*15)</f>
        <v/>
      </c>
      <c r="AR89" s="6">
        <f t="shared" ref="AR89:AR104" si="95">IF(H89+N89+T89+Z89+AF89+AL89=0,"",H89+N89+T89+Z89+AF89+AL89)</f>
        <v>1</v>
      </c>
      <c r="AS89" s="7">
        <f t="shared" ref="AS89:AS104" si="96">IF(D89+F89+J89+L89+P89+R89+V89+X89+AB89+AD89+AH89+AJ89=0,"",D89+F89+J89+L89+P89+R89+V89+X89+AB89+AD89+AH89+AJ89)</f>
        <v>1</v>
      </c>
    </row>
    <row r="90" spans="1:45" x14ac:dyDescent="0.25">
      <c r="A90" s="171" t="s">
        <v>269</v>
      </c>
      <c r="B90" s="62" t="s">
        <v>319</v>
      </c>
      <c r="C90" s="173" t="s">
        <v>295</v>
      </c>
      <c r="D90" s="148"/>
      <c r="E90" s="4" t="str">
        <f>IF(D90*15=0,"",D90*15)</f>
        <v/>
      </c>
      <c r="F90" s="148"/>
      <c r="G90" s="4" t="str">
        <f>IF(F90*15=0,"",F90*15)</f>
        <v/>
      </c>
      <c r="H90" s="148"/>
      <c r="I90" s="160"/>
      <c r="J90" s="150"/>
      <c r="K90" s="4" t="str">
        <f>IF(J90*15=0,"",J90*15)</f>
        <v/>
      </c>
      <c r="L90" s="148"/>
      <c r="M90" s="4" t="str">
        <f>IF(L90*15=0,"",L90*15)</f>
        <v/>
      </c>
      <c r="N90" s="148"/>
      <c r="O90" s="161"/>
      <c r="P90" s="150"/>
      <c r="Q90" s="4" t="str">
        <f>IF(P90*15=0,"",P90*15)</f>
        <v/>
      </c>
      <c r="R90" s="148"/>
      <c r="S90" s="4" t="str">
        <f>IF(R90*15=0,"",R90*15)</f>
        <v/>
      </c>
      <c r="T90" s="148"/>
      <c r="U90" s="161"/>
      <c r="V90" s="150">
        <v>1</v>
      </c>
      <c r="W90" s="4">
        <f>IF(V90*15=0,"",V90*15)</f>
        <v>15</v>
      </c>
      <c r="X90" s="148"/>
      <c r="Y90" s="4" t="str">
        <f>IF(X90*15=0,"",X90*15)</f>
        <v/>
      </c>
      <c r="Z90" s="148">
        <v>1</v>
      </c>
      <c r="AA90" s="161" t="s">
        <v>18</v>
      </c>
      <c r="AB90" s="150"/>
      <c r="AC90" s="4" t="str">
        <f>IF(AB90*15=0,"",AB90*15)</f>
        <v/>
      </c>
      <c r="AD90" s="148"/>
      <c r="AE90" s="4" t="str">
        <f>IF(AD90*15=0,"",AD90*15)</f>
        <v/>
      </c>
      <c r="AF90" s="148"/>
      <c r="AG90" s="161"/>
      <c r="AH90" s="148"/>
      <c r="AI90" s="4" t="str">
        <f>IF(AH90*15=0,"",AH90*15)</f>
        <v/>
      </c>
      <c r="AJ90" s="148"/>
      <c r="AK90" s="4" t="str">
        <f>IF(AJ90*15=0,"",AJ90*15)</f>
        <v/>
      </c>
      <c r="AL90" s="148"/>
      <c r="AM90" s="148" t="s">
        <v>335</v>
      </c>
      <c r="AN90" s="5">
        <f>IF(D90+J90+P90+V90+AB90+AH90=0,"",D90+J90+P90+V90+AB90+AH90)</f>
        <v>1</v>
      </c>
      <c r="AO90" s="4">
        <f>IF((D90+J90+P90+V90+AB90+AH90)*15=0,"",(D90+J90+P90+V90+AB90+AH90)*15)</f>
        <v>15</v>
      </c>
      <c r="AP90" s="6" t="str">
        <f>IF(F90+L90+R90+X90+AD90+AJ90=0,"",F90+L90+R90+X90+AD90+AJ90)</f>
        <v/>
      </c>
      <c r="AQ90" s="4" t="str">
        <f>IF((F90+L90+R90+X90+AD90+AJ90)*15=0,"",(F90+L90+R90+X90+AD90+AJ90)*15)</f>
        <v/>
      </c>
      <c r="AR90" s="6">
        <f>IF(H90+N90+T90+Z90+AF90+AL90=0,"",H90+N90+T90+Z90+AF90+AL90)</f>
        <v>1</v>
      </c>
      <c r="AS90" s="7">
        <f>IF(D90+F90+J90+L90+P90+R90+V90+X90+AB90+AD90+AH90+AJ90=0,"",D90+F90+J90+L90+P90+R90+V90+X90+AB90+AD90+AH90+AJ90)</f>
        <v>1</v>
      </c>
    </row>
    <row r="91" spans="1:45" x14ac:dyDescent="0.25">
      <c r="A91" s="171" t="s">
        <v>271</v>
      </c>
      <c r="B91" s="62" t="s">
        <v>319</v>
      </c>
      <c r="C91" s="173" t="s">
        <v>296</v>
      </c>
      <c r="D91" s="148"/>
      <c r="E91" s="4" t="str">
        <f t="shared" si="79"/>
        <v/>
      </c>
      <c r="F91" s="148"/>
      <c r="G91" s="4" t="str">
        <f t="shared" si="80"/>
        <v/>
      </c>
      <c r="H91" s="148"/>
      <c r="I91" s="160"/>
      <c r="J91" s="150"/>
      <c r="K91" s="4" t="str">
        <f t="shared" si="81"/>
        <v/>
      </c>
      <c r="L91" s="148"/>
      <c r="M91" s="4" t="str">
        <f t="shared" si="82"/>
        <v/>
      </c>
      <c r="N91" s="148"/>
      <c r="O91" s="161"/>
      <c r="P91" s="150"/>
      <c r="Q91" s="4" t="str">
        <f t="shared" si="83"/>
        <v/>
      </c>
      <c r="R91" s="148"/>
      <c r="S91" s="4" t="str">
        <f t="shared" si="84"/>
        <v/>
      </c>
      <c r="T91" s="148"/>
      <c r="U91" s="161"/>
      <c r="V91" s="150"/>
      <c r="W91" s="4" t="str">
        <f t="shared" si="85"/>
        <v/>
      </c>
      <c r="X91" s="148"/>
      <c r="Y91" s="4" t="str">
        <f t="shared" si="86"/>
        <v/>
      </c>
      <c r="Z91" s="148"/>
      <c r="AA91" s="161"/>
      <c r="AB91" s="150"/>
      <c r="AC91" s="4" t="str">
        <f t="shared" si="87"/>
        <v/>
      </c>
      <c r="AD91" s="148">
        <v>1</v>
      </c>
      <c r="AE91" s="4">
        <f t="shared" si="88"/>
        <v>15</v>
      </c>
      <c r="AF91" s="148">
        <v>1</v>
      </c>
      <c r="AG91" s="161" t="s">
        <v>17</v>
      </c>
      <c r="AH91" s="148"/>
      <c r="AI91" s="4" t="str">
        <f t="shared" si="89"/>
        <v/>
      </c>
      <c r="AJ91" s="148"/>
      <c r="AK91" s="4" t="str">
        <f t="shared" si="90"/>
        <v/>
      </c>
      <c r="AL91" s="148"/>
      <c r="AM91" s="148" t="s">
        <v>335</v>
      </c>
      <c r="AN91" s="5" t="str">
        <f t="shared" si="91"/>
        <v/>
      </c>
      <c r="AO91" s="4" t="str">
        <f t="shared" si="92"/>
        <v/>
      </c>
      <c r="AP91" s="6">
        <f t="shared" si="93"/>
        <v>1</v>
      </c>
      <c r="AQ91" s="4">
        <f t="shared" si="94"/>
        <v>15</v>
      </c>
      <c r="AR91" s="6">
        <f t="shared" si="95"/>
        <v>1</v>
      </c>
      <c r="AS91" s="7">
        <f t="shared" si="96"/>
        <v>1</v>
      </c>
    </row>
    <row r="92" spans="1:45" x14ac:dyDescent="0.25">
      <c r="A92" s="171" t="s">
        <v>273</v>
      </c>
      <c r="B92" s="62" t="s">
        <v>319</v>
      </c>
      <c r="C92" s="173" t="s">
        <v>297</v>
      </c>
      <c r="D92" s="148"/>
      <c r="E92" s="4" t="str">
        <f t="shared" si="79"/>
        <v/>
      </c>
      <c r="F92" s="148"/>
      <c r="G92" s="4" t="str">
        <f t="shared" si="80"/>
        <v/>
      </c>
      <c r="H92" s="148"/>
      <c r="I92" s="160"/>
      <c r="J92" s="150"/>
      <c r="K92" s="4" t="str">
        <f t="shared" si="81"/>
        <v/>
      </c>
      <c r="L92" s="148"/>
      <c r="M92" s="4" t="str">
        <f t="shared" si="82"/>
        <v/>
      </c>
      <c r="N92" s="148"/>
      <c r="O92" s="161"/>
      <c r="P92" s="150"/>
      <c r="Q92" s="4" t="str">
        <f t="shared" si="83"/>
        <v/>
      </c>
      <c r="R92" s="148"/>
      <c r="S92" s="4" t="str">
        <f t="shared" si="84"/>
        <v/>
      </c>
      <c r="T92" s="148"/>
      <c r="U92" s="161"/>
      <c r="V92" s="150"/>
      <c r="W92" s="4" t="str">
        <f t="shared" si="85"/>
        <v/>
      </c>
      <c r="X92" s="148"/>
      <c r="Y92" s="4" t="str">
        <f t="shared" si="86"/>
        <v/>
      </c>
      <c r="Z92" s="148"/>
      <c r="AA92" s="161"/>
      <c r="AB92" s="150"/>
      <c r="AC92" s="4" t="str">
        <f t="shared" si="87"/>
        <v/>
      </c>
      <c r="AD92" s="148"/>
      <c r="AE92" s="4" t="str">
        <f t="shared" si="88"/>
        <v/>
      </c>
      <c r="AF92" s="148"/>
      <c r="AG92" s="161"/>
      <c r="AH92" s="148">
        <v>1</v>
      </c>
      <c r="AI92" s="4">
        <f t="shared" si="89"/>
        <v>15</v>
      </c>
      <c r="AJ92" s="148">
        <v>1</v>
      </c>
      <c r="AK92" s="4">
        <f t="shared" si="90"/>
        <v>15</v>
      </c>
      <c r="AL92" s="148">
        <v>1</v>
      </c>
      <c r="AM92" s="148" t="s">
        <v>338</v>
      </c>
      <c r="AN92" s="5">
        <f t="shared" si="91"/>
        <v>1</v>
      </c>
      <c r="AO92" s="4">
        <f t="shared" si="92"/>
        <v>15</v>
      </c>
      <c r="AP92" s="6">
        <f t="shared" si="93"/>
        <v>1</v>
      </c>
      <c r="AQ92" s="4">
        <f t="shared" si="94"/>
        <v>15</v>
      </c>
      <c r="AR92" s="6">
        <f t="shared" si="95"/>
        <v>1</v>
      </c>
      <c r="AS92" s="7">
        <f t="shared" si="96"/>
        <v>2</v>
      </c>
    </row>
    <row r="93" spans="1:45" ht="18.75" x14ac:dyDescent="0.25">
      <c r="A93" s="171" t="s">
        <v>257</v>
      </c>
      <c r="B93" s="62" t="s">
        <v>319</v>
      </c>
      <c r="C93" s="173" t="s">
        <v>258</v>
      </c>
      <c r="D93" s="148"/>
      <c r="E93" s="4" t="str">
        <f>IF(D93*15=0,"",D93*15)</f>
        <v/>
      </c>
      <c r="F93" s="148"/>
      <c r="G93" s="4" t="str">
        <f>IF(F93*15=0,"",F93*15)</f>
        <v/>
      </c>
      <c r="H93" s="148"/>
      <c r="I93" s="160"/>
      <c r="J93" s="150">
        <v>1</v>
      </c>
      <c r="K93" s="4">
        <f>IF(J93*15=0,"",J93*15)</f>
        <v>15</v>
      </c>
      <c r="L93" s="148"/>
      <c r="M93" s="4" t="str">
        <f>IF(L93*15=0,"",L93*15)</f>
        <v/>
      </c>
      <c r="N93" s="148">
        <v>1</v>
      </c>
      <c r="O93" s="161" t="s">
        <v>17</v>
      </c>
      <c r="P93" s="150"/>
      <c r="Q93" s="4" t="str">
        <f>IF(P93*15=0,"",P93*15)</f>
        <v/>
      </c>
      <c r="R93" s="148"/>
      <c r="S93" s="4" t="str">
        <f>IF(R93*15=0,"",R93*15)</f>
        <v/>
      </c>
      <c r="T93" s="148"/>
      <c r="U93" s="161"/>
      <c r="V93" s="150"/>
      <c r="W93" s="4" t="str">
        <f>IF(V93*15=0,"",V93*15)</f>
        <v/>
      </c>
      <c r="X93" s="148"/>
      <c r="Y93" s="4" t="str">
        <f>IF(X93*15=0,"",X93*15)</f>
        <v/>
      </c>
      <c r="Z93" s="148"/>
      <c r="AA93" s="161" t="s">
        <v>328</v>
      </c>
      <c r="AB93" s="150"/>
      <c r="AC93" s="4" t="str">
        <f>IF(AB93*15=0,"",AB93*15)</f>
        <v/>
      </c>
      <c r="AD93" s="148"/>
      <c r="AE93" s="4" t="str">
        <f>IF(AD93*15=0,"",AD93*15)</f>
        <v/>
      </c>
      <c r="AF93" s="148"/>
      <c r="AG93" s="161"/>
      <c r="AH93" s="148"/>
      <c r="AI93" s="4" t="str">
        <f>IF(AH93*15=0,"",AH93*15)</f>
        <v/>
      </c>
      <c r="AJ93" s="148"/>
      <c r="AK93" s="4" t="str">
        <f>IF(AJ93*15=0,"",AJ93*15)</f>
        <v/>
      </c>
      <c r="AL93" s="148"/>
      <c r="AM93" s="148"/>
      <c r="AN93" s="5">
        <f>IF(D93+J93+P93+V93+AB93+AH93=0,"",D93+J93+P93+V93+AB93+AH93)</f>
        <v>1</v>
      </c>
      <c r="AO93" s="4">
        <f>IF((D93+J93+P93+V93+AB93+AH93)*15=0,"",(D93+J93+P93+V93+AB93+AH93)*15)</f>
        <v>15</v>
      </c>
      <c r="AP93" s="6" t="str">
        <f>IF(F93+L93+R93+X93+AD93+AJ93=0,"",F93+L93+R93+X93+AD93+AJ93)</f>
        <v/>
      </c>
      <c r="AQ93" s="4" t="str">
        <f>IF((F93+L93+R93+X93+AD93+AJ93)*15=0,"",(F93+L93+R93+X93+AD93+AJ93)*15)</f>
        <v/>
      </c>
      <c r="AR93" s="6">
        <f>IF(H93+N93+T93+Z93+AF93+AL93=0,"",H93+N93+T93+Z93+AF93+AL93)</f>
        <v>1</v>
      </c>
      <c r="AS93" s="7">
        <f>IF(D93+F93+J93+L93+P93+R93+V93+X93+AB93+AD93+AH93+AJ93=0,"",D93+F93+J93+L93+P93+R93+V93+X93+AB93+AD93+AH93+AJ93)</f>
        <v>1</v>
      </c>
    </row>
    <row r="94" spans="1:45" ht="18.75" x14ac:dyDescent="0.25">
      <c r="A94" s="171" t="s">
        <v>255</v>
      </c>
      <c r="B94" s="62" t="s">
        <v>319</v>
      </c>
      <c r="C94" s="173" t="s">
        <v>298</v>
      </c>
      <c r="D94" s="148"/>
      <c r="E94" s="4" t="str">
        <f t="shared" si="79"/>
        <v/>
      </c>
      <c r="F94" s="148"/>
      <c r="G94" s="4" t="str">
        <f t="shared" si="80"/>
        <v/>
      </c>
      <c r="H94" s="148"/>
      <c r="I94" s="160"/>
      <c r="J94" s="150"/>
      <c r="K94" s="4" t="str">
        <f t="shared" si="81"/>
        <v/>
      </c>
      <c r="L94" s="148"/>
      <c r="M94" s="4" t="str">
        <f t="shared" si="82"/>
        <v/>
      </c>
      <c r="N94" s="148"/>
      <c r="O94" s="161"/>
      <c r="P94" s="150"/>
      <c r="Q94" s="4" t="str">
        <f t="shared" si="83"/>
        <v/>
      </c>
      <c r="R94" s="148">
        <v>1</v>
      </c>
      <c r="S94" s="4">
        <f t="shared" si="84"/>
        <v>15</v>
      </c>
      <c r="T94" s="148">
        <v>1</v>
      </c>
      <c r="U94" s="161" t="s">
        <v>17</v>
      </c>
      <c r="V94" s="150"/>
      <c r="W94" s="4" t="str">
        <f t="shared" si="85"/>
        <v/>
      </c>
      <c r="X94" s="148"/>
      <c r="Y94" s="4" t="str">
        <f t="shared" si="86"/>
        <v/>
      </c>
      <c r="Z94" s="148"/>
      <c r="AA94" s="161" t="s">
        <v>328</v>
      </c>
      <c r="AB94" s="150"/>
      <c r="AC94" s="4" t="str">
        <f t="shared" si="87"/>
        <v/>
      </c>
      <c r="AD94" s="148"/>
      <c r="AE94" s="4" t="str">
        <f t="shared" si="88"/>
        <v/>
      </c>
      <c r="AF94" s="148"/>
      <c r="AG94" s="161"/>
      <c r="AH94" s="148"/>
      <c r="AI94" s="4" t="str">
        <f t="shared" si="89"/>
        <v/>
      </c>
      <c r="AJ94" s="148"/>
      <c r="AK94" s="4" t="str">
        <f t="shared" si="90"/>
        <v/>
      </c>
      <c r="AL94" s="148"/>
      <c r="AM94" s="148"/>
      <c r="AN94" s="5" t="str">
        <f t="shared" si="91"/>
        <v/>
      </c>
      <c r="AO94" s="4" t="str">
        <f t="shared" si="92"/>
        <v/>
      </c>
      <c r="AP94" s="6">
        <f t="shared" si="93"/>
        <v>1</v>
      </c>
      <c r="AQ94" s="4">
        <f t="shared" si="94"/>
        <v>15</v>
      </c>
      <c r="AR94" s="6">
        <f t="shared" si="95"/>
        <v>1</v>
      </c>
      <c r="AS94" s="7">
        <f t="shared" si="96"/>
        <v>1</v>
      </c>
    </row>
    <row r="95" spans="1:45" ht="18.75" x14ac:dyDescent="0.25">
      <c r="A95" s="171" t="s">
        <v>259</v>
      </c>
      <c r="B95" s="62" t="s">
        <v>319</v>
      </c>
      <c r="C95" s="173" t="s">
        <v>299</v>
      </c>
      <c r="D95" s="148"/>
      <c r="E95" s="4" t="str">
        <f>IF(D95*15=0,"",D95*15)</f>
        <v/>
      </c>
      <c r="F95" s="148"/>
      <c r="G95" s="4" t="str">
        <f>IF(F95*15=0,"",F95*15)</f>
        <v/>
      </c>
      <c r="H95" s="148"/>
      <c r="I95" s="160"/>
      <c r="J95" s="150"/>
      <c r="K95" s="4" t="str">
        <f>IF(J95*15=0,"",J95*15)</f>
        <v/>
      </c>
      <c r="L95" s="148"/>
      <c r="M95" s="4" t="str">
        <f>IF(L95*15=0,"",L95*15)</f>
        <v/>
      </c>
      <c r="N95" s="148"/>
      <c r="O95" s="161"/>
      <c r="P95" s="150"/>
      <c r="Q95" s="4" t="str">
        <f>IF(P95*15=0,"",P95*15)</f>
        <v/>
      </c>
      <c r="R95" s="148"/>
      <c r="S95" s="4" t="str">
        <f>IF(R95*15=0,"",R95*15)</f>
        <v/>
      </c>
      <c r="T95" s="148"/>
      <c r="U95" s="161"/>
      <c r="V95" s="150">
        <v>1</v>
      </c>
      <c r="W95" s="4">
        <f>IF(V95*15=0,"",V95*15)</f>
        <v>15</v>
      </c>
      <c r="X95" s="148"/>
      <c r="Y95" s="4" t="str">
        <f>IF(X95*15=0,"",X95*15)</f>
        <v/>
      </c>
      <c r="Z95" s="148">
        <v>1</v>
      </c>
      <c r="AA95" s="161" t="s">
        <v>330</v>
      </c>
      <c r="AB95" s="150"/>
      <c r="AC95" s="4" t="str">
        <f>IF(AB95*15=0,"",AB95*15)</f>
        <v/>
      </c>
      <c r="AD95" s="148"/>
      <c r="AE95" s="4" t="str">
        <f>IF(AD95*15=0,"",AD95*15)</f>
        <v/>
      </c>
      <c r="AF95" s="148"/>
      <c r="AG95" s="161"/>
      <c r="AH95" s="148"/>
      <c r="AI95" s="4" t="str">
        <f>IF(AH95*15=0,"",AH95*15)</f>
        <v/>
      </c>
      <c r="AJ95" s="148"/>
      <c r="AK95" s="4" t="str">
        <f>IF(AJ95*15=0,"",AJ95*15)</f>
        <v/>
      </c>
      <c r="AL95" s="148"/>
      <c r="AM95" s="148"/>
      <c r="AN95" s="5">
        <f>IF(D95+J95+P95+V95+AB95+AH95=0,"",D95+J95+P95+V95+AB95+AH95)</f>
        <v>1</v>
      </c>
      <c r="AO95" s="4">
        <f>IF((D95+J95+P95+V95+AB95+AH95)*15=0,"",(D95+J95+P95+V95+AB95+AH95)*15)</f>
        <v>15</v>
      </c>
      <c r="AP95" s="6" t="str">
        <f>IF(F95+L95+R95+X95+AD95+AJ95=0,"",F95+L95+R95+X95+AD95+AJ95)</f>
        <v/>
      </c>
      <c r="AQ95" s="4" t="str">
        <f>IF((F95+L95+R95+X95+AD95+AJ95)*15=0,"",(F95+L95+R95+X95+AD95+AJ95)*15)</f>
        <v/>
      </c>
      <c r="AR95" s="6">
        <f>IF(H95+N95+T95+Z95+AF95+AL95=0,"",H95+N95+T95+Z95+AF95+AL95)</f>
        <v>1</v>
      </c>
      <c r="AS95" s="7">
        <f>IF(D95+F95+J95+L95+P95+R95+V95+X95+AB95+AD95+AH95+AJ95=0,"",D95+F95+J95+L95+P95+R95+V95+X95+AB95+AD95+AH95+AJ95)</f>
        <v>1</v>
      </c>
    </row>
    <row r="96" spans="1:45" ht="18.75" x14ac:dyDescent="0.25">
      <c r="A96" s="171" t="s">
        <v>261</v>
      </c>
      <c r="B96" s="62" t="s">
        <v>319</v>
      </c>
      <c r="C96" s="173" t="s">
        <v>262</v>
      </c>
      <c r="D96" s="148"/>
      <c r="E96" s="4" t="str">
        <f t="shared" si="79"/>
        <v/>
      </c>
      <c r="F96" s="148"/>
      <c r="G96" s="4" t="str">
        <f t="shared" si="80"/>
        <v/>
      </c>
      <c r="H96" s="148"/>
      <c r="I96" s="160"/>
      <c r="J96" s="150"/>
      <c r="K96" s="4" t="str">
        <f t="shared" si="81"/>
        <v/>
      </c>
      <c r="L96" s="148"/>
      <c r="M96" s="4" t="str">
        <f t="shared" si="82"/>
        <v/>
      </c>
      <c r="N96" s="148"/>
      <c r="O96" s="161"/>
      <c r="P96" s="150"/>
      <c r="Q96" s="4" t="str">
        <f t="shared" si="83"/>
        <v/>
      </c>
      <c r="R96" s="148"/>
      <c r="S96" s="4" t="str">
        <f t="shared" si="84"/>
        <v/>
      </c>
      <c r="T96" s="148"/>
      <c r="U96" s="161"/>
      <c r="V96" s="150">
        <v>1</v>
      </c>
      <c r="W96" s="4">
        <f t="shared" si="85"/>
        <v>15</v>
      </c>
      <c r="X96" s="148"/>
      <c r="Y96" s="4" t="str">
        <f t="shared" si="86"/>
        <v/>
      </c>
      <c r="Z96" s="148">
        <v>1</v>
      </c>
      <c r="AA96" s="161" t="s">
        <v>17</v>
      </c>
      <c r="AB96" s="150"/>
      <c r="AC96" s="4" t="str">
        <f t="shared" si="87"/>
        <v/>
      </c>
      <c r="AD96" s="148"/>
      <c r="AE96" s="4" t="str">
        <f t="shared" si="88"/>
        <v/>
      </c>
      <c r="AF96" s="148"/>
      <c r="AG96" s="161" t="s">
        <v>329</v>
      </c>
      <c r="AH96" s="148"/>
      <c r="AI96" s="4" t="str">
        <f t="shared" si="89"/>
        <v/>
      </c>
      <c r="AJ96" s="148"/>
      <c r="AK96" s="4" t="str">
        <f t="shared" si="90"/>
        <v/>
      </c>
      <c r="AL96" s="148"/>
      <c r="AM96" s="148"/>
      <c r="AN96" s="5">
        <f t="shared" si="91"/>
        <v>1</v>
      </c>
      <c r="AO96" s="4">
        <f t="shared" si="92"/>
        <v>15</v>
      </c>
      <c r="AP96" s="6" t="str">
        <f t="shared" si="93"/>
        <v/>
      </c>
      <c r="AQ96" s="4" t="str">
        <f t="shared" si="94"/>
        <v/>
      </c>
      <c r="AR96" s="6">
        <f t="shared" si="95"/>
        <v>1</v>
      </c>
      <c r="AS96" s="7">
        <f t="shared" si="96"/>
        <v>1</v>
      </c>
    </row>
    <row r="97" spans="1:45" ht="18.75" x14ac:dyDescent="0.25">
      <c r="A97" s="171" t="s">
        <v>263</v>
      </c>
      <c r="B97" s="62" t="s">
        <v>319</v>
      </c>
      <c r="C97" s="173" t="s">
        <v>264</v>
      </c>
      <c r="D97" s="148"/>
      <c r="E97" s="4" t="str">
        <f>IF(D97*15=0,"",D97*15)</f>
        <v/>
      </c>
      <c r="F97" s="148"/>
      <c r="G97" s="4" t="str">
        <f>IF(F97*15=0,"",F97*15)</f>
        <v/>
      </c>
      <c r="H97" s="148"/>
      <c r="I97" s="160"/>
      <c r="J97" s="150"/>
      <c r="K97" s="4" t="str">
        <f>IF(J97*15=0,"",J97*15)</f>
        <v/>
      </c>
      <c r="L97" s="148"/>
      <c r="M97" s="4" t="str">
        <f>IF(L97*15=0,"",L97*15)</f>
        <v/>
      </c>
      <c r="N97" s="148"/>
      <c r="O97" s="161"/>
      <c r="P97" s="150"/>
      <c r="Q97" s="4" t="str">
        <f>IF(P97*15=0,"",P97*15)</f>
        <v/>
      </c>
      <c r="R97" s="148"/>
      <c r="S97" s="4" t="str">
        <f>IF(R97*15=0,"",R97*15)</f>
        <v/>
      </c>
      <c r="T97" s="148"/>
      <c r="U97" s="161"/>
      <c r="V97" s="150"/>
      <c r="W97" s="4" t="str">
        <f>IF(V97*15=0,"",V97*15)</f>
        <v/>
      </c>
      <c r="X97" s="148"/>
      <c r="Y97" s="4" t="str">
        <f>IF(X97*15=0,"",X97*15)</f>
        <v/>
      </c>
      <c r="Z97" s="148"/>
      <c r="AA97" s="161"/>
      <c r="AB97" s="150">
        <v>1</v>
      </c>
      <c r="AC97" s="4">
        <f>IF(AB97*15=0,"",AB97*15)</f>
        <v>15</v>
      </c>
      <c r="AD97" s="148">
        <v>1</v>
      </c>
      <c r="AE97" s="4">
        <f>IF(AD97*15=0,"",AD97*15)</f>
        <v>15</v>
      </c>
      <c r="AF97" s="148">
        <v>1</v>
      </c>
      <c r="AG97" s="161" t="s">
        <v>331</v>
      </c>
      <c r="AH97" s="148"/>
      <c r="AI97" s="4" t="str">
        <f>IF(AH97*15=0,"",AH97*15)</f>
        <v/>
      </c>
      <c r="AJ97" s="148"/>
      <c r="AK97" s="4" t="str">
        <f>IF(AJ97*15=0,"",AJ97*15)</f>
        <v/>
      </c>
      <c r="AL97" s="148"/>
      <c r="AM97" s="148"/>
      <c r="AN97" s="5">
        <f>IF(D97+J97+P97+V97+AB97+AH97=0,"",D97+J97+P97+V97+AB97+AH97)</f>
        <v>1</v>
      </c>
      <c r="AO97" s="4">
        <f>IF((D97+J97+P97+V97+AB97+AH97)*15=0,"",(D97+J97+P97+V97+AB97+AH97)*15)</f>
        <v>15</v>
      </c>
      <c r="AP97" s="6">
        <f>IF(F97+L97+R97+X97+AD97+AJ97=0,"",F97+L97+R97+X97+AD97+AJ97)</f>
        <v>1</v>
      </c>
      <c r="AQ97" s="4">
        <f>IF((F97+L97+R97+X97+AD97+AJ97)*15=0,"",(F97+L97+R97+X97+AD97+AJ97)*15)</f>
        <v>15</v>
      </c>
      <c r="AR97" s="6">
        <f>IF(H97+N97+T97+Z97+AF97+AL97=0,"",H97+N97+T97+Z97+AF97+AL97)</f>
        <v>1</v>
      </c>
      <c r="AS97" s="7">
        <f>IF(D97+F97+J97+L97+P97+R97+V97+X97+AB97+AD97+AH97+AJ97=0,"",D97+F97+J97+L97+P97+R97+V97+X97+AB97+AD97+AH97+AJ97)</f>
        <v>2</v>
      </c>
    </row>
    <row r="98" spans="1:45" x14ac:dyDescent="0.25">
      <c r="A98" s="171" t="s">
        <v>267</v>
      </c>
      <c r="B98" s="62" t="s">
        <v>319</v>
      </c>
      <c r="C98" s="173" t="s">
        <v>268</v>
      </c>
      <c r="D98" s="148">
        <v>1</v>
      </c>
      <c r="E98" s="4">
        <f t="shared" si="79"/>
        <v>15</v>
      </c>
      <c r="F98" s="148"/>
      <c r="G98" s="4" t="str">
        <f t="shared" si="80"/>
        <v/>
      </c>
      <c r="H98" s="148">
        <v>1</v>
      </c>
      <c r="I98" s="160" t="s">
        <v>17</v>
      </c>
      <c r="J98" s="150"/>
      <c r="K98" s="4" t="str">
        <f t="shared" si="81"/>
        <v/>
      </c>
      <c r="L98" s="148"/>
      <c r="M98" s="4" t="str">
        <f t="shared" si="82"/>
        <v/>
      </c>
      <c r="N98" s="148"/>
      <c r="O98" s="161"/>
      <c r="P98" s="150"/>
      <c r="Q98" s="4" t="str">
        <f t="shared" si="83"/>
        <v/>
      </c>
      <c r="R98" s="148"/>
      <c r="S98" s="4" t="str">
        <f t="shared" si="84"/>
        <v/>
      </c>
      <c r="T98" s="148"/>
      <c r="U98" s="161"/>
      <c r="V98" s="150"/>
      <c r="W98" s="4" t="str">
        <f t="shared" si="85"/>
        <v/>
      </c>
      <c r="X98" s="148"/>
      <c r="Y98" s="4" t="str">
        <f t="shared" si="86"/>
        <v/>
      </c>
      <c r="Z98" s="148"/>
      <c r="AA98" s="161"/>
      <c r="AB98" s="150"/>
      <c r="AC98" s="4" t="str">
        <f t="shared" si="87"/>
        <v/>
      </c>
      <c r="AD98" s="148"/>
      <c r="AE98" s="4" t="str">
        <f t="shared" si="88"/>
        <v/>
      </c>
      <c r="AF98" s="148"/>
      <c r="AG98" s="161"/>
      <c r="AH98" s="148"/>
      <c r="AI98" s="4" t="str">
        <f t="shared" si="89"/>
        <v/>
      </c>
      <c r="AJ98" s="148"/>
      <c r="AK98" s="4" t="str">
        <f t="shared" si="90"/>
        <v/>
      </c>
      <c r="AL98" s="148"/>
      <c r="AM98" s="148"/>
      <c r="AN98" s="5">
        <f t="shared" si="91"/>
        <v>1</v>
      </c>
      <c r="AO98" s="4">
        <f t="shared" si="92"/>
        <v>15</v>
      </c>
      <c r="AP98" s="6" t="str">
        <f t="shared" si="93"/>
        <v/>
      </c>
      <c r="AQ98" s="4" t="str">
        <f t="shared" si="94"/>
        <v/>
      </c>
      <c r="AR98" s="6">
        <f t="shared" si="95"/>
        <v>1</v>
      </c>
      <c r="AS98" s="7">
        <f t="shared" si="96"/>
        <v>1</v>
      </c>
    </row>
    <row r="99" spans="1:45" x14ac:dyDescent="0.25">
      <c r="A99" s="171" t="s">
        <v>265</v>
      </c>
      <c r="B99" s="62" t="s">
        <v>319</v>
      </c>
      <c r="C99" s="173" t="s">
        <v>266</v>
      </c>
      <c r="D99" s="148"/>
      <c r="E99" s="4" t="str">
        <f>IF(D99*15=0,"",D99*15)</f>
        <v/>
      </c>
      <c r="F99" s="148"/>
      <c r="G99" s="4" t="str">
        <f>IF(F99*15=0,"",F99*15)</f>
        <v/>
      </c>
      <c r="H99" s="148"/>
      <c r="I99" s="160"/>
      <c r="J99" s="150">
        <v>1</v>
      </c>
      <c r="K99" s="4">
        <f>IF(J99*15=0,"",J99*15)</f>
        <v>15</v>
      </c>
      <c r="L99" s="148">
        <v>1</v>
      </c>
      <c r="M99" s="4">
        <f>IF(L99*15=0,"",L99*15)</f>
        <v>15</v>
      </c>
      <c r="N99" s="148">
        <v>1</v>
      </c>
      <c r="O99" s="161" t="s">
        <v>17</v>
      </c>
      <c r="P99" s="150"/>
      <c r="Q99" s="4" t="str">
        <f>IF(P99*15=0,"",P99*15)</f>
        <v/>
      </c>
      <c r="R99" s="148"/>
      <c r="S99" s="4" t="str">
        <f>IF(R99*15=0,"",R99*15)</f>
        <v/>
      </c>
      <c r="T99" s="148"/>
      <c r="U99" s="161"/>
      <c r="V99" s="150"/>
      <c r="W99" s="4" t="str">
        <f>IF(V99*15=0,"",V99*15)</f>
        <v/>
      </c>
      <c r="X99" s="148"/>
      <c r="Y99" s="4" t="str">
        <f>IF(X99*15=0,"",X99*15)</f>
        <v/>
      </c>
      <c r="Z99" s="148"/>
      <c r="AA99" s="161"/>
      <c r="AB99" s="150"/>
      <c r="AC99" s="4" t="str">
        <f>IF(AB99*15=0,"",AB99*15)</f>
        <v/>
      </c>
      <c r="AD99" s="148"/>
      <c r="AE99" s="4" t="str">
        <f>IF(AD99*15=0,"",AD99*15)</f>
        <v/>
      </c>
      <c r="AF99" s="148"/>
      <c r="AG99" s="161"/>
      <c r="AH99" s="148"/>
      <c r="AI99" s="4" t="str">
        <f>IF(AH99*15=0,"",AH99*15)</f>
        <v/>
      </c>
      <c r="AJ99" s="148"/>
      <c r="AK99" s="4" t="str">
        <f>IF(AJ99*15=0,"",AJ99*15)</f>
        <v/>
      </c>
      <c r="AL99" s="148"/>
      <c r="AM99" s="148"/>
      <c r="AN99" s="5">
        <f>IF(D99+J99+P99+V99+AB99+AH99=0,"",D99+J99+P99+V99+AB99+AH99)</f>
        <v>1</v>
      </c>
      <c r="AO99" s="4">
        <f>IF((D99+J99+P99+V99+AB99+AH99)*15=0,"",(D99+J99+P99+V99+AB99+AH99)*15)</f>
        <v>15</v>
      </c>
      <c r="AP99" s="6">
        <f>IF(F99+L99+R99+X99+AD99+AJ99=0,"",F99+L99+R99+X99+AD99+AJ99)</f>
        <v>1</v>
      </c>
      <c r="AQ99" s="4">
        <f>IF((F99+L99+R99+X99+AD99+AJ99)*15=0,"",(F99+L99+R99+X99+AD99+AJ99)*15)</f>
        <v>15</v>
      </c>
      <c r="AR99" s="6">
        <f>IF(H99+N99+T99+Z99+AF99+AL99=0,"",H99+N99+T99+Z99+AF99+AL99)</f>
        <v>1</v>
      </c>
      <c r="AS99" s="7">
        <f>IF(D99+F99+J99+L99+P99+R99+V99+X99+AB99+AD99+AH99+AJ99=0,"",D99+F99+J99+L99+P99+R99+V99+X99+AB99+AD99+AH99+AJ99)</f>
        <v>2</v>
      </c>
    </row>
    <row r="100" spans="1:45" x14ac:dyDescent="0.25">
      <c r="A100" s="171" t="s">
        <v>277</v>
      </c>
      <c r="B100" s="62" t="s">
        <v>319</v>
      </c>
      <c r="C100" s="173" t="s">
        <v>287</v>
      </c>
      <c r="D100" s="148">
        <v>1</v>
      </c>
      <c r="E100" s="4">
        <f>IF(D100*15=0,"",D100*15)</f>
        <v>15</v>
      </c>
      <c r="F100" s="148"/>
      <c r="G100" s="4" t="str">
        <f>IF(F100*15=0,"",F100*15)</f>
        <v/>
      </c>
      <c r="H100" s="148">
        <v>2</v>
      </c>
      <c r="I100" s="160" t="s">
        <v>17</v>
      </c>
      <c r="J100" s="150"/>
      <c r="K100" s="4" t="str">
        <f>IF(J100*15=0,"",J100*15)</f>
        <v/>
      </c>
      <c r="L100" s="148"/>
      <c r="M100" s="4" t="str">
        <f>IF(L100*15=0,"",L100*15)</f>
        <v/>
      </c>
      <c r="N100" s="148"/>
      <c r="O100" s="161"/>
      <c r="P100" s="150"/>
      <c r="Q100" s="4" t="str">
        <f>IF(P100*15=0,"",P100*15)</f>
        <v/>
      </c>
      <c r="R100" s="148"/>
      <c r="S100" s="4" t="str">
        <f>IF(R100*15=0,"",R100*15)</f>
        <v/>
      </c>
      <c r="T100" s="148"/>
      <c r="U100" s="161"/>
      <c r="V100" s="150"/>
      <c r="W100" s="4" t="str">
        <f>IF(V100*15=0,"",V100*15)</f>
        <v/>
      </c>
      <c r="X100" s="148"/>
      <c r="Y100" s="4" t="str">
        <f>IF(X100*15=0,"",X100*15)</f>
        <v/>
      </c>
      <c r="Z100" s="148"/>
      <c r="AA100" s="161"/>
      <c r="AB100" s="150"/>
      <c r="AC100" s="4" t="str">
        <f>IF(AB100*15=0,"",AB100*15)</f>
        <v/>
      </c>
      <c r="AD100" s="148"/>
      <c r="AE100" s="4" t="str">
        <f>IF(AD100*15=0,"",AD100*15)</f>
        <v/>
      </c>
      <c r="AF100" s="148"/>
      <c r="AG100" s="161"/>
      <c r="AH100" s="148"/>
      <c r="AI100" s="4" t="str">
        <f>IF(AH100*15=0,"",AH100*15)</f>
        <v/>
      </c>
      <c r="AJ100" s="148"/>
      <c r="AK100" s="4" t="str">
        <f>IF(AJ100*15=0,"",AJ100*15)</f>
        <v/>
      </c>
      <c r="AL100" s="148"/>
      <c r="AM100" s="148"/>
      <c r="AN100" s="5">
        <f>IF(D100+J100+P100+V100+AB100+AH100=0,"",D100+J100+P100+V100+AB100+AH100)</f>
        <v>1</v>
      </c>
      <c r="AO100" s="4">
        <f>IF((D100+J100+P100+V100+AB100+AH100)*15=0,"",(D100+J100+P100+V100+AB100+AH100)*15)</f>
        <v>15</v>
      </c>
      <c r="AP100" s="6" t="str">
        <f>IF(F100+L100+R100+X100+AD100+AJ100=0,"",F100+L100+R100+X100+AD100+AJ100)</f>
        <v/>
      </c>
      <c r="AQ100" s="4" t="str">
        <f>IF((F100+L100+R100+X100+AD100+AJ100)*15=0,"",(F100+L100+R100+X100+AD100+AJ100)*15)</f>
        <v/>
      </c>
      <c r="AR100" s="6">
        <f>IF(H100+N100+T100+Z100+AF100+AL100=0,"",H100+N100+T100+Z100+AF100+AL100)</f>
        <v>2</v>
      </c>
      <c r="AS100" s="7">
        <f>IF(D100+F100+J100+L100+P100+R100+V100+X100+AB100+AD100+AH100+AJ100=0,"",D100+F100+J100+L100+P100+R100+V100+X100+AB100+AD100+AH100+AJ100)</f>
        <v>1</v>
      </c>
    </row>
    <row r="101" spans="1:45" x14ac:dyDescent="0.25">
      <c r="A101" s="171" t="s">
        <v>275</v>
      </c>
      <c r="B101" s="62" t="s">
        <v>319</v>
      </c>
      <c r="C101" s="173" t="s">
        <v>288</v>
      </c>
      <c r="D101" s="148"/>
      <c r="E101" s="4" t="str">
        <f>IF(D101*15=0,"",D101*15)</f>
        <v/>
      </c>
      <c r="F101" s="148"/>
      <c r="G101" s="4" t="str">
        <f>IF(F101*15=0,"",F101*15)</f>
        <v/>
      </c>
      <c r="H101" s="148"/>
      <c r="I101" s="160"/>
      <c r="J101" s="150"/>
      <c r="K101" s="4" t="str">
        <f>IF(J101*15=0,"",J101*15)</f>
        <v/>
      </c>
      <c r="L101" s="148"/>
      <c r="M101" s="4" t="str">
        <f>IF(L101*15=0,"",L101*15)</f>
        <v/>
      </c>
      <c r="N101" s="148"/>
      <c r="O101" s="161"/>
      <c r="P101" s="150"/>
      <c r="Q101" s="4" t="str">
        <f>IF(P101*15=0,"",P101*15)</f>
        <v/>
      </c>
      <c r="R101" s="148"/>
      <c r="S101" s="4" t="str">
        <f>IF(R101*15=0,"",R101*15)</f>
        <v/>
      </c>
      <c r="T101" s="148"/>
      <c r="U101" s="161"/>
      <c r="V101" s="150"/>
      <c r="W101" s="4" t="str">
        <f>IF(V101*15=0,"",V101*15)</f>
        <v/>
      </c>
      <c r="X101" s="148"/>
      <c r="Y101" s="4" t="str">
        <f>IF(X101*15=0,"",X101*15)</f>
        <v/>
      </c>
      <c r="Z101" s="148"/>
      <c r="AA101" s="161"/>
      <c r="AB101" s="150"/>
      <c r="AC101" s="4" t="str">
        <f>IF(AB101*15=0,"",AB101*15)</f>
        <v/>
      </c>
      <c r="AD101" s="148"/>
      <c r="AE101" s="4" t="str">
        <f>IF(AD101*15=0,"",AD101*15)</f>
        <v/>
      </c>
      <c r="AF101" s="148"/>
      <c r="AG101" s="161"/>
      <c r="AH101" s="148">
        <v>1</v>
      </c>
      <c r="AI101" s="4">
        <f>IF(AH101*15=0,"",AH101*15)</f>
        <v>15</v>
      </c>
      <c r="AJ101" s="148"/>
      <c r="AK101" s="4" t="str">
        <f>IF(AJ101*15=0,"",AJ101*15)</f>
        <v/>
      </c>
      <c r="AL101" s="148">
        <v>1</v>
      </c>
      <c r="AM101" s="148" t="s">
        <v>54</v>
      </c>
      <c r="AN101" s="5">
        <f>IF(D101+J101+P101+V101+AB101+AH101=0,"",D101+J101+P101+V101+AB101+AH101)</f>
        <v>1</v>
      </c>
      <c r="AO101" s="4">
        <f>IF((D101+J101+P101+V101+AB101+AH101)*15=0,"",(D101+J101+P101+V101+AB101+AH101)*15)</f>
        <v>15</v>
      </c>
      <c r="AP101" s="6" t="str">
        <f>IF(F101+L101+R101+X101+AD101+AJ101=0,"",F101+L101+R101+X101+AD101+AJ101)</f>
        <v/>
      </c>
      <c r="AQ101" s="4" t="str">
        <f>IF((F101+L101+R101+X101+AD101+AJ101)*15=0,"",(F101+L101+R101+X101+AD101+AJ101)*15)</f>
        <v/>
      </c>
      <c r="AR101" s="6">
        <f>IF(H101+N101+T101+Z101+AF101+AL101=0,"",H101+N101+T101+Z101+AF101+AL101)</f>
        <v>1</v>
      </c>
      <c r="AS101" s="7">
        <f>IF(D101+F101+J101+L101+P101+R101+V101+X101+AB101+AD101+AH101+AJ101=0,"",D101+F101+J101+L101+P101+R101+V101+X101+AB101+AD101+AH101+AJ101)</f>
        <v>1</v>
      </c>
    </row>
    <row r="102" spans="1:45" x14ac:dyDescent="0.25">
      <c r="A102" s="171" t="s">
        <v>300</v>
      </c>
      <c r="B102" s="62" t="s">
        <v>319</v>
      </c>
      <c r="C102" s="173" t="s">
        <v>301</v>
      </c>
      <c r="D102" s="148"/>
      <c r="E102" s="4" t="str">
        <f t="shared" si="79"/>
        <v/>
      </c>
      <c r="F102" s="148"/>
      <c r="G102" s="4" t="str">
        <f t="shared" si="80"/>
        <v/>
      </c>
      <c r="H102" s="148"/>
      <c r="I102" s="160"/>
      <c r="J102" s="150"/>
      <c r="K102" s="4" t="str">
        <f t="shared" si="81"/>
        <v/>
      </c>
      <c r="L102" s="148"/>
      <c r="M102" s="4" t="str">
        <f t="shared" si="82"/>
        <v/>
      </c>
      <c r="N102" s="148"/>
      <c r="O102" s="161"/>
      <c r="P102" s="150"/>
      <c r="Q102" s="4" t="str">
        <f t="shared" si="83"/>
        <v/>
      </c>
      <c r="R102" s="148">
        <v>1</v>
      </c>
      <c r="S102" s="4">
        <f t="shared" si="84"/>
        <v>15</v>
      </c>
      <c r="T102" s="148">
        <v>1</v>
      </c>
      <c r="U102" s="161" t="s">
        <v>52</v>
      </c>
      <c r="V102" s="150"/>
      <c r="W102" s="4" t="str">
        <f t="shared" si="85"/>
        <v/>
      </c>
      <c r="X102" s="148"/>
      <c r="Y102" s="4" t="str">
        <f t="shared" si="86"/>
        <v/>
      </c>
      <c r="Z102" s="148"/>
      <c r="AA102" s="161"/>
      <c r="AB102" s="150"/>
      <c r="AC102" s="4" t="str">
        <f t="shared" si="87"/>
        <v/>
      </c>
      <c r="AD102" s="148"/>
      <c r="AE102" s="4" t="str">
        <f t="shared" si="88"/>
        <v/>
      </c>
      <c r="AF102" s="148"/>
      <c r="AG102" s="161"/>
      <c r="AH102" s="148"/>
      <c r="AI102" s="4" t="str">
        <f t="shared" si="89"/>
        <v/>
      </c>
      <c r="AJ102" s="148"/>
      <c r="AK102" s="4" t="str">
        <f t="shared" si="90"/>
        <v/>
      </c>
      <c r="AL102" s="148"/>
      <c r="AM102" s="148"/>
      <c r="AN102" s="5" t="str">
        <f t="shared" si="91"/>
        <v/>
      </c>
      <c r="AO102" s="4" t="str">
        <f t="shared" si="92"/>
        <v/>
      </c>
      <c r="AP102" s="6">
        <f t="shared" si="93"/>
        <v>1</v>
      </c>
      <c r="AQ102" s="4">
        <f t="shared" si="94"/>
        <v>15</v>
      </c>
      <c r="AR102" s="6">
        <f t="shared" si="95"/>
        <v>1</v>
      </c>
      <c r="AS102" s="7">
        <f t="shared" si="96"/>
        <v>1</v>
      </c>
    </row>
    <row r="103" spans="1:45" s="174" customFormat="1" x14ac:dyDescent="0.25">
      <c r="A103" s="171" t="s">
        <v>281</v>
      </c>
      <c r="B103" s="62" t="s">
        <v>319</v>
      </c>
      <c r="C103" s="173" t="s">
        <v>302</v>
      </c>
      <c r="D103" s="148"/>
      <c r="E103" s="4" t="str">
        <f>IF(D103*15=0,"",D103*15)</f>
        <v/>
      </c>
      <c r="F103" s="148"/>
      <c r="G103" s="4" t="str">
        <f>IF(F103*15=0,"",F103*15)</f>
        <v/>
      </c>
      <c r="H103" s="148"/>
      <c r="I103" s="160"/>
      <c r="J103" s="150"/>
      <c r="K103" s="4" t="str">
        <f>IF(J103*15=0,"",J103*15)</f>
        <v/>
      </c>
      <c r="L103" s="148"/>
      <c r="M103" s="4" t="str">
        <f>IF(L103*15=0,"",L103*15)</f>
        <v/>
      </c>
      <c r="N103" s="148"/>
      <c r="O103" s="161"/>
      <c r="P103" s="150"/>
      <c r="Q103" s="4" t="str">
        <f>IF(P103*15=0,"",P103*15)</f>
        <v/>
      </c>
      <c r="R103" s="148"/>
      <c r="S103" s="4" t="str">
        <f>IF(R103*15=0,"",R103*15)</f>
        <v/>
      </c>
      <c r="T103" s="148"/>
      <c r="U103" s="161"/>
      <c r="V103" s="150"/>
      <c r="W103" s="4" t="str">
        <f>IF(V103*15=0,"",V103*15)</f>
        <v/>
      </c>
      <c r="X103" s="148"/>
      <c r="Y103" s="4" t="str">
        <f>IF(X103*15=0,"",X103*15)</f>
        <v/>
      </c>
      <c r="Z103" s="148"/>
      <c r="AA103" s="161"/>
      <c r="AB103" s="150">
        <v>1</v>
      </c>
      <c r="AC103" s="4">
        <f>IF(AB103*15=0,"",AB103*15)</f>
        <v>15</v>
      </c>
      <c r="AD103" s="148">
        <v>1</v>
      </c>
      <c r="AE103" s="4">
        <f>IF(AD103*15=0,"",AD103*15)</f>
        <v>15</v>
      </c>
      <c r="AF103" s="148">
        <v>1</v>
      </c>
      <c r="AG103" s="161" t="s">
        <v>52</v>
      </c>
      <c r="AH103" s="148"/>
      <c r="AI103" s="4" t="str">
        <f>IF(AH103*15=0,"",AH103*15)</f>
        <v/>
      </c>
      <c r="AJ103" s="148"/>
      <c r="AK103" s="4" t="str">
        <f>IF(AJ103*15=0,"",AJ103*15)</f>
        <v/>
      </c>
      <c r="AL103" s="148"/>
      <c r="AM103" s="148"/>
      <c r="AN103" s="5">
        <f>IF(D103+J103+P103+V103+AB103+AH103=0,"",D103+J103+P103+V103+AB103+AH103)</f>
        <v>1</v>
      </c>
      <c r="AO103" s="4">
        <f>IF((D103+J103+P103+V103+AB103+AH103)*15=0,"",(D103+J103+P103+V103+AB103+AH103)*15)</f>
        <v>15</v>
      </c>
      <c r="AP103" s="6">
        <f>IF(F103+L103+R103+X103+AD103+AJ103=0,"",F103+L103+R103+X103+AD103+AJ103)</f>
        <v>1</v>
      </c>
      <c r="AQ103" s="4">
        <f>IF((F103+L103+R103+X103+AD103+AJ103)*15=0,"",(F103+L103+R103+X103+AD103+AJ103)*15)</f>
        <v>15</v>
      </c>
      <c r="AR103" s="6">
        <f>IF(H103+N103+T103+Z103+AF103+AL103=0,"",H103+N103+T103+Z103+AF103+AL103)</f>
        <v>1</v>
      </c>
      <c r="AS103" s="7">
        <f>IF(D103+F103+J103+L103+P103+R103+V103+X103+AB103+AD103+AH103+AJ103=0,"",D103+F103+J103+L103+P103+R103+V103+X103+AB103+AD103+AH103+AJ103)</f>
        <v>2</v>
      </c>
    </row>
    <row r="104" spans="1:45" s="174" customFormat="1" x14ac:dyDescent="0.25">
      <c r="A104" s="171" t="s">
        <v>279</v>
      </c>
      <c r="B104" s="62" t="s">
        <v>319</v>
      </c>
      <c r="C104" s="173" t="s">
        <v>303</v>
      </c>
      <c r="D104" s="148"/>
      <c r="E104" s="4" t="str">
        <f t="shared" si="79"/>
        <v/>
      </c>
      <c r="F104" s="148"/>
      <c r="G104" s="4" t="str">
        <f t="shared" si="80"/>
        <v/>
      </c>
      <c r="H104" s="148"/>
      <c r="I104" s="160"/>
      <c r="J104" s="150"/>
      <c r="K104" s="4" t="str">
        <f t="shared" si="81"/>
        <v/>
      </c>
      <c r="L104" s="148"/>
      <c r="M104" s="4" t="str">
        <f t="shared" si="82"/>
        <v/>
      </c>
      <c r="N104" s="148"/>
      <c r="O104" s="161"/>
      <c r="P104" s="150"/>
      <c r="Q104" s="4" t="str">
        <f t="shared" si="83"/>
        <v/>
      </c>
      <c r="R104" s="148"/>
      <c r="S104" s="4" t="str">
        <f t="shared" si="84"/>
        <v/>
      </c>
      <c r="T104" s="148"/>
      <c r="U104" s="161"/>
      <c r="V104" s="150"/>
      <c r="W104" s="4" t="str">
        <f t="shared" si="85"/>
        <v/>
      </c>
      <c r="X104" s="148"/>
      <c r="Y104" s="4" t="str">
        <f t="shared" si="86"/>
        <v/>
      </c>
      <c r="Z104" s="148"/>
      <c r="AA104" s="161"/>
      <c r="AB104" s="150"/>
      <c r="AC104" s="4" t="str">
        <f t="shared" si="87"/>
        <v/>
      </c>
      <c r="AD104" s="148"/>
      <c r="AE104" s="4" t="str">
        <f t="shared" si="88"/>
        <v/>
      </c>
      <c r="AF104" s="148"/>
      <c r="AG104" s="161"/>
      <c r="AH104" s="148"/>
      <c r="AI104" s="4" t="str">
        <f t="shared" si="89"/>
        <v/>
      </c>
      <c r="AJ104" s="148">
        <v>2</v>
      </c>
      <c r="AK104" s="4">
        <f t="shared" si="90"/>
        <v>30</v>
      </c>
      <c r="AL104" s="148">
        <v>1</v>
      </c>
      <c r="AM104" s="148" t="s">
        <v>52</v>
      </c>
      <c r="AN104" s="5" t="str">
        <f t="shared" si="91"/>
        <v/>
      </c>
      <c r="AO104" s="4" t="str">
        <f t="shared" si="92"/>
        <v/>
      </c>
      <c r="AP104" s="6">
        <f t="shared" si="93"/>
        <v>2</v>
      </c>
      <c r="AQ104" s="4">
        <f t="shared" si="94"/>
        <v>30</v>
      </c>
      <c r="AR104" s="6">
        <f t="shared" si="95"/>
        <v>1</v>
      </c>
      <c r="AS104" s="7">
        <f t="shared" si="96"/>
        <v>2</v>
      </c>
    </row>
    <row r="105" spans="1:45" x14ac:dyDescent="0.25">
      <c r="A105" s="171" t="s">
        <v>304</v>
      </c>
      <c r="B105" s="62" t="s">
        <v>319</v>
      </c>
      <c r="C105" s="173" t="s">
        <v>305</v>
      </c>
      <c r="D105" s="148"/>
      <c r="E105" s="4" t="str">
        <f>IF(D105*15=0,"",D105*15)</f>
        <v/>
      </c>
      <c r="F105" s="148"/>
      <c r="G105" s="4" t="str">
        <f>IF(F105*15=0,"",F105*15)</f>
        <v/>
      </c>
      <c r="H105" s="148"/>
      <c r="I105" s="160"/>
      <c r="J105" s="150"/>
      <c r="K105" s="4" t="str">
        <f>IF(J105*15=0,"",J105*15)</f>
        <v/>
      </c>
      <c r="L105" s="148"/>
      <c r="M105" s="4" t="str">
        <f>IF(L105*15=0,"",L105*15)</f>
        <v/>
      </c>
      <c r="N105" s="148"/>
      <c r="O105" s="161"/>
      <c r="P105" s="150"/>
      <c r="Q105" s="4" t="str">
        <f>IF(P105*15=0,"",P105*15)</f>
        <v/>
      </c>
      <c r="R105" s="148"/>
      <c r="S105" s="4" t="str">
        <f>IF(R105*15=0,"",R105*15)</f>
        <v/>
      </c>
      <c r="T105" s="148"/>
      <c r="U105" s="161"/>
      <c r="V105" s="150"/>
      <c r="W105" s="4" t="str">
        <f>IF(V105*15=0,"",V105*15)</f>
        <v/>
      </c>
      <c r="X105" s="148"/>
      <c r="Y105" s="4" t="str">
        <f>IF(X105*15=0,"",X105*15)</f>
        <v/>
      </c>
      <c r="Z105" s="148"/>
      <c r="AA105" s="161"/>
      <c r="AB105" s="150"/>
      <c r="AC105" s="4" t="str">
        <f>IF(AB105*15=0,"",AB105*15)</f>
        <v/>
      </c>
      <c r="AD105" s="148"/>
      <c r="AE105" s="4" t="str">
        <f>IF(AD105*15=0,"",AD105*15)</f>
        <v/>
      </c>
      <c r="AF105" s="148"/>
      <c r="AG105" s="161"/>
      <c r="AH105" s="148">
        <v>1</v>
      </c>
      <c r="AI105" s="4">
        <f>IF(AH105*15=0,"",AH105*15)</f>
        <v>15</v>
      </c>
      <c r="AJ105" s="148">
        <v>2</v>
      </c>
      <c r="AK105" s="4">
        <f>IF(AJ105*15=0,"",AJ105*15)</f>
        <v>30</v>
      </c>
      <c r="AL105" s="148">
        <v>2</v>
      </c>
      <c r="AM105" s="148" t="s">
        <v>17</v>
      </c>
      <c r="AN105" s="5">
        <f>IF(D105+J105+P105+V105+AB105+AH105=0,"",D105+J105+P105+V105+AB105+AH105)</f>
        <v>1</v>
      </c>
      <c r="AO105" s="4">
        <f>IF((D105+J105+P105+V105+AB105+AH105)*15=0,"",(D105+J105+P105+V105+AB105+AH105)*15)</f>
        <v>15</v>
      </c>
      <c r="AP105" s="6">
        <f>IF(F105+L105+R105+X105+AD105+AJ105=0,"",F105+L105+R105+X105+AD105+AJ105)</f>
        <v>2</v>
      </c>
      <c r="AQ105" s="4">
        <f>IF((F105+L105+R105+X105+AD105+AJ105)*15=0,"",(F105+L105+R105+X105+AD105+AJ105)*15)</f>
        <v>30</v>
      </c>
      <c r="AR105" s="6">
        <f>IF(H105+N105+T105+Z105+AF105+AL105=0,"",H105+N105+T105+Z105+AF105+AL105)</f>
        <v>2</v>
      </c>
      <c r="AS105" s="7">
        <f>IF(D105+F105+J105+L105+P105+R105+V105+X105+AB105+AD105+AH105+AJ105=0,"",D105+F105+J105+L105+P105+R105+V105+X105+AB105+AD105+AH105+AJ105)</f>
        <v>3</v>
      </c>
    </row>
    <row r="106" spans="1:45" ht="15.75" customHeight="1" x14ac:dyDescent="0.25">
      <c r="A106" s="138"/>
      <c r="B106" s="62"/>
      <c r="C106" s="164"/>
      <c r="D106" s="148"/>
      <c r="E106" s="4" t="str">
        <f>IF(D106*15=0,"",D106*15)</f>
        <v/>
      </c>
      <c r="F106" s="148"/>
      <c r="G106" s="4" t="str">
        <f>IF(F106*15=0,"",F106*15)</f>
        <v/>
      </c>
      <c r="H106" s="148"/>
      <c r="I106" s="160"/>
      <c r="J106" s="150"/>
      <c r="K106" s="4" t="str">
        <f>IF(J106*15=0,"",J106*15)</f>
        <v/>
      </c>
      <c r="L106" s="148"/>
      <c r="M106" s="4" t="str">
        <f>IF(L106*15=0,"",L106*15)</f>
        <v/>
      </c>
      <c r="N106" s="148"/>
      <c r="O106" s="161"/>
      <c r="P106" s="148"/>
      <c r="Q106" s="4" t="str">
        <f>IF(P106*15=0,"",P106*15)</f>
        <v/>
      </c>
      <c r="R106" s="148"/>
      <c r="S106" s="4" t="str">
        <f>IF(R106*15=0,"",R106*15)</f>
        <v/>
      </c>
      <c r="T106" s="148"/>
      <c r="U106" s="160"/>
      <c r="V106" s="150"/>
      <c r="W106" s="4" t="str">
        <f>IF(V106*15=0,"",V106*15)</f>
        <v/>
      </c>
      <c r="X106" s="148"/>
      <c r="Y106" s="4" t="str">
        <f>IF(X106*15=0,"",X106*15)</f>
        <v/>
      </c>
      <c r="Z106" s="148"/>
      <c r="AA106" s="161"/>
      <c r="AB106" s="150"/>
      <c r="AC106" s="4" t="str">
        <f>IF(AB106*15=0,"",AB106*15)</f>
        <v/>
      </c>
      <c r="AD106" s="151"/>
      <c r="AE106" s="4" t="str">
        <f>IF(AD106*15=0,"",AD106*15)</f>
        <v/>
      </c>
      <c r="AF106" s="151"/>
      <c r="AG106" s="162"/>
      <c r="AH106" s="148"/>
      <c r="AI106" s="4" t="str">
        <f>IF(AH106*15=0,"",AH106*15)</f>
        <v/>
      </c>
      <c r="AJ106" s="148"/>
      <c r="AK106" s="4" t="str">
        <f>IF(AJ106*15=0,"",AJ106*15)</f>
        <v/>
      </c>
      <c r="AL106" s="148"/>
      <c r="AM106" s="148"/>
      <c r="AN106" s="5" t="str">
        <f>IF(D106+J106+P106+V106+AB106+AH106=0,"",D106+J106+P106+V106+AB106+AH106)</f>
        <v/>
      </c>
      <c r="AO106" s="4" t="str">
        <f>IF((D106+J106+P106+V106+AB106+AH106)*15=0,"",(D106+J106+P106+V106+AB106+AH106)*15)</f>
        <v/>
      </c>
      <c r="AP106" s="6" t="str">
        <f>IF(F106+L106+R106+X106+AD106+AJ106=0,"",F106+L106+R106+X106+AD106+AJ106)</f>
        <v/>
      </c>
      <c r="AQ106" s="4" t="str">
        <f>IF((F106+L106+R106+X106+AD106+AJ106)*15=0,"",(F106+L106+R106+X106+AD106+AJ106)*15)</f>
        <v/>
      </c>
      <c r="AR106" s="6" t="str">
        <f>IF(H106+N106+T106+Z106+AF106+AL106=0,"",H106+N106+T106+Z106+AF106+AL106)</f>
        <v/>
      </c>
      <c r="AS106" s="7" t="str">
        <f>IF(D106+F106+J106+L106+P106+R106+V106+X106+AB106+AD106+AH106+AJ106=0,"",D106+F106+J106+L106+P106+R106+V106+X106+AB106+AD106+AH106+AJ106)</f>
        <v/>
      </c>
    </row>
    <row r="107" spans="1:45" ht="15.75" customHeight="1" x14ac:dyDescent="0.25">
      <c r="A107" s="138"/>
      <c r="B107" s="62" t="s">
        <v>319</v>
      </c>
      <c r="C107" s="164" t="s">
        <v>105</v>
      </c>
      <c r="D107" s="148"/>
      <c r="E107" s="4" t="str">
        <f>IF(D107*15=0,"",D107*15)</f>
        <v/>
      </c>
      <c r="F107" s="148"/>
      <c r="G107" s="4" t="str">
        <f>IF(F107*15=0,"",F107*15)</f>
        <v/>
      </c>
      <c r="H107" s="148"/>
      <c r="I107" s="160"/>
      <c r="J107" s="150"/>
      <c r="K107" s="4" t="str">
        <f>IF(J107*15=0,"",J107*15)</f>
        <v/>
      </c>
      <c r="L107" s="148"/>
      <c r="M107" s="4" t="str">
        <f>IF(L107*15=0,"",L107*15)</f>
        <v/>
      </c>
      <c r="N107" s="148"/>
      <c r="O107" s="161"/>
      <c r="P107" s="148"/>
      <c r="Q107" s="4" t="str">
        <f>IF(P107*15=0,"",P107*15)</f>
        <v/>
      </c>
      <c r="R107" s="148"/>
      <c r="S107" s="4" t="str">
        <f>IF(R107*15=0,"",R107*15)</f>
        <v/>
      </c>
      <c r="T107" s="148"/>
      <c r="U107" s="160"/>
      <c r="V107" s="150">
        <v>1</v>
      </c>
      <c r="W107" s="4">
        <f>IF(V107*15=0,"",V107*15)</f>
        <v>15</v>
      </c>
      <c r="X107" s="148">
        <v>1</v>
      </c>
      <c r="Y107" s="4">
        <f>IF(X107*15=0,"",X107*15)</f>
        <v>15</v>
      </c>
      <c r="Z107" s="148">
        <v>3</v>
      </c>
      <c r="AA107" s="161" t="s">
        <v>18</v>
      </c>
      <c r="AB107" s="150"/>
      <c r="AC107" s="4" t="str">
        <f>IF(AB107*15=0,"",AB107*15)</f>
        <v/>
      </c>
      <c r="AD107" s="151"/>
      <c r="AE107" s="4" t="str">
        <f>IF(AD107*15=0,"",AD107*15)</f>
        <v/>
      </c>
      <c r="AF107" s="151"/>
      <c r="AG107" s="162"/>
      <c r="AH107" s="148"/>
      <c r="AI107" s="4" t="str">
        <f>IF(AH107*15=0,"",AH107*15)</f>
        <v/>
      </c>
      <c r="AJ107" s="148"/>
      <c r="AK107" s="4" t="str">
        <f>IF(AJ107*15=0,"",AJ107*15)</f>
        <v/>
      </c>
      <c r="AL107" s="148"/>
      <c r="AM107" s="148"/>
      <c r="AN107" s="5">
        <f>IF(D107+J107+P107+V107+AB107+AH107=0,"",D107+J107+P107+V107+AB107+AH107)</f>
        <v>1</v>
      </c>
      <c r="AO107" s="4">
        <f>IF((D107+J107+P107+V107+AB107+AH107)*15=0,"",(D107+J107+P107+V107+AB107+AH107)*15)</f>
        <v>15</v>
      </c>
      <c r="AP107" s="6">
        <f>IF(F107+L107+R107+X107+AD107+AJ107=0,"",F107+L107+R107+X107+AD107+AJ107)</f>
        <v>1</v>
      </c>
      <c r="AQ107" s="4">
        <f>IF((F107+L107+R107+X107+AD107+AJ107)*15=0,"",(F107+L107+R107+X107+AD107+AJ107)*15)</f>
        <v>15</v>
      </c>
      <c r="AR107" s="6">
        <f>IF(H107+N107+T107+Z107+AF107+AL107=0,"",H107+N107+T107+Z107+AF107+AL107)</f>
        <v>3</v>
      </c>
      <c r="AS107" s="7">
        <f>IF(D107+F107+J107+L107+P107+R107+V107+X107+AB107+AD107+AH107+AJ107=0,"",D107+F107+J107+L107+P107+R107+V107+X107+AB107+AD107+AH107+AJ107)</f>
        <v>2</v>
      </c>
    </row>
    <row r="108" spans="1:45" ht="15.75" customHeight="1" x14ac:dyDescent="0.25">
      <c r="A108" s="138"/>
      <c r="B108" s="62" t="s">
        <v>319</v>
      </c>
      <c r="C108" s="164" t="s">
        <v>106</v>
      </c>
      <c r="D108" s="148"/>
      <c r="E108" s="4" t="str">
        <f>IF(D108*15=0,"",D108*15)</f>
        <v/>
      </c>
      <c r="F108" s="148"/>
      <c r="G108" s="4" t="str">
        <f>IF(F108*15=0,"",F108*15)</f>
        <v/>
      </c>
      <c r="H108" s="148"/>
      <c r="I108" s="160"/>
      <c r="J108" s="150"/>
      <c r="K108" s="4" t="str">
        <f>IF(J108*15=0,"",J108*15)</f>
        <v/>
      </c>
      <c r="L108" s="148"/>
      <c r="M108" s="4" t="str">
        <f>IF(L108*15=0,"",L108*15)</f>
        <v/>
      </c>
      <c r="N108" s="148"/>
      <c r="O108" s="161"/>
      <c r="P108" s="148"/>
      <c r="Q108" s="4" t="str">
        <f>IF(P108*15=0,"",P108*15)</f>
        <v/>
      </c>
      <c r="R108" s="148"/>
      <c r="S108" s="4" t="str">
        <f>IF(R108*15=0,"",R108*15)</f>
        <v/>
      </c>
      <c r="T108" s="148"/>
      <c r="U108" s="160"/>
      <c r="V108" s="150"/>
      <c r="W108" s="4" t="str">
        <f>IF(V108*15=0,"",V108*15)</f>
        <v/>
      </c>
      <c r="X108" s="148"/>
      <c r="Y108" s="4" t="str">
        <f>IF(X108*15=0,"",X108*15)</f>
        <v/>
      </c>
      <c r="Z108" s="148"/>
      <c r="AA108" s="161"/>
      <c r="AB108" s="150">
        <v>1</v>
      </c>
      <c r="AC108" s="4">
        <f>IF(AB108*15=0,"",AB108*15)</f>
        <v>15</v>
      </c>
      <c r="AD108" s="151">
        <v>1</v>
      </c>
      <c r="AE108" s="4">
        <f>IF(AD108*15=0,"",AD108*15)</f>
        <v>15</v>
      </c>
      <c r="AF108" s="151">
        <v>3</v>
      </c>
      <c r="AG108" s="162" t="s">
        <v>18</v>
      </c>
      <c r="AH108" s="148"/>
      <c r="AI108" s="4" t="str">
        <f>IF(AH108*15=0,"",AH108*15)</f>
        <v/>
      </c>
      <c r="AJ108" s="148"/>
      <c r="AK108" s="4" t="str">
        <f>IF(AJ108*15=0,"",AJ108*15)</f>
        <v/>
      </c>
      <c r="AL108" s="148"/>
      <c r="AM108" s="148"/>
      <c r="AN108" s="5">
        <f>IF(D108+J108+P108+V108+AB108+AH108=0,"",D108+J108+P108+V108+AB108+AH108)</f>
        <v>1</v>
      </c>
      <c r="AO108" s="4">
        <f>IF((D108+J108+P108+V108+AB108+AH108)*15=0,"",(D108+J108+P108+V108+AB108+AH108)*15)</f>
        <v>15</v>
      </c>
      <c r="AP108" s="6">
        <f>IF(F108+L108+R108+X108+AD108+AJ108=0,"",F108+L108+R108+X108+AD108+AJ108)</f>
        <v>1</v>
      </c>
      <c r="AQ108" s="4">
        <f>IF((F108+L108+R108+X108+AD108+AJ108)*15=0,"",(F108+L108+R108+X108+AD108+AJ108)*15)</f>
        <v>15</v>
      </c>
      <c r="AR108" s="6">
        <f>IF(H108+N108+T108+Z108+AF108+AL108=0,"",H108+N108+T108+Z108+AF108+AL108)</f>
        <v>3</v>
      </c>
      <c r="AS108" s="7">
        <f>IF(D108+F108+J108+L108+P108+R108+V108+X108+AB108+AD108+AH108+AJ108=0,"",D108+F108+J108+L108+P108+R108+V108+X108+AB108+AD108+AH108+AJ108)</f>
        <v>2</v>
      </c>
    </row>
    <row r="109" spans="1:45" ht="15.75" customHeight="1" x14ac:dyDescent="0.25">
      <c r="A109" s="138"/>
      <c r="B109" s="62" t="s">
        <v>319</v>
      </c>
      <c r="C109" s="164" t="s">
        <v>107</v>
      </c>
      <c r="D109" s="148"/>
      <c r="E109" s="4" t="str">
        <f>IF(D109*15=0,"",D109*15)</f>
        <v/>
      </c>
      <c r="F109" s="148"/>
      <c r="G109" s="4" t="str">
        <f>IF(F109*15=0,"",F109*15)</f>
        <v/>
      </c>
      <c r="H109" s="148"/>
      <c r="I109" s="160"/>
      <c r="J109" s="150"/>
      <c r="K109" s="4" t="str">
        <f>IF(J109*15=0,"",J109*15)</f>
        <v/>
      </c>
      <c r="L109" s="148"/>
      <c r="M109" s="4" t="str">
        <f>IF(L109*15=0,"",L109*15)</f>
        <v/>
      </c>
      <c r="N109" s="148"/>
      <c r="O109" s="161"/>
      <c r="P109" s="148"/>
      <c r="Q109" s="4" t="str">
        <f>IF(P109*15=0,"",P109*15)</f>
        <v/>
      </c>
      <c r="R109" s="148"/>
      <c r="S109" s="4" t="str">
        <f>IF(R109*15=0,"",R109*15)</f>
        <v/>
      </c>
      <c r="T109" s="148"/>
      <c r="U109" s="160"/>
      <c r="V109" s="150"/>
      <c r="W109" s="4" t="str">
        <f>IF(V109*15=0,"",V109*15)</f>
        <v/>
      </c>
      <c r="X109" s="148"/>
      <c r="Y109" s="4" t="str">
        <f>IF(X109*15=0,"",X109*15)</f>
        <v/>
      </c>
      <c r="Z109" s="148"/>
      <c r="AA109" s="161"/>
      <c r="AB109" s="150"/>
      <c r="AC109" s="4" t="str">
        <f>IF(AB109*15=0,"",AB109*15)</f>
        <v/>
      </c>
      <c r="AD109" s="151"/>
      <c r="AE109" s="4" t="str">
        <f>IF(AD109*15=0,"",AD109*15)</f>
        <v/>
      </c>
      <c r="AF109" s="151"/>
      <c r="AG109" s="162"/>
      <c r="AH109" s="148">
        <v>1</v>
      </c>
      <c r="AI109" s="4">
        <f>IF(AH109*15=0,"",AH109*15)</f>
        <v>15</v>
      </c>
      <c r="AJ109" s="148">
        <v>1</v>
      </c>
      <c r="AK109" s="4">
        <f>IF(AJ109*15=0,"",AJ109*15)</f>
        <v>15</v>
      </c>
      <c r="AL109" s="148">
        <v>3</v>
      </c>
      <c r="AM109" s="148" t="s">
        <v>18</v>
      </c>
      <c r="AN109" s="5">
        <f>IF(D109+J109+P109+V109+AB109+AH109=0,"",D109+J109+P109+V109+AB109+AH109)</f>
        <v>1</v>
      </c>
      <c r="AO109" s="4">
        <f>IF((D109+J109+P109+V109+AB109+AH109)*15=0,"",(D109+J109+P109+V109+AB109+AH109)*15)</f>
        <v>15</v>
      </c>
      <c r="AP109" s="6">
        <f>IF(F109+L109+R109+X109+AD109+AJ109=0,"",F109+L109+R109+X109+AD109+AJ109)</f>
        <v>1</v>
      </c>
      <c r="AQ109" s="4">
        <f>IF((F109+L109+R109+X109+AD109+AJ109)*15=0,"",(F109+L109+R109+X109+AD109+AJ109)*15)</f>
        <v>15</v>
      </c>
      <c r="AR109" s="6">
        <f>IF(H109+N109+T109+Z109+AF109+AL109=0,"",H109+N109+T109+Z109+AF109+AL109)</f>
        <v>3</v>
      </c>
      <c r="AS109" s="7">
        <f>IF(D109+F109+J109+L109+P109+R109+V109+X109+AB109+AD109+AH109+AJ109=0,"",D109+F109+J109+L109+P109+R109+V109+X109+AB109+AD109+AH109+AJ109)</f>
        <v>2</v>
      </c>
    </row>
    <row r="110" spans="1:45" ht="15.75" customHeight="1" thickBot="1" x14ac:dyDescent="0.3">
      <c r="A110" s="165"/>
      <c r="B110" s="62"/>
      <c r="C110" s="164"/>
      <c r="D110" s="148"/>
      <c r="E110" s="4"/>
      <c r="F110" s="148"/>
      <c r="G110" s="4"/>
      <c r="H110" s="148"/>
      <c r="I110" s="160"/>
      <c r="J110" s="150"/>
      <c r="K110" s="4"/>
      <c r="L110" s="148"/>
      <c r="M110" s="4"/>
      <c r="N110" s="148"/>
      <c r="O110" s="161"/>
      <c r="P110" s="148"/>
      <c r="Q110" s="4"/>
      <c r="R110" s="148"/>
      <c r="S110" s="4"/>
      <c r="T110" s="148"/>
      <c r="U110" s="160"/>
      <c r="V110" s="150"/>
      <c r="W110" s="4"/>
      <c r="X110" s="148"/>
      <c r="Y110" s="4"/>
      <c r="Z110" s="148"/>
      <c r="AA110" s="161"/>
      <c r="AB110" s="150"/>
      <c r="AC110" s="4"/>
      <c r="AD110" s="148"/>
      <c r="AE110" s="4"/>
      <c r="AF110" s="148"/>
      <c r="AG110" s="161"/>
      <c r="AH110" s="148"/>
      <c r="AI110" s="4"/>
      <c r="AJ110" s="148"/>
      <c r="AK110" s="4"/>
      <c r="AL110" s="148"/>
      <c r="AM110" s="148"/>
      <c r="AN110" s="5"/>
      <c r="AO110" s="4"/>
      <c r="AP110" s="6"/>
      <c r="AQ110" s="4"/>
      <c r="AR110" s="6"/>
      <c r="AS110" s="7"/>
    </row>
    <row r="111" spans="1:45" s="137" customFormat="1" ht="15.75" customHeight="1" thickBot="1" x14ac:dyDescent="0.35">
      <c r="A111" s="8"/>
      <c r="B111" s="9"/>
      <c r="C111" s="17" t="s">
        <v>22</v>
      </c>
      <c r="D111" s="85">
        <f>SUM(D80:D110)</f>
        <v>3</v>
      </c>
      <c r="E111" s="85">
        <f>SUM(E80:E110)</f>
        <v>45</v>
      </c>
      <c r="F111" s="85">
        <f>SUM(F80:F110)</f>
        <v>0</v>
      </c>
      <c r="G111" s="85">
        <f>SUM(G80:G110)</f>
        <v>0</v>
      </c>
      <c r="H111" s="85">
        <f>SUM(H80:H110)</f>
        <v>4</v>
      </c>
      <c r="I111" s="100">
        <f>IF(SUM(D28:D110)+SUM(F28:F110)=0,"",SUM(D28:D110)+SUM(F28:F110))</f>
        <v>47</v>
      </c>
      <c r="J111" s="85">
        <f>SUM(J85:J110)</f>
        <v>3</v>
      </c>
      <c r="K111" s="11">
        <f>SUM(K85:K110)</f>
        <v>45</v>
      </c>
      <c r="L111" s="11">
        <f>SUM(L88:L110)</f>
        <v>1</v>
      </c>
      <c r="M111" s="11">
        <f>SUM(M92:M110)</f>
        <v>15</v>
      </c>
      <c r="N111" s="11">
        <f>SUM(N80:N110)</f>
        <v>3</v>
      </c>
      <c r="O111" s="101">
        <f>IF(SUM(J28:J110)+SUM(L28:L110)=0,"",SUM(J28:J110)+SUM(L28:L110))</f>
        <v>34</v>
      </c>
      <c r="P111" s="85">
        <f>SUM(P80:P110)</f>
        <v>0</v>
      </c>
      <c r="Q111" s="85">
        <f>SUM(Q80:Q110)</f>
        <v>0</v>
      </c>
      <c r="R111" s="11">
        <f>SUM(R94:R110)</f>
        <v>2</v>
      </c>
      <c r="S111" s="14">
        <f>SUM(S94:S110)</f>
        <v>30</v>
      </c>
      <c r="T111" s="11">
        <f>SUM(T94:T110)</f>
        <v>2</v>
      </c>
      <c r="U111" s="101">
        <f>IF(SUM(P28:P110)+SUM(R28:R110)=0,"",SUM(P28:P110)+SUM(R28:R110))</f>
        <v>36</v>
      </c>
      <c r="V111" s="85">
        <f>SUM(V80:V110)</f>
        <v>7</v>
      </c>
      <c r="W111" s="14">
        <f>SUM(W80:W110)</f>
        <v>105</v>
      </c>
      <c r="X111" s="85">
        <f>SUM(X80:X110)</f>
        <v>3</v>
      </c>
      <c r="Y111" s="14">
        <f>SUM(Y80:Y110)</f>
        <v>45</v>
      </c>
      <c r="Z111" s="11">
        <f>SUM(Z80:Z110)</f>
        <v>10</v>
      </c>
      <c r="AA111" s="101">
        <f>IF(SUM(V28:V110)+SUM(X28:X110)=0,"",SUM(V28:V110)+SUM(X28:X110))</f>
        <v>52</v>
      </c>
      <c r="AB111" s="85">
        <f>SUM(AB81:AB110)</f>
        <v>5</v>
      </c>
      <c r="AC111" s="14">
        <f>SUM(AC80:AC110)</f>
        <v>75</v>
      </c>
      <c r="AD111" s="11">
        <f>SUM(AD81:AD110)</f>
        <v>9</v>
      </c>
      <c r="AE111" s="14">
        <f>SUM(AE81:AE110)</f>
        <v>135</v>
      </c>
      <c r="AF111" s="11">
        <f>SUM(AF81:AF110)</f>
        <v>13</v>
      </c>
      <c r="AG111" s="101">
        <f>IF(SUM(AB28:AB110)+SUM(AD28:AD110)=0,"",SUM(AB28:AB110)+SUM(AD28:AD110))</f>
        <v>50</v>
      </c>
      <c r="AH111" s="85">
        <f>SUM(AH82:AH110)</f>
        <v>7</v>
      </c>
      <c r="AI111" s="14">
        <f>SUM(AI82:AI110)</f>
        <v>105</v>
      </c>
      <c r="AJ111" s="11">
        <f>SUM(AJ82:AJ110)</f>
        <v>10</v>
      </c>
      <c r="AK111" s="14">
        <f>SUM(AK82:AK110)</f>
        <v>150</v>
      </c>
      <c r="AL111" s="11">
        <f>SUM(AL82:AL110)</f>
        <v>13</v>
      </c>
      <c r="AM111" s="100">
        <f>IF(SUM(AH28:AH110)+SUM(AJ28:AJ110)=0,"",SUM(AH28:AH110)+SUM(AJ28:AJ110))</f>
        <v>47</v>
      </c>
      <c r="AN111" s="85">
        <f t="shared" ref="AN111:AS111" si="97">SUM(AN80:AN110)</f>
        <v>25</v>
      </c>
      <c r="AO111" s="11">
        <f t="shared" si="97"/>
        <v>375</v>
      </c>
      <c r="AP111" s="11">
        <f t="shared" si="97"/>
        <v>25</v>
      </c>
      <c r="AQ111" s="11">
        <f t="shared" si="97"/>
        <v>375</v>
      </c>
      <c r="AR111" s="11">
        <f t="shared" si="97"/>
        <v>45</v>
      </c>
      <c r="AS111" s="93">
        <f t="shared" si="97"/>
        <v>50</v>
      </c>
    </row>
    <row r="112" spans="1:45" s="180" customFormat="1" ht="21.95" customHeight="1" thickBot="1" x14ac:dyDescent="0.3">
      <c r="A112" s="59"/>
      <c r="B112" s="175"/>
      <c r="C112" s="176" t="s">
        <v>23</v>
      </c>
      <c r="D112" s="177">
        <f>D26+D77+D111</f>
        <v>19</v>
      </c>
      <c r="E112" s="177">
        <f>E26+E77+E111</f>
        <v>296</v>
      </c>
      <c r="F112" s="177">
        <f>F26+F77+F111</f>
        <v>13</v>
      </c>
      <c r="G112" s="177">
        <f>G26+G77+G111</f>
        <v>242</v>
      </c>
      <c r="H112" s="177">
        <f>H26+H77+H111</f>
        <v>27</v>
      </c>
      <c r="I112" s="178">
        <f>IF(SUM(D11:D25)+SUM(F11:F25)+SUM(D28:D71)+SUM(F28:F71)+SUM(D28:D110)+SUM(F28:F110)=0,"",SUM(D11:D25)+SUM(F11:F25)+SUM(D28:D71)+SUM(F28:F71)+SUM(D28:D110)+SUM(F28:F110))</f>
        <v>76</v>
      </c>
      <c r="J112" s="177">
        <f>J26+J77+J111</f>
        <v>20</v>
      </c>
      <c r="K112" s="177">
        <f>K26+K77+K111</f>
        <v>300</v>
      </c>
      <c r="L112" s="177">
        <f>L26+L77+L111</f>
        <v>11</v>
      </c>
      <c r="M112" s="177">
        <f>M26+M77+M111</f>
        <v>165</v>
      </c>
      <c r="N112" s="177">
        <f>N26+N77+N111</f>
        <v>29</v>
      </c>
      <c r="O112" s="178">
        <f>IF(SUM(J11:J25)+SUM(L11:L25)+SUM(J28:J71)+SUM(L28:L71)+SUM(J28:J110)+SUM(L28:L110)=0,"",SUM(J11:J25)+SUM(L11:L25)+SUM(J28:J71)+SUM(L28:L71)+SUM(J28:J110)+SUM(L28:L110))</f>
        <v>62</v>
      </c>
      <c r="P112" s="177">
        <f>P26+P77+P111</f>
        <v>15</v>
      </c>
      <c r="Q112" s="177">
        <f>Q26+Q77+Q111</f>
        <v>175</v>
      </c>
      <c r="R112" s="177">
        <f>R26+R77+R111</f>
        <v>15</v>
      </c>
      <c r="S112" s="177">
        <f>S26+S77+S111</f>
        <v>230</v>
      </c>
      <c r="T112" s="177">
        <f>T26+T77+T111</f>
        <v>29</v>
      </c>
      <c r="U112" s="178">
        <f>IF(SUM(P11:P25)+SUM(R11:R25)+SUM(P28:P71)+SUM(R28:R71)+SUM(P28:P110)+SUM(R28:R110)=0,"",SUM(P11:P25)+SUM(R11:R25)+SUM(P28:P71)+SUM(R28:R71)+SUM(P28:P110)+SUM(R28:R110))</f>
        <v>61</v>
      </c>
      <c r="V112" s="177">
        <f>V26+V77+V111</f>
        <v>14</v>
      </c>
      <c r="W112" s="177">
        <f>W26+W77+W111</f>
        <v>210</v>
      </c>
      <c r="X112" s="177">
        <f>X26+X77+X111</f>
        <v>19</v>
      </c>
      <c r="Y112" s="177">
        <f>Y26+Y77+Y111</f>
        <v>285</v>
      </c>
      <c r="Z112" s="177">
        <f>Z26+Z77+Z111</f>
        <v>32</v>
      </c>
      <c r="AA112" s="178">
        <f>IF(SUM(V11:V25)+SUM(X11:X25)+SUM(V28:V71)+SUM(X28:X71)+SUM(V28:V110)+SUM(X28:X110)=0,"",SUM(V11:V25)+SUM(X11:X25)+SUM(V28:V71)+SUM(X28:X71)+SUM(V28:V110)+SUM(X28:X110))</f>
        <v>74</v>
      </c>
      <c r="AB112" s="177">
        <f>AB26+AB77+AB111</f>
        <v>13</v>
      </c>
      <c r="AC112" s="177">
        <f>AC26+AC77+AC111</f>
        <v>195</v>
      </c>
      <c r="AD112" s="177">
        <f>AD26+AD77+AD111</f>
        <v>19</v>
      </c>
      <c r="AE112" s="177">
        <f>AE26+AE77+AE111</f>
        <v>285</v>
      </c>
      <c r="AF112" s="177">
        <f>AF26+AF77+AF111</f>
        <v>31</v>
      </c>
      <c r="AG112" s="178">
        <f>IF(SUM(AB11:AB25)+SUM(AD11:AD25)+SUM(AB28:AB71)+SUM(AD28:AD71)+SUM(AB28:AB110)+SUM(AD28:AD110)=0,"",SUM(AB11:AB25)+SUM(AD11:AD25)+SUM(AB28:AB71)+SUM(AD28:AD71)+SUM(AB28:AB110)+SUM(AD28:AD110))</f>
        <v>66</v>
      </c>
      <c r="AH112" s="177">
        <f>AH26+AH77+AH111</f>
        <v>12</v>
      </c>
      <c r="AI112" s="177">
        <f>AI26+AI77+AI111</f>
        <v>180</v>
      </c>
      <c r="AJ112" s="177">
        <f>AJ26+AJ77+AJ111</f>
        <v>20</v>
      </c>
      <c r="AK112" s="177">
        <f>AK26+AK77+AK111</f>
        <v>300</v>
      </c>
      <c r="AL112" s="177">
        <f>AL26+AL77+AL111</f>
        <v>32</v>
      </c>
      <c r="AM112" s="178">
        <f>IF(SUM(AH11:AH25)+SUM(AJ11:AJ25)+SUM(AH28:AH71)+SUM(AJ28:AJ71)+SUM(AH28:AH110)+SUM(AJ28:AJ110)=0,"",SUM(AH11:AH25)+SUM(AJ11:AJ25)+SUM(AH28:AH71)+SUM(AJ28:AJ71)+SUM(AH28:AH110)+SUM(AJ28:AJ110))</f>
        <v>58</v>
      </c>
      <c r="AN112" s="177">
        <f>AN26+AN77+AN111</f>
        <v>91</v>
      </c>
      <c r="AO112" s="177">
        <f>AO26+AO77+AO111</f>
        <v>1376</v>
      </c>
      <c r="AP112" s="177">
        <f>AP26+AP77+AP111</f>
        <v>97</v>
      </c>
      <c r="AQ112" s="177">
        <f>AQ26+AQ77+AQ111</f>
        <v>1502</v>
      </c>
      <c r="AR112" s="178">
        <f>AR26+AR77+AR111</f>
        <v>180</v>
      </c>
      <c r="AS112" s="179">
        <f>IF(SUM(AS11:AS25)+SUM(AS28:AS71)+SUM(AS28:AS110)=0,"",SUM(AS11:AS25)+SUM(AS28:AS71)+SUM(AS28:AS110))</f>
        <v>397</v>
      </c>
    </row>
    <row r="113" spans="1:45" ht="15.75" customHeight="1" x14ac:dyDescent="0.3">
      <c r="A113" s="18" t="s">
        <v>10</v>
      </c>
      <c r="B113" s="19"/>
      <c r="C113" s="20" t="s">
        <v>24</v>
      </c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  <c r="Z113" s="321"/>
      <c r="AA113" s="321"/>
      <c r="AB113" s="321"/>
      <c r="AC113" s="321"/>
      <c r="AD113" s="321"/>
      <c r="AE113" s="321"/>
      <c r="AF113" s="321"/>
      <c r="AG113" s="321"/>
      <c r="AH113" s="321"/>
      <c r="AI113" s="321"/>
      <c r="AJ113" s="321"/>
      <c r="AK113" s="321"/>
      <c r="AL113" s="321"/>
      <c r="AM113" s="321"/>
      <c r="AN113" s="181"/>
      <c r="AO113" s="182"/>
      <c r="AP113" s="182"/>
      <c r="AQ113" s="182"/>
      <c r="AR113" s="182"/>
      <c r="AS113" s="183"/>
    </row>
    <row r="114" spans="1:45" s="163" customFormat="1" ht="15.75" customHeight="1" x14ac:dyDescent="0.25">
      <c r="A114" s="165" t="s">
        <v>147</v>
      </c>
      <c r="B114" s="62" t="s">
        <v>53</v>
      </c>
      <c r="C114" s="168" t="s">
        <v>148</v>
      </c>
      <c r="D114" s="184"/>
      <c r="E114" s="4" t="str">
        <f>IF(D114*15=0,"",D114*15)</f>
        <v/>
      </c>
      <c r="F114" s="185">
        <v>3</v>
      </c>
      <c r="G114" s="4">
        <v>48</v>
      </c>
      <c r="H114" s="65" t="s">
        <v>25</v>
      </c>
      <c r="I114" s="186" t="s">
        <v>51</v>
      </c>
      <c r="J114" s="184"/>
      <c r="K114" s="4" t="str">
        <f>IF(J114*15=0,"",J114*15)</f>
        <v/>
      </c>
      <c r="L114" s="185"/>
      <c r="M114" s="4" t="str">
        <f>IF(L114*15=0,"",L114*15)</f>
        <v/>
      </c>
      <c r="N114" s="65" t="s">
        <v>25</v>
      </c>
      <c r="O114" s="186"/>
      <c r="P114" s="184"/>
      <c r="Q114" s="4" t="str">
        <f>IF(P114*15=0,"",P114*15)</f>
        <v/>
      </c>
      <c r="R114" s="185"/>
      <c r="S114" s="4" t="str">
        <f>IF(R114*15=0,"",R114*15)</f>
        <v/>
      </c>
      <c r="T114" s="65" t="s">
        <v>25</v>
      </c>
      <c r="U114" s="186"/>
      <c r="V114" s="184"/>
      <c r="W114" s="4" t="str">
        <f>IF(V114*15=0,"",V114*15)</f>
        <v/>
      </c>
      <c r="X114" s="185"/>
      <c r="Y114" s="4" t="str">
        <f>IF(X114*15=0,"",X114*15)</f>
        <v/>
      </c>
      <c r="Z114" s="65" t="s">
        <v>25</v>
      </c>
      <c r="AA114" s="186"/>
      <c r="AB114" s="184"/>
      <c r="AC114" s="4" t="str">
        <f>IF(AB114*15=0,"",AB114*15)</f>
        <v/>
      </c>
      <c r="AD114" s="185"/>
      <c r="AE114" s="4" t="str">
        <f>IF(AD114*15=0,"",AD114*15)</f>
        <v/>
      </c>
      <c r="AF114" s="65" t="s">
        <v>25</v>
      </c>
      <c r="AG114" s="186"/>
      <c r="AH114" s="184"/>
      <c r="AI114" s="4" t="str">
        <f>IF(AH114*15=0,"",AH114*15)</f>
        <v/>
      </c>
      <c r="AJ114" s="185"/>
      <c r="AK114" s="4" t="str">
        <f>IF(AJ114*15=0,"",AJ114*15)</f>
        <v/>
      </c>
      <c r="AL114" s="65" t="s">
        <v>25</v>
      </c>
      <c r="AM114" s="187"/>
      <c r="AN114" s="5" t="str">
        <f>IF(D114+J114+P114+V114+AB114+AH114=0,"",D114+J114+P114+V114+AB114+AH114)</f>
        <v/>
      </c>
      <c r="AO114" s="4" t="str">
        <f>IF((D114+J114+P114+V114+AB114+AH114)*15=0,"",(D114+J114+P114+V114+AB114+AH114)*15)</f>
        <v/>
      </c>
      <c r="AP114" s="6">
        <f>IF(F114+L114+R114+X114+AD114+AJ114=0,"",F114+L114+R114+X114+AD114+AJ114)</f>
        <v>3</v>
      </c>
      <c r="AQ114" s="4">
        <f>IF((F114+L114+R114+X114+AD114+AJ114)*15=0,"",(F114+L114+R114+X114+AD114+AJ114)*15)</f>
        <v>45</v>
      </c>
      <c r="AR114" s="65" t="s">
        <v>25</v>
      </c>
      <c r="AS114" s="7">
        <f>IF(D114+F114+J114+L114+P114+R114+V114+X114+AB114+AD114+AH114+AJ114=0,"",D114+F114+J114+L114+P114+R114+V114+X114+AB114+AD114+AH114+AJ114)</f>
        <v>3</v>
      </c>
    </row>
    <row r="115" spans="1:45" s="163" customFormat="1" ht="15.75" customHeight="1" x14ac:dyDescent="0.25">
      <c r="A115" s="138" t="s">
        <v>149</v>
      </c>
      <c r="B115" s="62" t="s">
        <v>53</v>
      </c>
      <c r="C115" s="164" t="s">
        <v>150</v>
      </c>
      <c r="D115" s="184"/>
      <c r="E115" s="4" t="str">
        <f>IF(D115*15=0,"",D115*15)</f>
        <v/>
      </c>
      <c r="F115" s="185"/>
      <c r="G115" s="4" t="str">
        <f>IF(F115*15=0,"",F115*15)</f>
        <v/>
      </c>
      <c r="H115" s="65" t="s">
        <v>25</v>
      </c>
      <c r="I115" s="186"/>
      <c r="J115" s="184"/>
      <c r="K115" s="4" t="str">
        <f>IF(J115*15=0,"",J115*15)</f>
        <v/>
      </c>
      <c r="L115" s="185">
        <v>3</v>
      </c>
      <c r="M115" s="4">
        <f>IF(L115*15=0,"",L115*15)</f>
        <v>45</v>
      </c>
      <c r="N115" s="65" t="s">
        <v>25</v>
      </c>
      <c r="O115" s="186" t="s">
        <v>51</v>
      </c>
      <c r="P115" s="184"/>
      <c r="Q115" s="4" t="str">
        <f>IF(P115*15=0,"",P115*15)</f>
        <v/>
      </c>
      <c r="R115" s="185"/>
      <c r="S115" s="4" t="str">
        <f>IF(R115*15=0,"",R115*15)</f>
        <v/>
      </c>
      <c r="T115" s="65" t="s">
        <v>25</v>
      </c>
      <c r="U115" s="186"/>
      <c r="V115" s="184"/>
      <c r="W115" s="4" t="str">
        <f>IF(V115*15=0,"",V115*15)</f>
        <v/>
      </c>
      <c r="X115" s="185"/>
      <c r="Y115" s="4" t="str">
        <f>IF(X115*15=0,"",X115*15)</f>
        <v/>
      </c>
      <c r="Z115" s="65" t="s">
        <v>25</v>
      </c>
      <c r="AA115" s="186"/>
      <c r="AB115" s="184"/>
      <c r="AC115" s="4" t="str">
        <f>IF(AB115*15=0,"",AB115*15)</f>
        <v/>
      </c>
      <c r="AD115" s="185"/>
      <c r="AE115" s="4" t="str">
        <f>IF(AD115*15=0,"",AD115*15)</f>
        <v/>
      </c>
      <c r="AF115" s="65" t="s">
        <v>25</v>
      </c>
      <c r="AG115" s="186"/>
      <c r="AH115" s="184"/>
      <c r="AI115" s="4" t="str">
        <f>IF(AH115*15=0,"",AH115*15)</f>
        <v/>
      </c>
      <c r="AJ115" s="185"/>
      <c r="AK115" s="4" t="str">
        <f>IF(AJ115*15=0,"",AJ115*15)</f>
        <v/>
      </c>
      <c r="AL115" s="65" t="s">
        <v>25</v>
      </c>
      <c r="AM115" s="187"/>
      <c r="AN115" s="5" t="str">
        <f>IF(D115+J115+P115+V115+AB115+AH115=0,"",D115+J115+P115+V115+AB115+AH115)</f>
        <v/>
      </c>
      <c r="AO115" s="4" t="str">
        <f>IF((D115+J115+P115+V115+AB115+AH115)*15=0,"",(D115+J115+P115+V115+AB115+AH115)*15)</f>
        <v/>
      </c>
      <c r="AP115" s="6">
        <f>IF(F115+L115+R115+X115+AD115+AJ115=0,"",F115+L115+R115+X115+AD115+AJ115)</f>
        <v>3</v>
      </c>
      <c r="AQ115" s="4">
        <f>IF((F115+L115+R115+X115+AD115+AJ115)*15=0,"",(F115+L115+R115+X115+AD115+AJ115)*15)</f>
        <v>45</v>
      </c>
      <c r="AR115" s="65" t="s">
        <v>25</v>
      </c>
      <c r="AS115" s="7">
        <f>IF(D115+F115+J115+L115+P115+R115+V115+X115+AB115+AD115+AH115+AJ115=0,"",D115+F115+J115+L115+P115+R115+V115+X115+AB115+AD115+AH115+AJ115)</f>
        <v>3</v>
      </c>
    </row>
    <row r="116" spans="1:45" s="163" customFormat="1" ht="15.75" customHeight="1" x14ac:dyDescent="0.25">
      <c r="A116" s="138" t="s">
        <v>151</v>
      </c>
      <c r="B116" s="62" t="s">
        <v>53</v>
      </c>
      <c r="C116" s="164" t="s">
        <v>152</v>
      </c>
      <c r="D116" s="184"/>
      <c r="E116" s="4" t="str">
        <f>IF(D116*15=0,"",D116*15)</f>
        <v/>
      </c>
      <c r="F116" s="185"/>
      <c r="G116" s="4" t="str">
        <f>IF(F116*15=0,"",F116*15)</f>
        <v/>
      </c>
      <c r="H116" s="65" t="s">
        <v>25</v>
      </c>
      <c r="I116" s="186"/>
      <c r="J116" s="184"/>
      <c r="K116" s="4" t="str">
        <f>IF(J116*15=0,"",J116*15)</f>
        <v/>
      </c>
      <c r="L116" s="185"/>
      <c r="M116" s="4" t="str">
        <f>IF(L116*15=0,"",L116*15)</f>
        <v/>
      </c>
      <c r="N116" s="65" t="s">
        <v>25</v>
      </c>
      <c r="O116" s="186"/>
      <c r="P116" s="184"/>
      <c r="Q116" s="4" t="str">
        <f>IF(P116*15=0,"",P116*15)</f>
        <v/>
      </c>
      <c r="R116" s="185">
        <v>3</v>
      </c>
      <c r="S116" s="4">
        <f>IF(R116*15=0,"",R116*15)</f>
        <v>45</v>
      </c>
      <c r="T116" s="65" t="s">
        <v>25</v>
      </c>
      <c r="U116" s="186" t="s">
        <v>51</v>
      </c>
      <c r="V116" s="184"/>
      <c r="W116" s="4" t="str">
        <f>IF(V116*15=0,"",V116*15)</f>
        <v/>
      </c>
      <c r="X116" s="185"/>
      <c r="Y116" s="4" t="str">
        <f>IF(X116*15=0,"",X116*15)</f>
        <v/>
      </c>
      <c r="Z116" s="65" t="s">
        <v>25</v>
      </c>
      <c r="AA116" s="186"/>
      <c r="AB116" s="184"/>
      <c r="AC116" s="4" t="str">
        <f>IF(AB116*15=0,"",AB116*15)</f>
        <v/>
      </c>
      <c r="AD116" s="185"/>
      <c r="AE116" s="4" t="str">
        <f>IF(AD116*15=0,"",AD116*15)</f>
        <v/>
      </c>
      <c r="AF116" s="65" t="s">
        <v>25</v>
      </c>
      <c r="AG116" s="186"/>
      <c r="AH116" s="184"/>
      <c r="AI116" s="4" t="str">
        <f>IF(AH116*15=0,"",AH116*15)</f>
        <v/>
      </c>
      <c r="AJ116" s="185"/>
      <c r="AK116" s="4" t="str">
        <f>IF(AJ116*15=0,"",AJ116*15)</f>
        <v/>
      </c>
      <c r="AL116" s="65" t="s">
        <v>25</v>
      </c>
      <c r="AM116" s="187"/>
      <c r="AN116" s="5" t="str">
        <f>IF(D116+J116+P116+V116+AB116+AH116=0,"",D116+J116+P116+V116+AB116+AH116)</f>
        <v/>
      </c>
      <c r="AO116" s="4" t="str">
        <f>IF((D116+J116+P116+V116+AB116+AH116)*15=0,"",(D116+J116+P116+V116+AB116+AH116)*15)</f>
        <v/>
      </c>
      <c r="AP116" s="6">
        <f>IF(F116+L116+R116+X116+AD116+AJ116=0,"",F116+L116+R116+X116+AD116+AJ116)</f>
        <v>3</v>
      </c>
      <c r="AQ116" s="4">
        <f>IF((F116+L116+R116+X116+AD116+AJ116)*15=0,"",(F116+L116+R116+X116+AD116+AJ116)*15)</f>
        <v>45</v>
      </c>
      <c r="AR116" s="65" t="s">
        <v>25</v>
      </c>
      <c r="AS116" s="7">
        <f>IF(D116+F116+J116+L116+P116+R116+V116+X116+AB116+AD116+AH116+AJ116=0,"",D116+F116+J116+L116+P116+R116+V116+X116+AB116+AD116+AH116+AJ116)</f>
        <v>3</v>
      </c>
    </row>
    <row r="117" spans="1:45" s="163" customFormat="1" ht="15.75" customHeight="1" x14ac:dyDescent="0.25">
      <c r="A117" s="138" t="s">
        <v>153</v>
      </c>
      <c r="B117" s="62" t="s">
        <v>53</v>
      </c>
      <c r="C117" s="164" t="s">
        <v>154</v>
      </c>
      <c r="D117" s="184"/>
      <c r="E117" s="4" t="str">
        <f>IF(D117*15=0,"",D117*15)</f>
        <v/>
      </c>
      <c r="F117" s="185"/>
      <c r="G117" s="4" t="str">
        <f>IF(F117*15=0,"",F117*15)</f>
        <v/>
      </c>
      <c r="H117" s="65" t="s">
        <v>25</v>
      </c>
      <c r="I117" s="186"/>
      <c r="J117" s="184"/>
      <c r="K117" s="4" t="str">
        <f>IF(J117*15=0,"",J117*15)</f>
        <v/>
      </c>
      <c r="L117" s="185"/>
      <c r="M117" s="4" t="str">
        <f>IF(L117*15=0,"",L117*15)</f>
        <v/>
      </c>
      <c r="N117" s="65" t="s">
        <v>25</v>
      </c>
      <c r="O117" s="186"/>
      <c r="P117" s="184"/>
      <c r="Q117" s="4" t="str">
        <f>IF(P117*15=0,"",P117*15)</f>
        <v/>
      </c>
      <c r="R117" s="185"/>
      <c r="S117" s="4" t="str">
        <f>IF(R117*15=0,"",R117*15)</f>
        <v/>
      </c>
      <c r="T117" s="65" t="s">
        <v>25</v>
      </c>
      <c r="U117" s="186"/>
      <c r="V117" s="184"/>
      <c r="W117" s="4" t="str">
        <f>IF(V117*15=0,"",V117*15)</f>
        <v/>
      </c>
      <c r="X117" s="185">
        <v>3</v>
      </c>
      <c r="Y117" s="4">
        <f>IF(X117*15=0,"",X117*15)</f>
        <v>45</v>
      </c>
      <c r="Z117" s="65" t="s">
        <v>25</v>
      </c>
      <c r="AA117" s="186" t="s">
        <v>51</v>
      </c>
      <c r="AB117" s="184"/>
      <c r="AC117" s="4" t="str">
        <f>IF(AB117*15=0,"",AB117*15)</f>
        <v/>
      </c>
      <c r="AD117" s="185"/>
      <c r="AE117" s="4" t="str">
        <f>IF(AD117*15=0,"",AD117*15)</f>
        <v/>
      </c>
      <c r="AF117" s="65" t="s">
        <v>25</v>
      </c>
      <c r="AG117" s="186"/>
      <c r="AH117" s="184"/>
      <c r="AI117" s="4" t="str">
        <f>IF(AH117*15=0,"",AH117*15)</f>
        <v/>
      </c>
      <c r="AJ117" s="185"/>
      <c r="AK117" s="4" t="str">
        <f>IF(AJ117*15=0,"",AJ117*15)</f>
        <v/>
      </c>
      <c r="AL117" s="65" t="s">
        <v>25</v>
      </c>
      <c r="AM117" s="187"/>
      <c r="AN117" s="5" t="str">
        <f>IF(D117+J117+P117+V117+AB117+AH117=0,"",D117+J117+P117+V117+AB117+AH117)</f>
        <v/>
      </c>
      <c r="AO117" s="4" t="str">
        <f>IF((D117+J117+P117+V117+AB117+AH117)*15=0,"",(D117+J117+P117+V117+AB117+AH117)*15)</f>
        <v/>
      </c>
      <c r="AP117" s="6">
        <f>IF(F117+L117+R117+X117+AD117+AJ117=0,"",F117+L117+R117+X117+AD117+AJ117)</f>
        <v>3</v>
      </c>
      <c r="AQ117" s="4">
        <f>IF((F117+L117+R117+X117+AD117+AJ117)*15=0,"",(F117+L117+R117+X117+AD117+AJ117)*15)</f>
        <v>45</v>
      </c>
      <c r="AR117" s="65" t="s">
        <v>25</v>
      </c>
      <c r="AS117" s="7">
        <f>IF(D117+F117+J117+L117+P117+R117+V117+X117+AB117+AD117+AH117+AJ117=0,"",D117+F117+J117+L117+P117+R117+V117+X117+AB117+AD117+AH117+AJ117)</f>
        <v>3</v>
      </c>
    </row>
    <row r="118" spans="1:45" s="174" customFormat="1" ht="15.75" customHeight="1" x14ac:dyDescent="0.25">
      <c r="A118" s="171" t="s">
        <v>340</v>
      </c>
      <c r="B118" s="62" t="s">
        <v>53</v>
      </c>
      <c r="C118" s="188" t="s">
        <v>240</v>
      </c>
      <c r="D118" s="184"/>
      <c r="E118" s="4" t="str">
        <f t="shared" ref="E118:E125" si="98">IF(D118*15=0,"",D118*15)</f>
        <v/>
      </c>
      <c r="F118" s="185"/>
      <c r="G118" s="4" t="str">
        <f t="shared" ref="G118:G125" si="99">IF(F118*15=0,"",F118*15)</f>
        <v/>
      </c>
      <c r="H118" s="65" t="s">
        <v>25</v>
      </c>
      <c r="I118" s="186"/>
      <c r="J118" s="184">
        <v>1</v>
      </c>
      <c r="K118" s="4">
        <f t="shared" ref="K118:K125" si="100">IF(J118*15=0,"",J118*15)</f>
        <v>15</v>
      </c>
      <c r="L118" s="185"/>
      <c r="M118" s="4" t="str">
        <f t="shared" ref="M118:M125" si="101">IF(L118*15=0,"",L118*15)</f>
        <v/>
      </c>
      <c r="N118" s="65" t="s">
        <v>25</v>
      </c>
      <c r="O118" s="186" t="s">
        <v>51</v>
      </c>
      <c r="P118" s="184"/>
      <c r="Q118" s="4" t="str">
        <f t="shared" ref="Q118:Q125" si="102">IF(P118*15=0,"",P118*15)</f>
        <v/>
      </c>
      <c r="R118" s="185"/>
      <c r="S118" s="4" t="str">
        <f t="shared" ref="S118:S125" si="103">IF(R118*15=0,"",R118*15)</f>
        <v/>
      </c>
      <c r="T118" s="65" t="s">
        <v>25</v>
      </c>
      <c r="U118" s="186"/>
      <c r="V118" s="184"/>
      <c r="W118" s="4" t="str">
        <f t="shared" ref="W118:W125" si="104">IF(V118*15=0,"",V118*15)</f>
        <v/>
      </c>
      <c r="X118" s="185"/>
      <c r="Y118" s="4" t="str">
        <f t="shared" ref="Y118:Y125" si="105">IF(X118*15=0,"",X118*15)</f>
        <v/>
      </c>
      <c r="Z118" s="65" t="s">
        <v>25</v>
      </c>
      <c r="AA118" s="186"/>
      <c r="AB118" s="184"/>
      <c r="AC118" s="4" t="str">
        <f t="shared" ref="AC118:AC125" si="106">IF(AB118*15=0,"",AB118*15)</f>
        <v/>
      </c>
      <c r="AD118" s="185"/>
      <c r="AE118" s="4" t="str">
        <f t="shared" ref="AE118:AE125" si="107">IF(AD118*15=0,"",AD118*15)</f>
        <v/>
      </c>
      <c r="AF118" s="65" t="s">
        <v>25</v>
      </c>
      <c r="AG118" s="186"/>
      <c r="AH118" s="184"/>
      <c r="AI118" s="4" t="str">
        <f t="shared" ref="AI118:AI125" si="108">IF(AH118*15=0,"",AH118*15)</f>
        <v/>
      </c>
      <c r="AJ118" s="185"/>
      <c r="AK118" s="4" t="str">
        <f t="shared" ref="AK118:AK125" si="109">IF(AJ118*15=0,"",AJ118*15)</f>
        <v/>
      </c>
      <c r="AL118" s="65" t="s">
        <v>25</v>
      </c>
      <c r="AM118" s="187"/>
      <c r="AN118" s="5">
        <f t="shared" ref="AN118:AN125" si="110">IF(D118+J118+P118+V118+AB118+AH118=0,"",D118+J118+P118+V118+AB118+AH118)</f>
        <v>1</v>
      </c>
      <c r="AO118" s="4">
        <f t="shared" ref="AO118:AO125" si="111">IF((D118+J118+P118+V118+AB118+AH118)*15=0,"",(D118+J118+P118+V118+AB118+AH118)*15)</f>
        <v>15</v>
      </c>
      <c r="AP118" s="6" t="str">
        <f t="shared" ref="AP118:AP125" si="112">IF(F118+L118+R118+X118+AD118+AJ118=0,"",F118+L118+R118+X118+AD118+AJ118)</f>
        <v/>
      </c>
      <c r="AQ118" s="4" t="str">
        <f t="shared" ref="AQ118:AQ125" si="113">IF((F118+L118+R118+X118+AD118+AJ118)*15=0,"",(F118+L118+R118+X118+AD118+AJ118)*15)</f>
        <v/>
      </c>
      <c r="AR118" s="65" t="s">
        <v>25</v>
      </c>
      <c r="AS118" s="7">
        <f t="shared" ref="AS118:AS125" si="114">IF(D118+F118+J118+L118+P118+R118+V118+X118+AB118+AD118+AH118+AJ118=0,"",D118+F118+J118+L118+P118+R118+V118+X118+AB118+AD118+AH118+AJ118)</f>
        <v>1</v>
      </c>
    </row>
    <row r="119" spans="1:45" s="174" customFormat="1" ht="15.75" customHeight="1" x14ac:dyDescent="0.25">
      <c r="A119" s="171" t="s">
        <v>420</v>
      </c>
      <c r="B119" s="62" t="s">
        <v>53</v>
      </c>
      <c r="C119" s="189" t="s">
        <v>421</v>
      </c>
      <c r="D119" s="184"/>
      <c r="E119" s="4"/>
      <c r="F119" s="185"/>
      <c r="G119" s="4"/>
      <c r="H119" s="65"/>
      <c r="I119" s="186"/>
      <c r="J119" s="184"/>
      <c r="K119" s="4">
        <v>8</v>
      </c>
      <c r="L119" s="185"/>
      <c r="M119" s="4">
        <v>4</v>
      </c>
      <c r="N119" s="65" t="s">
        <v>25</v>
      </c>
      <c r="O119" s="186" t="s">
        <v>51</v>
      </c>
      <c r="P119" s="184"/>
      <c r="Q119" s="4"/>
      <c r="R119" s="185"/>
      <c r="S119" s="4"/>
      <c r="T119" s="65"/>
      <c r="U119" s="186"/>
      <c r="V119" s="184"/>
      <c r="W119" s="4"/>
      <c r="X119" s="185"/>
      <c r="Y119" s="4"/>
      <c r="Z119" s="65"/>
      <c r="AA119" s="190"/>
      <c r="AB119" s="184"/>
      <c r="AC119" s="4"/>
      <c r="AD119" s="185"/>
      <c r="AE119" s="4"/>
      <c r="AF119" s="65"/>
      <c r="AG119" s="186"/>
      <c r="AH119" s="184"/>
      <c r="AI119" s="4"/>
      <c r="AJ119" s="185"/>
      <c r="AK119" s="4"/>
      <c r="AL119" s="65"/>
      <c r="AM119" s="187"/>
      <c r="AN119" s="22"/>
      <c r="AO119" s="23">
        <v>8</v>
      </c>
      <c r="AP119" s="24"/>
      <c r="AQ119" s="23">
        <v>4</v>
      </c>
      <c r="AR119" s="65" t="s">
        <v>25</v>
      </c>
      <c r="AS119" s="7">
        <v>12</v>
      </c>
    </row>
    <row r="120" spans="1:45" ht="15.75" customHeight="1" x14ac:dyDescent="0.25">
      <c r="A120" s="138" t="s">
        <v>343</v>
      </c>
      <c r="B120" s="62" t="s">
        <v>17</v>
      </c>
      <c r="C120" s="164" t="s">
        <v>321</v>
      </c>
      <c r="D120" s="184"/>
      <c r="E120" s="4" t="str">
        <f t="shared" si="98"/>
        <v/>
      </c>
      <c r="F120" s="185"/>
      <c r="G120" s="4" t="str">
        <f t="shared" si="99"/>
        <v/>
      </c>
      <c r="H120" s="65" t="s">
        <v>25</v>
      </c>
      <c r="I120" s="186"/>
      <c r="J120" s="184"/>
      <c r="K120" s="4" t="str">
        <f t="shared" si="100"/>
        <v/>
      </c>
      <c r="L120" s="185"/>
      <c r="M120" s="4" t="str">
        <f t="shared" si="101"/>
        <v/>
      </c>
      <c r="N120" s="65" t="s">
        <v>25</v>
      </c>
      <c r="O120" s="186"/>
      <c r="P120" s="184"/>
      <c r="Q120" s="4" t="str">
        <f t="shared" si="102"/>
        <v/>
      </c>
      <c r="R120" s="185"/>
      <c r="S120" s="4" t="str">
        <f t="shared" si="103"/>
        <v/>
      </c>
      <c r="T120" s="65" t="s">
        <v>25</v>
      </c>
      <c r="U120" s="186"/>
      <c r="V120" s="184"/>
      <c r="W120" s="4" t="str">
        <f t="shared" si="104"/>
        <v/>
      </c>
      <c r="X120" s="185"/>
      <c r="Y120" s="4" t="str">
        <f t="shared" si="105"/>
        <v/>
      </c>
      <c r="Z120" s="65" t="s">
        <v>25</v>
      </c>
      <c r="AA120" s="161" t="s">
        <v>323</v>
      </c>
      <c r="AB120" s="184"/>
      <c r="AC120" s="4" t="str">
        <f t="shared" si="106"/>
        <v/>
      </c>
      <c r="AD120" s="185"/>
      <c r="AE120" s="4" t="str">
        <f t="shared" si="107"/>
        <v/>
      </c>
      <c r="AF120" s="65" t="s">
        <v>25</v>
      </c>
      <c r="AG120" s="186"/>
      <c r="AH120" s="184"/>
      <c r="AI120" s="4" t="str">
        <f t="shared" si="108"/>
        <v/>
      </c>
      <c r="AJ120" s="185"/>
      <c r="AK120" s="4" t="str">
        <f t="shared" si="109"/>
        <v/>
      </c>
      <c r="AL120" s="65" t="s">
        <v>25</v>
      </c>
      <c r="AM120" s="187"/>
      <c r="AN120" s="22" t="str">
        <f t="shared" si="110"/>
        <v/>
      </c>
      <c r="AO120" s="23" t="str">
        <f t="shared" si="111"/>
        <v/>
      </c>
      <c r="AP120" s="24" t="str">
        <f t="shared" si="112"/>
        <v/>
      </c>
      <c r="AQ120" s="23" t="str">
        <f t="shared" si="113"/>
        <v/>
      </c>
      <c r="AR120" s="65" t="s">
        <v>25</v>
      </c>
      <c r="AS120" s="7" t="str">
        <f t="shared" si="114"/>
        <v/>
      </c>
    </row>
    <row r="121" spans="1:45" ht="15.75" customHeight="1" x14ac:dyDescent="0.25">
      <c r="A121" s="171" t="s">
        <v>316</v>
      </c>
      <c r="B121" s="62" t="s">
        <v>17</v>
      </c>
      <c r="C121" s="173" t="s">
        <v>325</v>
      </c>
      <c r="D121" s="184"/>
      <c r="E121" s="4" t="str">
        <f t="shared" si="98"/>
        <v/>
      </c>
      <c r="F121" s="185"/>
      <c r="G121" s="4" t="str">
        <f t="shared" si="99"/>
        <v/>
      </c>
      <c r="H121" s="65" t="s">
        <v>25</v>
      </c>
      <c r="I121" s="186"/>
      <c r="J121" s="184"/>
      <c r="K121" s="4" t="str">
        <f t="shared" si="100"/>
        <v/>
      </c>
      <c r="L121" s="185"/>
      <c r="M121" s="4" t="str">
        <f t="shared" si="101"/>
        <v/>
      </c>
      <c r="N121" s="65" t="s">
        <v>25</v>
      </c>
      <c r="O121" s="186"/>
      <c r="P121" s="184"/>
      <c r="Q121" s="4" t="str">
        <f t="shared" si="102"/>
        <v/>
      </c>
      <c r="R121" s="185"/>
      <c r="S121" s="4" t="str">
        <f t="shared" si="103"/>
        <v/>
      </c>
      <c r="T121" s="65" t="s">
        <v>25</v>
      </c>
      <c r="U121" s="186"/>
      <c r="V121" s="184"/>
      <c r="W121" s="4" t="str">
        <f t="shared" si="104"/>
        <v/>
      </c>
      <c r="X121" s="185"/>
      <c r="Y121" s="4" t="str">
        <f t="shared" si="105"/>
        <v/>
      </c>
      <c r="Z121" s="65" t="s">
        <v>25</v>
      </c>
      <c r="AA121" s="161" t="s">
        <v>328</v>
      </c>
      <c r="AB121" s="184"/>
      <c r="AC121" s="4" t="str">
        <f t="shared" si="106"/>
        <v/>
      </c>
      <c r="AD121" s="185"/>
      <c r="AE121" s="4" t="str">
        <f t="shared" si="107"/>
        <v/>
      </c>
      <c r="AF121" s="65" t="s">
        <v>25</v>
      </c>
      <c r="AG121" s="186"/>
      <c r="AH121" s="184"/>
      <c r="AI121" s="4" t="str">
        <f t="shared" si="108"/>
        <v/>
      </c>
      <c r="AJ121" s="185"/>
      <c r="AK121" s="4" t="str">
        <f t="shared" si="109"/>
        <v/>
      </c>
      <c r="AL121" s="65" t="s">
        <v>25</v>
      </c>
      <c r="AM121" s="148"/>
      <c r="AN121" s="22" t="str">
        <f t="shared" si="110"/>
        <v/>
      </c>
      <c r="AO121" s="23" t="str">
        <f t="shared" si="111"/>
        <v/>
      </c>
      <c r="AP121" s="24" t="str">
        <f t="shared" si="112"/>
        <v/>
      </c>
      <c r="AQ121" s="23" t="str">
        <f t="shared" si="113"/>
        <v/>
      </c>
      <c r="AR121" s="65" t="s">
        <v>25</v>
      </c>
      <c r="AS121" s="7" t="str">
        <f t="shared" si="114"/>
        <v/>
      </c>
    </row>
    <row r="122" spans="1:45" ht="15.75" customHeight="1" x14ac:dyDescent="0.25">
      <c r="A122" s="171" t="s">
        <v>317</v>
      </c>
      <c r="B122" s="62" t="s">
        <v>17</v>
      </c>
      <c r="C122" s="173" t="s">
        <v>326</v>
      </c>
      <c r="D122" s="184"/>
      <c r="E122" s="4" t="str">
        <f>IF(D122*15=0,"",D122*15)</f>
        <v/>
      </c>
      <c r="F122" s="185"/>
      <c r="G122" s="4" t="str">
        <f>IF(F122*15=0,"",F122*15)</f>
        <v/>
      </c>
      <c r="H122" s="65" t="s">
        <v>25</v>
      </c>
      <c r="I122" s="186"/>
      <c r="J122" s="184"/>
      <c r="K122" s="4" t="str">
        <f>IF(J122*15=0,"",J122*15)</f>
        <v/>
      </c>
      <c r="L122" s="185"/>
      <c r="M122" s="4" t="str">
        <f>IF(L122*15=0,"",L122*15)</f>
        <v/>
      </c>
      <c r="N122" s="65" t="s">
        <v>25</v>
      </c>
      <c r="O122" s="186"/>
      <c r="P122" s="184"/>
      <c r="Q122" s="4" t="str">
        <f>IF(P122*15=0,"",P122*15)</f>
        <v/>
      </c>
      <c r="R122" s="185"/>
      <c r="S122" s="4" t="str">
        <f>IF(R122*15=0,"",R122*15)</f>
        <v/>
      </c>
      <c r="T122" s="65" t="s">
        <v>25</v>
      </c>
      <c r="U122" s="186"/>
      <c r="V122" s="184"/>
      <c r="W122" s="4" t="str">
        <f>IF(V122*15=0,"",V122*15)</f>
        <v/>
      </c>
      <c r="X122" s="185"/>
      <c r="Y122" s="4" t="str">
        <f>IF(X122*15=0,"",X122*15)</f>
        <v/>
      </c>
      <c r="Z122" s="65" t="s">
        <v>25</v>
      </c>
      <c r="AA122" s="186"/>
      <c r="AB122" s="184"/>
      <c r="AC122" s="4" t="str">
        <f>IF(AB122*15=0,"",AB122*15)</f>
        <v/>
      </c>
      <c r="AD122" s="185"/>
      <c r="AE122" s="4" t="str">
        <f>IF(AD122*15=0,"",AD122*15)</f>
        <v/>
      </c>
      <c r="AF122" s="65" t="s">
        <v>25</v>
      </c>
      <c r="AG122" s="161" t="s">
        <v>329</v>
      </c>
      <c r="AH122" s="184"/>
      <c r="AI122" s="4" t="str">
        <f>IF(AH122*15=0,"",AH122*15)</f>
        <v/>
      </c>
      <c r="AJ122" s="185"/>
      <c r="AK122" s="4" t="str">
        <f>IF(AJ122*15=0,"",AJ122*15)</f>
        <v/>
      </c>
      <c r="AL122" s="65" t="s">
        <v>25</v>
      </c>
      <c r="AM122" s="148"/>
      <c r="AN122" s="22" t="str">
        <f>IF(D122+J122+P122+V122+AB122+AH122=0,"",D122+J122+P122+V122+AB122+AH122)</f>
        <v/>
      </c>
      <c r="AO122" s="23" t="str">
        <f>IF((D122+J122+P122+V122+AB122+AH122)*15=0,"",(D122+J122+P122+V122+AB122+AH122)*15)</f>
        <v/>
      </c>
      <c r="AP122" s="24" t="str">
        <f>IF(F122+L122+R122+X122+AD122+AJ122=0,"",F122+L122+R122+X122+AD122+AJ122)</f>
        <v/>
      </c>
      <c r="AQ122" s="23" t="str">
        <f>IF((F122+L122+R122+X122+AD122+AJ122)*15=0,"",(F122+L122+R122+X122+AD122+AJ122)*15)</f>
        <v/>
      </c>
      <c r="AR122" s="65" t="s">
        <v>25</v>
      </c>
      <c r="AS122" s="7" t="str">
        <f>IF(D122+F122+J122+L122+P122+R122+V122+X122+AB122+AD122+AH122+AJ122=0,"",D122+F122+J122+L122+P122+R122+V122+X122+AB122+AD122+AH122+AJ122)</f>
        <v/>
      </c>
    </row>
    <row r="123" spans="1:45" ht="15.75" customHeight="1" x14ac:dyDescent="0.25">
      <c r="A123" s="138" t="s">
        <v>312</v>
      </c>
      <c r="B123" s="62" t="s">
        <v>17</v>
      </c>
      <c r="C123" s="147" t="s">
        <v>320</v>
      </c>
      <c r="D123" s="184"/>
      <c r="E123" s="4" t="str">
        <f t="shared" si="98"/>
        <v/>
      </c>
      <c r="F123" s="185"/>
      <c r="G123" s="4" t="str">
        <f t="shared" si="99"/>
        <v/>
      </c>
      <c r="H123" s="65" t="s">
        <v>25</v>
      </c>
      <c r="I123" s="186"/>
      <c r="J123" s="184"/>
      <c r="K123" s="4" t="str">
        <f t="shared" si="100"/>
        <v/>
      </c>
      <c r="L123" s="185"/>
      <c r="M123" s="4" t="str">
        <f t="shared" si="101"/>
        <v/>
      </c>
      <c r="N123" s="65" t="s">
        <v>25</v>
      </c>
      <c r="O123" s="186"/>
      <c r="P123" s="184"/>
      <c r="Q123" s="4" t="str">
        <f t="shared" si="102"/>
        <v/>
      </c>
      <c r="R123" s="185"/>
      <c r="S123" s="4" t="str">
        <f t="shared" si="103"/>
        <v/>
      </c>
      <c r="T123" s="65" t="s">
        <v>25</v>
      </c>
      <c r="U123" s="186"/>
      <c r="V123" s="184"/>
      <c r="W123" s="4" t="str">
        <f t="shared" si="104"/>
        <v/>
      </c>
      <c r="X123" s="185"/>
      <c r="Y123" s="4" t="str">
        <f t="shared" si="105"/>
        <v/>
      </c>
      <c r="Z123" s="65" t="s">
        <v>25</v>
      </c>
      <c r="AA123" s="186"/>
      <c r="AB123" s="184"/>
      <c r="AC123" s="4" t="str">
        <f t="shared" si="106"/>
        <v/>
      </c>
      <c r="AD123" s="185"/>
      <c r="AE123" s="4" t="str">
        <f t="shared" si="107"/>
        <v/>
      </c>
      <c r="AF123" s="65" t="s">
        <v>25</v>
      </c>
      <c r="AG123" s="186"/>
      <c r="AH123" s="184"/>
      <c r="AI123" s="4" t="str">
        <f t="shared" si="108"/>
        <v/>
      </c>
      <c r="AJ123" s="185"/>
      <c r="AK123" s="4" t="str">
        <f t="shared" si="109"/>
        <v/>
      </c>
      <c r="AL123" s="65" t="s">
        <v>25</v>
      </c>
      <c r="AM123" s="148" t="s">
        <v>335</v>
      </c>
      <c r="AN123" s="22" t="str">
        <f t="shared" si="110"/>
        <v/>
      </c>
      <c r="AO123" s="23" t="str">
        <f t="shared" si="111"/>
        <v/>
      </c>
      <c r="AP123" s="24" t="str">
        <f t="shared" si="112"/>
        <v/>
      </c>
      <c r="AQ123" s="23" t="str">
        <f t="shared" si="113"/>
        <v/>
      </c>
      <c r="AR123" s="65" t="s">
        <v>25</v>
      </c>
      <c r="AS123" s="7" t="str">
        <f t="shared" si="114"/>
        <v/>
      </c>
    </row>
    <row r="124" spans="1:45" ht="15.75" customHeight="1" x14ac:dyDescent="0.25">
      <c r="A124" s="165" t="s">
        <v>313</v>
      </c>
      <c r="B124" s="62" t="s">
        <v>17</v>
      </c>
      <c r="C124" s="166" t="s">
        <v>322</v>
      </c>
      <c r="D124" s="184"/>
      <c r="E124" s="4" t="str">
        <f t="shared" si="98"/>
        <v/>
      </c>
      <c r="F124" s="185"/>
      <c r="G124" s="4" t="str">
        <f t="shared" si="99"/>
        <v/>
      </c>
      <c r="H124" s="65" t="s">
        <v>25</v>
      </c>
      <c r="I124" s="186"/>
      <c r="J124" s="184"/>
      <c r="K124" s="4" t="str">
        <f t="shared" si="100"/>
        <v/>
      </c>
      <c r="L124" s="185"/>
      <c r="M124" s="4" t="str">
        <f t="shared" si="101"/>
        <v/>
      </c>
      <c r="N124" s="65" t="s">
        <v>25</v>
      </c>
      <c r="O124" s="186"/>
      <c r="P124" s="184"/>
      <c r="Q124" s="4" t="str">
        <f t="shared" si="102"/>
        <v/>
      </c>
      <c r="R124" s="185"/>
      <c r="S124" s="4" t="str">
        <f t="shared" si="103"/>
        <v/>
      </c>
      <c r="T124" s="65" t="s">
        <v>25</v>
      </c>
      <c r="U124" s="186"/>
      <c r="V124" s="184"/>
      <c r="W124" s="4" t="str">
        <f t="shared" si="104"/>
        <v/>
      </c>
      <c r="X124" s="185"/>
      <c r="Y124" s="4" t="str">
        <f t="shared" si="105"/>
        <v/>
      </c>
      <c r="Z124" s="65" t="s">
        <v>25</v>
      </c>
      <c r="AA124" s="186"/>
      <c r="AB124" s="184"/>
      <c r="AC124" s="4" t="str">
        <f t="shared" si="106"/>
        <v/>
      </c>
      <c r="AD124" s="185"/>
      <c r="AE124" s="4" t="str">
        <f t="shared" si="107"/>
        <v/>
      </c>
      <c r="AF124" s="65" t="s">
        <v>25</v>
      </c>
      <c r="AG124" s="186"/>
      <c r="AH124" s="184"/>
      <c r="AI124" s="4" t="str">
        <f t="shared" si="108"/>
        <v/>
      </c>
      <c r="AJ124" s="185"/>
      <c r="AK124" s="4" t="str">
        <f t="shared" si="109"/>
        <v/>
      </c>
      <c r="AL124" s="65" t="s">
        <v>25</v>
      </c>
      <c r="AM124" s="148" t="s">
        <v>335</v>
      </c>
      <c r="AN124" s="22" t="str">
        <f t="shared" si="110"/>
        <v/>
      </c>
      <c r="AO124" s="23" t="str">
        <f t="shared" si="111"/>
        <v/>
      </c>
      <c r="AP124" s="24" t="str">
        <f t="shared" si="112"/>
        <v/>
      </c>
      <c r="AQ124" s="23" t="str">
        <f t="shared" si="113"/>
        <v/>
      </c>
      <c r="AR124" s="65" t="s">
        <v>25</v>
      </c>
      <c r="AS124" s="7" t="str">
        <f t="shared" si="114"/>
        <v/>
      </c>
    </row>
    <row r="125" spans="1:45" ht="15.75" customHeight="1" thickBot="1" x14ac:dyDescent="0.3">
      <c r="A125" s="171" t="s">
        <v>318</v>
      </c>
      <c r="B125" s="62" t="s">
        <v>17</v>
      </c>
      <c r="C125" s="172" t="s">
        <v>327</v>
      </c>
      <c r="D125" s="184"/>
      <c r="E125" s="4" t="str">
        <f t="shared" si="98"/>
        <v/>
      </c>
      <c r="F125" s="185"/>
      <c r="G125" s="4" t="str">
        <f t="shared" si="99"/>
        <v/>
      </c>
      <c r="H125" s="65" t="s">
        <v>25</v>
      </c>
      <c r="I125" s="186"/>
      <c r="J125" s="184"/>
      <c r="K125" s="4" t="str">
        <f t="shared" si="100"/>
        <v/>
      </c>
      <c r="L125" s="185"/>
      <c r="M125" s="4" t="str">
        <f t="shared" si="101"/>
        <v/>
      </c>
      <c r="N125" s="65" t="s">
        <v>25</v>
      </c>
      <c r="O125" s="186"/>
      <c r="P125" s="184"/>
      <c r="Q125" s="4" t="str">
        <f t="shared" si="102"/>
        <v/>
      </c>
      <c r="R125" s="185"/>
      <c r="S125" s="4" t="str">
        <f t="shared" si="103"/>
        <v/>
      </c>
      <c r="T125" s="65" t="s">
        <v>25</v>
      </c>
      <c r="U125" s="186"/>
      <c r="V125" s="184"/>
      <c r="W125" s="4" t="str">
        <f t="shared" si="104"/>
        <v/>
      </c>
      <c r="X125" s="185"/>
      <c r="Y125" s="4" t="str">
        <f t="shared" si="105"/>
        <v/>
      </c>
      <c r="Z125" s="65" t="s">
        <v>25</v>
      </c>
      <c r="AA125" s="186"/>
      <c r="AB125" s="184"/>
      <c r="AC125" s="4" t="str">
        <f t="shared" si="106"/>
        <v/>
      </c>
      <c r="AD125" s="185"/>
      <c r="AE125" s="4" t="str">
        <f t="shared" si="107"/>
        <v/>
      </c>
      <c r="AF125" s="65" t="s">
        <v>25</v>
      </c>
      <c r="AG125" s="186"/>
      <c r="AH125" s="184"/>
      <c r="AI125" s="4" t="str">
        <f t="shared" si="108"/>
        <v/>
      </c>
      <c r="AJ125" s="185"/>
      <c r="AK125" s="4" t="str">
        <f t="shared" si="109"/>
        <v/>
      </c>
      <c r="AL125" s="65" t="s">
        <v>25</v>
      </c>
      <c r="AM125" s="148" t="s">
        <v>335</v>
      </c>
      <c r="AN125" s="22" t="str">
        <f t="shared" si="110"/>
        <v/>
      </c>
      <c r="AO125" s="23" t="str">
        <f t="shared" si="111"/>
        <v/>
      </c>
      <c r="AP125" s="24" t="str">
        <f t="shared" si="112"/>
        <v/>
      </c>
      <c r="AQ125" s="23" t="str">
        <f t="shared" si="113"/>
        <v/>
      </c>
      <c r="AR125" s="65" t="s">
        <v>25</v>
      </c>
      <c r="AS125" s="126" t="str">
        <f t="shared" si="114"/>
        <v/>
      </c>
    </row>
    <row r="126" spans="1:45" ht="15.75" customHeight="1" thickBot="1" x14ac:dyDescent="0.3">
      <c r="A126" s="26"/>
      <c r="B126" s="27"/>
      <c r="C126" s="28" t="s">
        <v>26</v>
      </c>
      <c r="D126" s="29">
        <f>SUM(D118:D125)</f>
        <v>0</v>
      </c>
      <c r="E126" s="29">
        <f>SUM(E114:E125)</f>
        <v>0</v>
      </c>
      <c r="F126" s="29">
        <f>SUM(F114:F125)</f>
        <v>3</v>
      </c>
      <c r="G126" s="29">
        <f>SUM(G114:G125)</f>
        <v>48</v>
      </c>
      <c r="H126" s="105" t="s">
        <v>25</v>
      </c>
      <c r="I126" s="101">
        <f>IF(SUM(D114:D125)+SUM(F114:F125)=0,"",SUM(D114:D125)+SUM(F114:F125))</f>
        <v>3</v>
      </c>
      <c r="J126" s="106">
        <f>SUM(J118:J125)</f>
        <v>1</v>
      </c>
      <c r="K126" s="29">
        <f>SUM(K118:K125)</f>
        <v>23</v>
      </c>
      <c r="L126" s="29">
        <f>SUM(L115:L125)</f>
        <v>3</v>
      </c>
      <c r="M126" s="29">
        <f>SUM(M115:M125)</f>
        <v>49</v>
      </c>
      <c r="N126" s="107" t="s">
        <v>25</v>
      </c>
      <c r="O126" s="101">
        <f>IF(SUM(J114:J125)+SUM(L114:L125)=0,"",SUM(J114:J125)+SUM(L114:L125))</f>
        <v>4</v>
      </c>
      <c r="P126" s="29">
        <v>0</v>
      </c>
      <c r="Q126" s="29">
        <v>0</v>
      </c>
      <c r="R126" s="29">
        <f>IF(SUM(R114:R125)=0,"",SUM(R114:R125))</f>
        <v>3</v>
      </c>
      <c r="S126" s="29">
        <f>IF(SUM(R114:R125)=0,"",SUM(R114:R125)*15)</f>
        <v>45</v>
      </c>
      <c r="T126" s="107" t="s">
        <v>25</v>
      </c>
      <c r="U126" s="101">
        <f>IF(SUM(P114:P125)+SUM(R114:R125)=0,"",SUM(P114:P125)+SUM(R114:R125))</f>
        <v>3</v>
      </c>
      <c r="V126" s="29">
        <v>0</v>
      </c>
      <c r="W126" s="29">
        <v>0</v>
      </c>
      <c r="X126" s="29">
        <f>IF(SUM(X114:X125)=0,"",SUM(X114:X125))</f>
        <v>3</v>
      </c>
      <c r="Y126" s="29">
        <f>IF(SUM(X114:X125)=0,"",SUM(X114:X125)*15)</f>
        <v>45</v>
      </c>
      <c r="Z126" s="107" t="s">
        <v>25</v>
      </c>
      <c r="AA126" s="101">
        <f>IF(SUM(V114:V125)+SUM(X114:X125)=0,"",SUM(V114:V125)+SUM(X114:X125))</f>
        <v>3</v>
      </c>
      <c r="AB126" s="29">
        <v>0</v>
      </c>
      <c r="AC126" s="29">
        <v>0</v>
      </c>
      <c r="AD126" s="29">
        <v>0</v>
      </c>
      <c r="AE126" s="29">
        <v>0</v>
      </c>
      <c r="AF126" s="107" t="s">
        <v>25</v>
      </c>
      <c r="AG126" s="101" t="str">
        <f>IF(SUM(AB114:AB125)+SUM(AD114:AD125)=0,"",SUM(AB114:AB125)+SUM(AD114:AD125))</f>
        <v/>
      </c>
      <c r="AH126" s="29"/>
      <c r="AI126" s="29"/>
      <c r="AJ126" s="29"/>
      <c r="AK126" s="29"/>
      <c r="AL126" s="107" t="s">
        <v>25</v>
      </c>
      <c r="AM126" s="101" t="str">
        <f>IF(SUM(AH114:AH125)+SUM(AJ114:AJ125)=0,"",SUM(AH114:AH125)+SUM(AJ114:AJ125))</f>
        <v/>
      </c>
      <c r="AN126" s="108">
        <f>SUM(AN118:AN125)</f>
        <v>1</v>
      </c>
      <c r="AO126" s="29">
        <f>SUM(AO118:AO125)</f>
        <v>23</v>
      </c>
      <c r="AP126" s="29">
        <f>SUM(AP114:AP125)</f>
        <v>12</v>
      </c>
      <c r="AQ126" s="29">
        <f>SUM(AQ114:AQ125)</f>
        <v>184</v>
      </c>
      <c r="AR126" s="107" t="s">
        <v>25</v>
      </c>
      <c r="AS126" s="127">
        <f>IF(SUM(AS114:AS125)=0,"",SUM(AS114:AS125))</f>
        <v>25</v>
      </c>
    </row>
    <row r="127" spans="1:45" s="193" customFormat="1" ht="21.95" customHeight="1" thickBot="1" x14ac:dyDescent="0.3">
      <c r="A127" s="30"/>
      <c r="B127" s="31"/>
      <c r="C127" s="32" t="s">
        <v>59</v>
      </c>
      <c r="D127" s="191">
        <f>D112+D126</f>
        <v>19</v>
      </c>
      <c r="E127" s="191">
        <f>E112+E126</f>
        <v>296</v>
      </c>
      <c r="F127" s="191">
        <f>F112+F126</f>
        <v>16</v>
      </c>
      <c r="G127" s="191">
        <f>G112+G126</f>
        <v>290</v>
      </c>
      <c r="H127" s="109" t="s">
        <v>25</v>
      </c>
      <c r="I127" s="178">
        <f>IF(SUM(D11:D25)+SUM(F11:F25)+SUM(D28:D71)+SUM(F28:F71)+SUM(D28:D110)+SUM(F28:F110)+SUM(D114:D125)+SUM(F114:F125)=0,"",(SUM(D11:D25)+SUM(F11:F25)+SUM(D28:D71)+SUM(F28:F71)+SUM(D28:D110)+SUM(F28:F110)+SUM(D114:D125)+SUM(F114:F125)))</f>
        <v>79</v>
      </c>
      <c r="J127" s="191">
        <f>J112+J126</f>
        <v>21</v>
      </c>
      <c r="K127" s="191">
        <f>K112+K126</f>
        <v>323</v>
      </c>
      <c r="L127" s="191">
        <f>L112+L126</f>
        <v>14</v>
      </c>
      <c r="M127" s="191">
        <f>M112+M126</f>
        <v>214</v>
      </c>
      <c r="N127" s="110" t="s">
        <v>25</v>
      </c>
      <c r="O127" s="178">
        <f>IF(SUM(J11:J25)+SUM(L11:L25)+SUM(J28:J71)+SUM(L28:L71)+SUM(J28:J110)+SUM(L28:L110)+SUM(J114:J125)+SUM(L114:L125)=0,"",(SUM(J11:J25)+SUM(L11:L25)+SUM(J28:J71)+SUM(L28:L71)+SUM(J28:J110)+SUM(L28:L110)+SUM(J114:J125)+SUM(L114:L125)))</f>
        <v>66</v>
      </c>
      <c r="P127" s="191">
        <f>P112+P126</f>
        <v>15</v>
      </c>
      <c r="Q127" s="191">
        <f>Q112+Q126</f>
        <v>175</v>
      </c>
      <c r="R127" s="191">
        <f>R112+R126</f>
        <v>18</v>
      </c>
      <c r="S127" s="191">
        <f>S112+S126</f>
        <v>275</v>
      </c>
      <c r="T127" s="110" t="s">
        <v>25</v>
      </c>
      <c r="U127" s="178">
        <f>IF(SUM(P11:P25)+SUM(R11:R25)+SUM(P28:P71)+SUM(R28:R71)+SUM(P28:P110)+SUM(R28:R110)+SUM(P114:P125)+SUM(R114:R125)=0,"",(SUM(P11:P25)+SUM(R11:R25)+SUM(P28:P71)+SUM(R28:R71)+SUM(P28:P110)+SUM(R28:R110)+SUM(P114:P125)+SUM(R114:R125)))</f>
        <v>64</v>
      </c>
      <c r="V127" s="191">
        <f>V112+V126</f>
        <v>14</v>
      </c>
      <c r="W127" s="191">
        <f>W112+W126</f>
        <v>210</v>
      </c>
      <c r="X127" s="191">
        <f>X112+X126</f>
        <v>22</v>
      </c>
      <c r="Y127" s="191">
        <f>Y112+Y126</f>
        <v>330</v>
      </c>
      <c r="Z127" s="110" t="s">
        <v>25</v>
      </c>
      <c r="AA127" s="178">
        <f>IF(SUM(V11:V25)+SUM(X11:X25)+SUM(V28:V71)+SUM(X28:X71)+SUM(V28:V110)+SUM(X28:X110)+SUM(V114:V125)+SUM(X114:X125)=0,"",(SUM(V11:V25)+SUM(X11:X25)+SUM(V28:V71)+SUM(X28:X71)+SUM(V28:V110)+SUM(X28:X110)+SUM(V114:V125)+SUM(X114:X125)))</f>
        <v>77</v>
      </c>
      <c r="AB127" s="191">
        <f>AB112+AB126</f>
        <v>13</v>
      </c>
      <c r="AC127" s="191">
        <f>AC112+AC126</f>
        <v>195</v>
      </c>
      <c r="AD127" s="191">
        <f>AD112+AD126</f>
        <v>19</v>
      </c>
      <c r="AE127" s="191">
        <f>AE112+AE126</f>
        <v>285</v>
      </c>
      <c r="AF127" s="110" t="s">
        <v>25</v>
      </c>
      <c r="AG127" s="178">
        <f>IF(SUM(AB11:AB25)+SUM(AD11:AD25)+SUM(AB28:AB71)+SUM(AD28:AD71)+SUM(AB28:AB110)+SUM(AD28:AD110)+SUM(AB114:AB125)+SUM(AD114:AD125)=0,"",(SUM(AB11:AB25)+SUM(AD11:AD25)+SUM(AB28:AB71)+SUM(AD28:AD71)+SUM(AB28:AB110)+SUM(AD28:AD110)+SUM(AB114:AB125)+SUM(AD114:AD125)))</f>
        <v>66</v>
      </c>
      <c r="AH127" s="191">
        <f>AH112+AH126</f>
        <v>12</v>
      </c>
      <c r="AI127" s="191">
        <f>AI112+AI126</f>
        <v>180</v>
      </c>
      <c r="AJ127" s="191">
        <f>AJ112+AJ126</f>
        <v>20</v>
      </c>
      <c r="AK127" s="191">
        <f>AK112+AK126</f>
        <v>300</v>
      </c>
      <c r="AL127" s="110" t="s">
        <v>25</v>
      </c>
      <c r="AM127" s="178">
        <f>IF(SUM(AH11:AH25)+SUM(AJ11:AJ25)+SUM(AH28:AH71)+SUM(AJ28:AJ71)+SUM(AH28:AH110)+SUM(AJ28:AJ110)+SUM(AH114:AH125)+SUM(AJ114:AJ125)=0,"",(SUM(AH11:AH25)+SUM(AJ11:AJ25)+SUM(AH28:AH71)+SUM(AJ28:AJ71)+SUM(AH28:AH110)+SUM(AJ28:AJ110)+SUM(AH114:AH125)+SUM(AJ114:AJ125)))</f>
        <v>58</v>
      </c>
      <c r="AN127" s="191">
        <f>AN112+AN126</f>
        <v>92</v>
      </c>
      <c r="AO127" s="191">
        <f>AO112+AO126</f>
        <v>1399</v>
      </c>
      <c r="AP127" s="191">
        <f>AP112+AP126</f>
        <v>109</v>
      </c>
      <c r="AQ127" s="191">
        <f>AQ112+AQ126</f>
        <v>1686</v>
      </c>
      <c r="AR127" s="110" t="s">
        <v>25</v>
      </c>
      <c r="AS127" s="192">
        <f>IF(SUM(AS11:AS25)+SUM(AS28:AS71)+SUM(AS28:AS110)+SUM(AS114:AS125)=0,"",SUM(AS11:AS25)+SUM(AS28:AS71)+SUM(AS28:AS110)+SUM(AS114:AS125))</f>
        <v>422</v>
      </c>
    </row>
    <row r="128" spans="1:45" ht="6" customHeight="1" x14ac:dyDescent="0.2">
      <c r="A128" s="313"/>
      <c r="B128" s="313"/>
      <c r="C128" s="313"/>
      <c r="D128" s="313"/>
      <c r="E128" s="313"/>
      <c r="F128" s="313"/>
      <c r="G128" s="313"/>
      <c r="H128" s="313"/>
      <c r="I128" s="313"/>
      <c r="J128" s="313"/>
      <c r="K128" s="313"/>
      <c r="L128" s="313"/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  <c r="W128" s="313"/>
      <c r="X128" s="313"/>
      <c r="Y128" s="313"/>
      <c r="Z128" s="313"/>
      <c r="AA128" s="313"/>
      <c r="AB128" s="313"/>
      <c r="AC128" s="313"/>
      <c r="AD128" s="313"/>
      <c r="AE128" s="313"/>
      <c r="AF128" s="313"/>
      <c r="AG128" s="313"/>
      <c r="AH128" s="313"/>
      <c r="AI128" s="313"/>
      <c r="AJ128" s="313"/>
      <c r="AK128" s="313"/>
      <c r="AL128" s="313"/>
      <c r="AM128" s="313"/>
      <c r="AN128" s="313"/>
      <c r="AO128" s="313"/>
      <c r="AP128" s="313"/>
      <c r="AQ128" s="313"/>
      <c r="AR128" s="313"/>
      <c r="AS128" s="313"/>
    </row>
    <row r="129" spans="1:45" ht="15.75" customHeight="1" thickBot="1" x14ac:dyDescent="0.35">
      <c r="A129" s="18" t="s">
        <v>11</v>
      </c>
      <c r="B129" s="19"/>
      <c r="C129" s="33" t="s">
        <v>27</v>
      </c>
      <c r="D129" s="314"/>
      <c r="E129" s="314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  <c r="AC129" s="314"/>
      <c r="AD129" s="314"/>
      <c r="AE129" s="314"/>
      <c r="AF129" s="314"/>
      <c r="AG129" s="314"/>
      <c r="AH129" s="314"/>
      <c r="AI129" s="314"/>
      <c r="AJ129" s="314"/>
      <c r="AK129" s="314"/>
      <c r="AL129" s="314"/>
      <c r="AM129" s="314"/>
      <c r="AN129" s="194"/>
      <c r="AO129" s="195"/>
      <c r="AP129" s="195"/>
      <c r="AQ129" s="195"/>
      <c r="AR129" s="195"/>
      <c r="AS129" s="196"/>
    </row>
    <row r="130" spans="1:45" s="204" customFormat="1" ht="15.75" customHeight="1" thickTop="1" x14ac:dyDescent="0.3">
      <c r="A130" s="197" t="s">
        <v>116</v>
      </c>
      <c r="B130" s="64" t="s">
        <v>28</v>
      </c>
      <c r="C130" s="198" t="s">
        <v>117</v>
      </c>
      <c r="D130" s="199"/>
      <c r="E130" s="34" t="str">
        <f t="shared" ref="E130:E151" si="115">IF(D130*15=0,"",D130*15)</f>
        <v/>
      </c>
      <c r="F130" s="200"/>
      <c r="G130" s="34" t="str">
        <f t="shared" ref="G130:G151" si="116">IF(F130*15=0,"",F130*15)</f>
        <v/>
      </c>
      <c r="H130" s="200"/>
      <c r="I130" s="201"/>
      <c r="J130" s="199"/>
      <c r="K130" s="34" t="str">
        <f t="shared" ref="K130:K151" si="117">IF(J130*15=0,"",J130*15)</f>
        <v/>
      </c>
      <c r="L130" s="202"/>
      <c r="M130" s="34" t="str">
        <f t="shared" ref="M130:M151" si="118">IF(L130*15=0,"",L130*15)</f>
        <v/>
      </c>
      <c r="N130" s="200"/>
      <c r="O130" s="201"/>
      <c r="P130" s="199"/>
      <c r="Q130" s="34" t="str">
        <f t="shared" ref="Q130:Q151" si="119">IF(P130*15=0,"",P130*15)</f>
        <v/>
      </c>
      <c r="R130" s="202"/>
      <c r="S130" s="34" t="str">
        <f t="shared" ref="S130:S151" si="120">IF(R130*15=0,"",R130*15)</f>
        <v/>
      </c>
      <c r="T130" s="200"/>
      <c r="U130" s="203"/>
      <c r="V130" s="202"/>
      <c r="W130" s="34" t="str">
        <f t="shared" ref="W130:W151" si="121">IF(V130*15=0,"",V130*15)</f>
        <v/>
      </c>
      <c r="X130" s="200">
        <v>2</v>
      </c>
      <c r="Y130" s="34">
        <f t="shared" ref="Y130:Y175" si="122">IF(X130*15=0,"",X130*15)</f>
        <v>30</v>
      </c>
      <c r="Z130" s="200">
        <v>3</v>
      </c>
      <c r="AA130" s="203" t="s">
        <v>52</v>
      </c>
      <c r="AB130" s="202"/>
      <c r="AC130" s="34" t="str">
        <f t="shared" ref="AC130:AC151" si="123">IF(AB130*15=0,"",AB130*15)</f>
        <v/>
      </c>
      <c r="AD130" s="200"/>
      <c r="AE130" s="34" t="str">
        <f t="shared" ref="AE130:AE151" si="124">IF(AD130*15=0,"",AD130*15)</f>
        <v/>
      </c>
      <c r="AF130" s="200"/>
      <c r="AG130" s="203"/>
      <c r="AH130" s="202"/>
      <c r="AI130" s="34" t="str">
        <f t="shared" ref="AI130:AI151" si="125">IF(AH130*15=0,"",AH130*15)</f>
        <v/>
      </c>
      <c r="AJ130" s="200"/>
      <c r="AK130" s="34" t="str">
        <f t="shared" ref="AK130:AK170" si="126">IF(AJ130*15=0,"",AJ130*15)</f>
        <v/>
      </c>
      <c r="AL130" s="200"/>
      <c r="AM130" s="200"/>
      <c r="AN130" s="315" t="s">
        <v>55</v>
      </c>
      <c r="AO130" s="315"/>
      <c r="AP130" s="315"/>
      <c r="AQ130" s="315"/>
      <c r="AR130" s="316">
        <f>SUM(AN112)</f>
        <v>91</v>
      </c>
      <c r="AS130" s="316"/>
    </row>
    <row r="131" spans="1:45" s="204" customFormat="1" ht="15.75" customHeight="1" x14ac:dyDescent="0.3">
      <c r="A131" s="138" t="s">
        <v>118</v>
      </c>
      <c r="B131" s="63" t="s">
        <v>28</v>
      </c>
      <c r="C131" s="205" t="s">
        <v>119</v>
      </c>
      <c r="D131" s="206"/>
      <c r="E131" s="35" t="str">
        <f t="shared" si="115"/>
        <v/>
      </c>
      <c r="F131" s="207"/>
      <c r="G131" s="35" t="str">
        <f t="shared" si="116"/>
        <v/>
      </c>
      <c r="H131" s="207"/>
      <c r="I131" s="208"/>
      <c r="J131" s="206"/>
      <c r="K131" s="35" t="str">
        <f t="shared" si="117"/>
        <v/>
      </c>
      <c r="L131" s="209"/>
      <c r="M131" s="35" t="str">
        <f t="shared" si="118"/>
        <v/>
      </c>
      <c r="N131" s="207"/>
      <c r="O131" s="208"/>
      <c r="P131" s="206"/>
      <c r="Q131" s="35" t="str">
        <f t="shared" si="119"/>
        <v/>
      </c>
      <c r="R131" s="209"/>
      <c r="S131" s="35" t="str">
        <f t="shared" si="120"/>
        <v/>
      </c>
      <c r="T131" s="207"/>
      <c r="U131" s="210"/>
      <c r="V131" s="209">
        <v>1</v>
      </c>
      <c r="W131" s="35">
        <f t="shared" si="121"/>
        <v>15</v>
      </c>
      <c r="X131" s="207">
        <v>1</v>
      </c>
      <c r="Y131" s="35">
        <f t="shared" si="122"/>
        <v>15</v>
      </c>
      <c r="Z131" s="207">
        <v>3</v>
      </c>
      <c r="AA131" s="210" t="s">
        <v>18</v>
      </c>
      <c r="AB131" s="209"/>
      <c r="AC131" s="35" t="str">
        <f t="shared" si="123"/>
        <v/>
      </c>
      <c r="AD131" s="207"/>
      <c r="AE131" s="35" t="str">
        <f t="shared" si="124"/>
        <v/>
      </c>
      <c r="AF131" s="207"/>
      <c r="AG131" s="210"/>
      <c r="AH131" s="209"/>
      <c r="AI131" s="35" t="str">
        <f t="shared" si="125"/>
        <v/>
      </c>
      <c r="AJ131" s="207"/>
      <c r="AK131" s="35" t="str">
        <f t="shared" si="126"/>
        <v/>
      </c>
      <c r="AL131" s="207"/>
      <c r="AM131" s="207"/>
      <c r="AN131" s="323" t="s">
        <v>29</v>
      </c>
      <c r="AO131" s="323"/>
      <c r="AP131" s="323"/>
      <c r="AQ131" s="323"/>
      <c r="AR131" s="324">
        <f>IF((SUM(AS20:AS34)+SUM(AS37:AS84)+SUM(AS37:AS110))=0,"",(SUM(AS20:AS34)+SUM(AS37:AS84)+SUM(AS37:AS110))/AR112)</f>
        <v>2.8166666666666669</v>
      </c>
      <c r="AS131" s="324"/>
    </row>
    <row r="132" spans="1:45" s="204" customFormat="1" ht="15.75" customHeight="1" x14ac:dyDescent="0.3">
      <c r="A132" s="138" t="s">
        <v>120</v>
      </c>
      <c r="B132" s="63" t="s">
        <v>28</v>
      </c>
      <c r="C132" s="205" t="s">
        <v>121</v>
      </c>
      <c r="D132" s="206"/>
      <c r="E132" s="35" t="str">
        <f t="shared" si="115"/>
        <v/>
      </c>
      <c r="F132" s="207"/>
      <c r="G132" s="35" t="str">
        <f t="shared" si="116"/>
        <v/>
      </c>
      <c r="H132" s="207"/>
      <c r="I132" s="208"/>
      <c r="J132" s="206"/>
      <c r="K132" s="35" t="str">
        <f t="shared" si="117"/>
        <v/>
      </c>
      <c r="L132" s="209"/>
      <c r="M132" s="35" t="str">
        <f t="shared" si="118"/>
        <v/>
      </c>
      <c r="N132" s="207"/>
      <c r="O132" s="208"/>
      <c r="P132" s="206"/>
      <c r="Q132" s="35" t="str">
        <f t="shared" si="119"/>
        <v/>
      </c>
      <c r="R132" s="209"/>
      <c r="S132" s="35" t="str">
        <f t="shared" si="120"/>
        <v/>
      </c>
      <c r="T132" s="207"/>
      <c r="U132" s="210"/>
      <c r="V132" s="209"/>
      <c r="W132" s="35" t="str">
        <f t="shared" si="121"/>
        <v/>
      </c>
      <c r="X132" s="207"/>
      <c r="Y132" s="35" t="str">
        <f t="shared" si="122"/>
        <v/>
      </c>
      <c r="Z132" s="207"/>
      <c r="AA132" s="210"/>
      <c r="AB132" s="209">
        <v>1</v>
      </c>
      <c r="AC132" s="35">
        <f t="shared" si="123"/>
        <v>15</v>
      </c>
      <c r="AD132" s="207">
        <v>1</v>
      </c>
      <c r="AE132" s="35">
        <f t="shared" si="124"/>
        <v>15</v>
      </c>
      <c r="AF132" s="207">
        <v>3</v>
      </c>
      <c r="AG132" s="210" t="s">
        <v>18</v>
      </c>
      <c r="AH132" s="209"/>
      <c r="AI132" s="35" t="str">
        <f t="shared" si="125"/>
        <v/>
      </c>
      <c r="AJ132" s="207"/>
      <c r="AK132" s="35" t="str">
        <f t="shared" si="126"/>
        <v/>
      </c>
      <c r="AL132" s="207"/>
      <c r="AM132" s="207"/>
      <c r="AN132" s="323"/>
      <c r="AO132" s="323"/>
      <c r="AP132" s="323"/>
      <c r="AQ132" s="323"/>
      <c r="AR132" s="324"/>
      <c r="AS132" s="324"/>
    </row>
    <row r="133" spans="1:45" s="204" customFormat="1" ht="15.75" customHeight="1" x14ac:dyDescent="0.3">
      <c r="A133" s="138" t="s">
        <v>122</v>
      </c>
      <c r="B133" s="63" t="s">
        <v>28</v>
      </c>
      <c r="C133" s="205" t="s">
        <v>123</v>
      </c>
      <c r="D133" s="206"/>
      <c r="E133" s="35" t="str">
        <f t="shared" si="115"/>
        <v/>
      </c>
      <c r="F133" s="207"/>
      <c r="G133" s="35" t="str">
        <f t="shared" si="116"/>
        <v/>
      </c>
      <c r="H133" s="207"/>
      <c r="I133" s="208"/>
      <c r="J133" s="206"/>
      <c r="K133" s="35" t="str">
        <f t="shared" si="117"/>
        <v/>
      </c>
      <c r="L133" s="209"/>
      <c r="M133" s="35" t="str">
        <f t="shared" si="118"/>
        <v/>
      </c>
      <c r="N133" s="207"/>
      <c r="O133" s="208"/>
      <c r="P133" s="206"/>
      <c r="Q133" s="35" t="str">
        <f t="shared" si="119"/>
        <v/>
      </c>
      <c r="R133" s="209"/>
      <c r="S133" s="35" t="str">
        <f t="shared" si="120"/>
        <v/>
      </c>
      <c r="T133" s="207"/>
      <c r="U133" s="210"/>
      <c r="V133" s="209"/>
      <c r="W133" s="35" t="str">
        <f t="shared" si="121"/>
        <v/>
      </c>
      <c r="X133" s="207"/>
      <c r="Y133" s="35" t="str">
        <f t="shared" si="122"/>
        <v/>
      </c>
      <c r="Z133" s="207"/>
      <c r="AA133" s="210"/>
      <c r="AB133" s="209"/>
      <c r="AC133" s="35" t="str">
        <f t="shared" si="123"/>
        <v/>
      </c>
      <c r="AD133" s="207"/>
      <c r="AE133" s="35" t="str">
        <f t="shared" si="124"/>
        <v/>
      </c>
      <c r="AF133" s="207"/>
      <c r="AG133" s="210"/>
      <c r="AH133" s="209">
        <v>1</v>
      </c>
      <c r="AI133" s="35">
        <f t="shared" si="125"/>
        <v>15</v>
      </c>
      <c r="AJ133" s="207">
        <v>1</v>
      </c>
      <c r="AK133" s="35">
        <f t="shared" si="126"/>
        <v>15</v>
      </c>
      <c r="AL133" s="207">
        <v>3</v>
      </c>
      <c r="AM133" s="207" t="s">
        <v>18</v>
      </c>
      <c r="AN133" s="323"/>
      <c r="AO133" s="323"/>
      <c r="AP133" s="323"/>
      <c r="AQ133" s="323"/>
      <c r="AR133" s="324"/>
      <c r="AS133" s="324"/>
    </row>
    <row r="134" spans="1:45" s="204" customFormat="1" ht="15.75" customHeight="1" x14ac:dyDescent="0.3">
      <c r="A134" s="138" t="s">
        <v>124</v>
      </c>
      <c r="B134" s="63" t="s">
        <v>28</v>
      </c>
      <c r="C134" s="205" t="s">
        <v>125</v>
      </c>
      <c r="D134" s="206"/>
      <c r="E134" s="4" t="str">
        <f t="shared" si="115"/>
        <v/>
      </c>
      <c r="F134" s="207"/>
      <c r="G134" s="4" t="str">
        <f t="shared" si="116"/>
        <v/>
      </c>
      <c r="H134" s="207"/>
      <c r="I134" s="208"/>
      <c r="J134" s="206"/>
      <c r="K134" s="4" t="str">
        <f t="shared" si="117"/>
        <v/>
      </c>
      <c r="L134" s="209"/>
      <c r="M134" s="4" t="str">
        <f t="shared" si="118"/>
        <v/>
      </c>
      <c r="N134" s="207"/>
      <c r="O134" s="208"/>
      <c r="P134" s="206"/>
      <c r="Q134" s="4" t="str">
        <f t="shared" si="119"/>
        <v/>
      </c>
      <c r="R134" s="209"/>
      <c r="S134" s="4" t="str">
        <f t="shared" si="120"/>
        <v/>
      </c>
      <c r="T134" s="207"/>
      <c r="U134" s="210"/>
      <c r="V134" s="209"/>
      <c r="W134" s="4" t="str">
        <f t="shared" si="121"/>
        <v/>
      </c>
      <c r="X134" s="207"/>
      <c r="Y134" s="4" t="str">
        <f t="shared" si="122"/>
        <v/>
      </c>
      <c r="Z134" s="207"/>
      <c r="AA134" s="210"/>
      <c r="AB134" s="209">
        <v>1</v>
      </c>
      <c r="AC134" s="4">
        <f t="shared" si="123"/>
        <v>15</v>
      </c>
      <c r="AD134" s="207">
        <v>1</v>
      </c>
      <c r="AE134" s="4">
        <f t="shared" si="124"/>
        <v>15</v>
      </c>
      <c r="AF134" s="207">
        <v>3</v>
      </c>
      <c r="AG134" s="210" t="s">
        <v>18</v>
      </c>
      <c r="AH134" s="209"/>
      <c r="AI134" s="4" t="str">
        <f t="shared" si="125"/>
        <v/>
      </c>
      <c r="AJ134" s="207"/>
      <c r="AK134" s="4" t="str">
        <f t="shared" si="126"/>
        <v/>
      </c>
      <c r="AL134" s="207"/>
      <c r="AM134" s="207"/>
      <c r="AN134" s="323"/>
      <c r="AO134" s="323"/>
      <c r="AP134" s="323"/>
      <c r="AQ134" s="323"/>
      <c r="AR134" s="324"/>
      <c r="AS134" s="324"/>
    </row>
    <row r="135" spans="1:45" s="204" customFormat="1" ht="15.75" customHeight="1" x14ac:dyDescent="0.3">
      <c r="A135" s="138" t="s">
        <v>126</v>
      </c>
      <c r="B135" s="63" t="s">
        <v>28</v>
      </c>
      <c r="C135" s="205" t="s">
        <v>127</v>
      </c>
      <c r="D135" s="206"/>
      <c r="E135" s="4" t="str">
        <f t="shared" si="115"/>
        <v/>
      </c>
      <c r="F135" s="207"/>
      <c r="G135" s="4" t="str">
        <f t="shared" si="116"/>
        <v/>
      </c>
      <c r="H135" s="207"/>
      <c r="I135" s="208"/>
      <c r="J135" s="206"/>
      <c r="K135" s="4" t="str">
        <f t="shared" si="117"/>
        <v/>
      </c>
      <c r="L135" s="209"/>
      <c r="M135" s="4" t="str">
        <f t="shared" si="118"/>
        <v/>
      </c>
      <c r="N135" s="207"/>
      <c r="O135" s="208"/>
      <c r="P135" s="206"/>
      <c r="Q135" s="4" t="str">
        <f t="shared" si="119"/>
        <v/>
      </c>
      <c r="R135" s="209"/>
      <c r="S135" s="4" t="str">
        <f t="shared" si="120"/>
        <v/>
      </c>
      <c r="T135" s="207"/>
      <c r="U135" s="210"/>
      <c r="V135" s="209"/>
      <c r="W135" s="4" t="str">
        <f t="shared" si="121"/>
        <v/>
      </c>
      <c r="X135" s="207"/>
      <c r="Y135" s="4" t="str">
        <f t="shared" si="122"/>
        <v/>
      </c>
      <c r="Z135" s="207"/>
      <c r="AA135" s="210"/>
      <c r="AB135" s="209"/>
      <c r="AC135" s="4" t="str">
        <f t="shared" si="123"/>
        <v/>
      </c>
      <c r="AD135" s="207"/>
      <c r="AE135" s="4" t="str">
        <f t="shared" si="124"/>
        <v/>
      </c>
      <c r="AF135" s="207"/>
      <c r="AG135" s="210"/>
      <c r="AH135" s="209">
        <v>1</v>
      </c>
      <c r="AI135" s="4">
        <f t="shared" si="125"/>
        <v>15</v>
      </c>
      <c r="AJ135" s="207">
        <v>1</v>
      </c>
      <c r="AK135" s="4">
        <f t="shared" si="126"/>
        <v>15</v>
      </c>
      <c r="AL135" s="207">
        <v>3</v>
      </c>
      <c r="AM135" s="207" t="s">
        <v>18</v>
      </c>
      <c r="AN135" s="323"/>
      <c r="AO135" s="323"/>
      <c r="AP135" s="323"/>
      <c r="AQ135" s="323"/>
      <c r="AR135" s="324"/>
      <c r="AS135" s="324"/>
    </row>
    <row r="136" spans="1:45" s="204" customFormat="1" ht="15.75" customHeight="1" x14ac:dyDescent="0.3">
      <c r="A136" s="138" t="s">
        <v>341</v>
      </c>
      <c r="B136" s="63" t="s">
        <v>28</v>
      </c>
      <c r="C136" s="205" t="s">
        <v>342</v>
      </c>
      <c r="D136" s="206"/>
      <c r="E136" s="4" t="str">
        <f t="shared" si="115"/>
        <v/>
      </c>
      <c r="F136" s="207"/>
      <c r="G136" s="4" t="str">
        <f t="shared" si="116"/>
        <v/>
      </c>
      <c r="H136" s="207"/>
      <c r="I136" s="208"/>
      <c r="J136" s="206"/>
      <c r="K136" s="4" t="str">
        <f t="shared" si="117"/>
        <v/>
      </c>
      <c r="L136" s="209"/>
      <c r="M136" s="4" t="str">
        <f t="shared" si="118"/>
        <v/>
      </c>
      <c r="N136" s="207"/>
      <c r="O136" s="208"/>
      <c r="P136" s="206"/>
      <c r="Q136" s="4" t="str">
        <f t="shared" si="119"/>
        <v/>
      </c>
      <c r="R136" s="209"/>
      <c r="S136" s="4" t="str">
        <f t="shared" si="120"/>
        <v/>
      </c>
      <c r="T136" s="207"/>
      <c r="U136" s="210"/>
      <c r="V136" s="209"/>
      <c r="W136" s="4" t="str">
        <f t="shared" si="121"/>
        <v/>
      </c>
      <c r="X136" s="207"/>
      <c r="Y136" s="4" t="str">
        <f t="shared" si="122"/>
        <v/>
      </c>
      <c r="Z136" s="207"/>
      <c r="AA136" s="210"/>
      <c r="AB136" s="209">
        <v>1</v>
      </c>
      <c r="AC136" s="4">
        <f t="shared" si="123"/>
        <v>15</v>
      </c>
      <c r="AD136" s="207">
        <v>1</v>
      </c>
      <c r="AE136" s="4">
        <f t="shared" si="124"/>
        <v>15</v>
      </c>
      <c r="AF136" s="207">
        <v>3</v>
      </c>
      <c r="AG136" s="210" t="s">
        <v>18</v>
      </c>
      <c r="AH136" s="209"/>
      <c r="AI136" s="4" t="str">
        <f t="shared" si="125"/>
        <v/>
      </c>
      <c r="AJ136" s="207"/>
      <c r="AK136" s="4" t="str">
        <f t="shared" si="126"/>
        <v/>
      </c>
      <c r="AL136" s="207"/>
      <c r="AM136" s="207"/>
      <c r="AN136" s="323"/>
      <c r="AO136" s="323"/>
      <c r="AP136" s="323"/>
      <c r="AQ136" s="323"/>
      <c r="AR136" s="324"/>
      <c r="AS136" s="324"/>
    </row>
    <row r="137" spans="1:45" s="204" customFormat="1" ht="15.75" customHeight="1" x14ac:dyDescent="0.3">
      <c r="A137" s="138" t="s">
        <v>128</v>
      </c>
      <c r="B137" s="63" t="s">
        <v>28</v>
      </c>
      <c r="C137" s="205" t="s">
        <v>129</v>
      </c>
      <c r="D137" s="206"/>
      <c r="E137" s="4" t="str">
        <f t="shared" si="115"/>
        <v/>
      </c>
      <c r="F137" s="207"/>
      <c r="G137" s="4" t="str">
        <f t="shared" si="116"/>
        <v/>
      </c>
      <c r="H137" s="207"/>
      <c r="I137" s="208"/>
      <c r="J137" s="206"/>
      <c r="K137" s="4" t="str">
        <f t="shared" si="117"/>
        <v/>
      </c>
      <c r="L137" s="209"/>
      <c r="M137" s="4" t="str">
        <f t="shared" si="118"/>
        <v/>
      </c>
      <c r="N137" s="207"/>
      <c r="O137" s="208"/>
      <c r="P137" s="206"/>
      <c r="Q137" s="4" t="str">
        <f t="shared" si="119"/>
        <v/>
      </c>
      <c r="R137" s="209"/>
      <c r="S137" s="4" t="str">
        <f t="shared" si="120"/>
        <v/>
      </c>
      <c r="T137" s="207"/>
      <c r="U137" s="210"/>
      <c r="V137" s="209"/>
      <c r="W137" s="4" t="str">
        <f t="shared" si="121"/>
        <v/>
      </c>
      <c r="X137" s="207">
        <v>2</v>
      </c>
      <c r="Y137" s="4">
        <f t="shared" si="122"/>
        <v>30</v>
      </c>
      <c r="Z137" s="207">
        <v>3</v>
      </c>
      <c r="AA137" s="210" t="s">
        <v>52</v>
      </c>
      <c r="AB137" s="209"/>
      <c r="AC137" s="4" t="str">
        <f t="shared" si="123"/>
        <v/>
      </c>
      <c r="AD137" s="207">
        <v>2</v>
      </c>
      <c r="AE137" s="4">
        <f t="shared" si="124"/>
        <v>30</v>
      </c>
      <c r="AF137" s="207">
        <v>3</v>
      </c>
      <c r="AG137" s="210" t="s">
        <v>52</v>
      </c>
      <c r="AH137" s="209"/>
      <c r="AI137" s="4" t="str">
        <f t="shared" si="125"/>
        <v/>
      </c>
      <c r="AJ137" s="207">
        <v>2</v>
      </c>
      <c r="AK137" s="4">
        <f t="shared" si="126"/>
        <v>30</v>
      </c>
      <c r="AL137" s="207">
        <v>3</v>
      </c>
      <c r="AM137" s="210" t="s">
        <v>52</v>
      </c>
      <c r="AN137" s="323"/>
      <c r="AO137" s="323"/>
      <c r="AP137" s="323"/>
      <c r="AQ137" s="323"/>
      <c r="AR137" s="324"/>
      <c r="AS137" s="324"/>
    </row>
    <row r="138" spans="1:45" s="204" customFormat="1" ht="15.75" customHeight="1" x14ac:dyDescent="0.3">
      <c r="A138" s="138" t="s">
        <v>130</v>
      </c>
      <c r="B138" s="63" t="s">
        <v>28</v>
      </c>
      <c r="C138" s="205" t="s">
        <v>307</v>
      </c>
      <c r="D138" s="206"/>
      <c r="E138" s="4" t="str">
        <f t="shared" si="115"/>
        <v/>
      </c>
      <c r="F138" s="207"/>
      <c r="G138" s="4" t="str">
        <f t="shared" si="116"/>
        <v/>
      </c>
      <c r="H138" s="207"/>
      <c r="I138" s="208"/>
      <c r="J138" s="206"/>
      <c r="K138" s="4" t="str">
        <f t="shared" si="117"/>
        <v/>
      </c>
      <c r="L138" s="209"/>
      <c r="M138" s="4" t="str">
        <f t="shared" si="118"/>
        <v/>
      </c>
      <c r="N138" s="207"/>
      <c r="O138" s="208"/>
      <c r="P138" s="206"/>
      <c r="Q138" s="4" t="str">
        <f t="shared" si="119"/>
        <v/>
      </c>
      <c r="R138" s="209"/>
      <c r="S138" s="4" t="str">
        <f t="shared" si="120"/>
        <v/>
      </c>
      <c r="T138" s="207"/>
      <c r="U138" s="210"/>
      <c r="V138" s="209"/>
      <c r="W138" s="4" t="str">
        <f t="shared" si="121"/>
        <v/>
      </c>
      <c r="X138" s="207"/>
      <c r="Y138" s="4" t="str">
        <f t="shared" si="122"/>
        <v/>
      </c>
      <c r="Z138" s="207"/>
      <c r="AA138" s="210"/>
      <c r="AB138" s="209"/>
      <c r="AC138" s="4" t="str">
        <f t="shared" si="123"/>
        <v/>
      </c>
      <c r="AD138" s="207"/>
      <c r="AE138" s="4" t="str">
        <f t="shared" si="124"/>
        <v/>
      </c>
      <c r="AF138" s="207"/>
      <c r="AG138" s="210"/>
      <c r="AH138" s="209"/>
      <c r="AI138" s="4" t="str">
        <f t="shared" si="125"/>
        <v/>
      </c>
      <c r="AJ138" s="207">
        <v>1</v>
      </c>
      <c r="AK138" s="4">
        <f t="shared" si="126"/>
        <v>15</v>
      </c>
      <c r="AL138" s="207">
        <v>1</v>
      </c>
      <c r="AM138" s="207" t="s">
        <v>18</v>
      </c>
      <c r="AN138" s="323"/>
      <c r="AO138" s="323"/>
      <c r="AP138" s="323"/>
      <c r="AQ138" s="323"/>
      <c r="AR138" s="324"/>
      <c r="AS138" s="324"/>
    </row>
    <row r="139" spans="1:45" s="204" customFormat="1" ht="15.75" customHeight="1" x14ac:dyDescent="0.3">
      <c r="A139" s="138" t="s">
        <v>131</v>
      </c>
      <c r="B139" s="63" t="s">
        <v>28</v>
      </c>
      <c r="C139" s="205" t="s">
        <v>362</v>
      </c>
      <c r="D139" s="206"/>
      <c r="E139" s="4" t="str">
        <f t="shared" si="115"/>
        <v/>
      </c>
      <c r="F139" s="207"/>
      <c r="G139" s="4" t="str">
        <f t="shared" si="116"/>
        <v/>
      </c>
      <c r="H139" s="207"/>
      <c r="I139" s="208"/>
      <c r="J139" s="206"/>
      <c r="K139" s="4" t="str">
        <f t="shared" si="117"/>
        <v/>
      </c>
      <c r="L139" s="209"/>
      <c r="M139" s="4" t="str">
        <f t="shared" si="118"/>
        <v/>
      </c>
      <c r="N139" s="207"/>
      <c r="O139" s="208"/>
      <c r="P139" s="206"/>
      <c r="Q139" s="4" t="str">
        <f t="shared" si="119"/>
        <v/>
      </c>
      <c r="R139" s="209"/>
      <c r="S139" s="4" t="str">
        <f t="shared" si="120"/>
        <v/>
      </c>
      <c r="T139" s="207"/>
      <c r="U139" s="210"/>
      <c r="V139" s="209"/>
      <c r="W139" s="4" t="str">
        <f t="shared" si="121"/>
        <v/>
      </c>
      <c r="X139" s="207"/>
      <c r="Y139" s="4" t="str">
        <f t="shared" si="122"/>
        <v/>
      </c>
      <c r="Z139" s="207"/>
      <c r="AA139" s="210"/>
      <c r="AB139" s="209"/>
      <c r="AC139" s="4" t="str">
        <f t="shared" si="123"/>
        <v/>
      </c>
      <c r="AD139" s="207">
        <v>1</v>
      </c>
      <c r="AE139" s="4">
        <f t="shared" si="124"/>
        <v>15</v>
      </c>
      <c r="AF139" s="207">
        <v>1</v>
      </c>
      <c r="AG139" s="210" t="s">
        <v>18</v>
      </c>
      <c r="AH139" s="209"/>
      <c r="AI139" s="4" t="str">
        <f t="shared" si="125"/>
        <v/>
      </c>
      <c r="AJ139" s="207"/>
      <c r="AK139" s="4" t="str">
        <f t="shared" si="126"/>
        <v/>
      </c>
      <c r="AL139" s="207"/>
      <c r="AM139" s="207"/>
      <c r="AN139" s="323"/>
      <c r="AO139" s="323"/>
      <c r="AP139" s="323"/>
      <c r="AQ139" s="323"/>
      <c r="AR139" s="324"/>
      <c r="AS139" s="324"/>
    </row>
    <row r="140" spans="1:45" s="204" customFormat="1" ht="15.75" customHeight="1" x14ac:dyDescent="0.3">
      <c r="A140" s="138" t="s">
        <v>132</v>
      </c>
      <c r="B140" s="63" t="s">
        <v>28</v>
      </c>
      <c r="C140" s="205" t="s">
        <v>133</v>
      </c>
      <c r="D140" s="206"/>
      <c r="E140" s="4" t="str">
        <f t="shared" si="115"/>
        <v/>
      </c>
      <c r="F140" s="207"/>
      <c r="G140" s="4" t="str">
        <f t="shared" si="116"/>
        <v/>
      </c>
      <c r="H140" s="207"/>
      <c r="I140" s="208"/>
      <c r="J140" s="206"/>
      <c r="K140" s="4" t="str">
        <f t="shared" si="117"/>
        <v/>
      </c>
      <c r="L140" s="209"/>
      <c r="M140" s="4" t="str">
        <f t="shared" si="118"/>
        <v/>
      </c>
      <c r="N140" s="207"/>
      <c r="O140" s="208"/>
      <c r="P140" s="206"/>
      <c r="Q140" s="4" t="str">
        <f t="shared" si="119"/>
        <v/>
      </c>
      <c r="R140" s="209"/>
      <c r="S140" s="4" t="str">
        <f t="shared" si="120"/>
        <v/>
      </c>
      <c r="T140" s="207"/>
      <c r="U140" s="210"/>
      <c r="V140" s="209"/>
      <c r="W140" s="4" t="str">
        <f t="shared" si="121"/>
        <v/>
      </c>
      <c r="X140" s="207"/>
      <c r="Y140" s="4" t="str">
        <f t="shared" si="122"/>
        <v/>
      </c>
      <c r="Z140" s="207"/>
      <c r="AA140" s="210"/>
      <c r="AB140" s="209"/>
      <c r="AC140" s="4" t="str">
        <f t="shared" si="123"/>
        <v/>
      </c>
      <c r="AD140" s="207"/>
      <c r="AE140" s="4" t="str">
        <f t="shared" si="124"/>
        <v/>
      </c>
      <c r="AF140" s="207"/>
      <c r="AG140" s="210"/>
      <c r="AH140" s="209">
        <v>1</v>
      </c>
      <c r="AI140" s="4">
        <f t="shared" si="125"/>
        <v>15</v>
      </c>
      <c r="AJ140" s="207">
        <v>1</v>
      </c>
      <c r="AK140" s="4">
        <f t="shared" si="126"/>
        <v>15</v>
      </c>
      <c r="AL140" s="207">
        <v>3</v>
      </c>
      <c r="AM140" s="207" t="s">
        <v>18</v>
      </c>
      <c r="AN140" s="323"/>
      <c r="AO140" s="323"/>
      <c r="AP140" s="323"/>
      <c r="AQ140" s="323"/>
      <c r="AR140" s="324"/>
      <c r="AS140" s="324"/>
    </row>
    <row r="141" spans="1:45" s="204" customFormat="1" ht="15.75" customHeight="1" x14ac:dyDescent="0.3">
      <c r="A141" s="138" t="s">
        <v>134</v>
      </c>
      <c r="B141" s="63" t="s">
        <v>28</v>
      </c>
      <c r="C141" s="205" t="s">
        <v>135</v>
      </c>
      <c r="D141" s="206"/>
      <c r="E141" s="4" t="str">
        <f t="shared" si="115"/>
        <v/>
      </c>
      <c r="F141" s="207"/>
      <c r="G141" s="4" t="str">
        <f t="shared" si="116"/>
        <v/>
      </c>
      <c r="H141" s="207"/>
      <c r="I141" s="208"/>
      <c r="J141" s="206"/>
      <c r="K141" s="4" t="str">
        <f t="shared" si="117"/>
        <v/>
      </c>
      <c r="L141" s="209"/>
      <c r="M141" s="4" t="str">
        <f t="shared" si="118"/>
        <v/>
      </c>
      <c r="N141" s="207"/>
      <c r="O141" s="208"/>
      <c r="P141" s="206"/>
      <c r="Q141" s="4" t="str">
        <f t="shared" si="119"/>
        <v/>
      </c>
      <c r="R141" s="209"/>
      <c r="S141" s="4" t="str">
        <f t="shared" si="120"/>
        <v/>
      </c>
      <c r="T141" s="207"/>
      <c r="U141" s="210"/>
      <c r="V141" s="209">
        <v>1</v>
      </c>
      <c r="W141" s="4">
        <f t="shared" si="121"/>
        <v>15</v>
      </c>
      <c r="X141" s="207">
        <v>1</v>
      </c>
      <c r="Y141" s="4">
        <f t="shared" si="122"/>
        <v>15</v>
      </c>
      <c r="Z141" s="207">
        <v>3</v>
      </c>
      <c r="AA141" s="210" t="s">
        <v>18</v>
      </c>
      <c r="AB141" s="209"/>
      <c r="AC141" s="4" t="str">
        <f t="shared" si="123"/>
        <v/>
      </c>
      <c r="AD141" s="207"/>
      <c r="AE141" s="4" t="str">
        <f t="shared" si="124"/>
        <v/>
      </c>
      <c r="AF141" s="207"/>
      <c r="AG141" s="210"/>
      <c r="AH141" s="209"/>
      <c r="AI141" s="4" t="str">
        <f t="shared" si="125"/>
        <v/>
      </c>
      <c r="AJ141" s="207"/>
      <c r="AK141" s="4" t="str">
        <f t="shared" si="126"/>
        <v/>
      </c>
      <c r="AL141" s="207"/>
      <c r="AM141" s="207"/>
      <c r="AN141" s="323"/>
      <c r="AO141" s="323"/>
      <c r="AP141" s="323"/>
      <c r="AQ141" s="323"/>
      <c r="AR141" s="324"/>
      <c r="AS141" s="324"/>
    </row>
    <row r="142" spans="1:45" s="204" customFormat="1" ht="15.75" customHeight="1" x14ac:dyDescent="0.3">
      <c r="A142" s="138" t="s">
        <v>136</v>
      </c>
      <c r="B142" s="63" t="s">
        <v>28</v>
      </c>
      <c r="C142" s="205" t="s">
        <v>363</v>
      </c>
      <c r="D142" s="206"/>
      <c r="E142" s="4" t="str">
        <f t="shared" si="115"/>
        <v/>
      </c>
      <c r="F142" s="207"/>
      <c r="G142" s="4" t="str">
        <f t="shared" si="116"/>
        <v/>
      </c>
      <c r="H142" s="207"/>
      <c r="I142" s="208"/>
      <c r="J142" s="206"/>
      <c r="K142" s="4" t="str">
        <f t="shared" si="117"/>
        <v/>
      </c>
      <c r="L142" s="209"/>
      <c r="M142" s="4" t="str">
        <f t="shared" si="118"/>
        <v/>
      </c>
      <c r="N142" s="207"/>
      <c r="O142" s="208"/>
      <c r="P142" s="206"/>
      <c r="Q142" s="4" t="str">
        <f t="shared" si="119"/>
        <v/>
      </c>
      <c r="R142" s="209"/>
      <c r="S142" s="4" t="str">
        <f t="shared" si="120"/>
        <v/>
      </c>
      <c r="T142" s="207"/>
      <c r="U142" s="210"/>
      <c r="V142" s="209">
        <v>2</v>
      </c>
      <c r="W142" s="4">
        <f t="shared" si="121"/>
        <v>30</v>
      </c>
      <c r="X142" s="207"/>
      <c r="Y142" s="4" t="str">
        <f t="shared" si="122"/>
        <v/>
      </c>
      <c r="Z142" s="207">
        <v>3</v>
      </c>
      <c r="AA142" s="210" t="s">
        <v>18</v>
      </c>
      <c r="AB142" s="209">
        <v>2</v>
      </c>
      <c r="AC142" s="4">
        <f t="shared" si="123"/>
        <v>30</v>
      </c>
      <c r="AD142" s="207"/>
      <c r="AE142" s="4" t="str">
        <f t="shared" si="124"/>
        <v/>
      </c>
      <c r="AF142" s="207">
        <v>3</v>
      </c>
      <c r="AG142" s="210" t="s">
        <v>18</v>
      </c>
      <c r="AH142" s="209">
        <v>2</v>
      </c>
      <c r="AI142" s="4">
        <f t="shared" si="125"/>
        <v>30</v>
      </c>
      <c r="AJ142" s="207"/>
      <c r="AK142" s="4" t="str">
        <f t="shared" si="126"/>
        <v/>
      </c>
      <c r="AL142" s="207">
        <v>3</v>
      </c>
      <c r="AM142" s="207" t="s">
        <v>18</v>
      </c>
      <c r="AN142" s="323"/>
      <c r="AO142" s="323"/>
      <c r="AP142" s="323"/>
      <c r="AQ142" s="323"/>
      <c r="AR142" s="324"/>
      <c r="AS142" s="324"/>
    </row>
    <row r="143" spans="1:45" s="204" customFormat="1" ht="15.75" customHeight="1" x14ac:dyDescent="0.3">
      <c r="A143" s="138" t="s">
        <v>137</v>
      </c>
      <c r="B143" s="63" t="s">
        <v>28</v>
      </c>
      <c r="C143" s="205" t="s">
        <v>138</v>
      </c>
      <c r="D143" s="206"/>
      <c r="E143" s="4" t="str">
        <f t="shared" si="115"/>
        <v/>
      </c>
      <c r="F143" s="207"/>
      <c r="G143" s="4" t="str">
        <f t="shared" si="116"/>
        <v/>
      </c>
      <c r="H143" s="207"/>
      <c r="I143" s="208"/>
      <c r="J143" s="206"/>
      <c r="K143" s="4" t="str">
        <f t="shared" si="117"/>
        <v/>
      </c>
      <c r="L143" s="209"/>
      <c r="M143" s="4" t="str">
        <f t="shared" si="118"/>
        <v/>
      </c>
      <c r="N143" s="207"/>
      <c r="O143" s="208"/>
      <c r="P143" s="206"/>
      <c r="Q143" s="4" t="str">
        <f t="shared" si="119"/>
        <v/>
      </c>
      <c r="R143" s="209"/>
      <c r="S143" s="4" t="str">
        <f t="shared" si="120"/>
        <v/>
      </c>
      <c r="T143" s="207"/>
      <c r="U143" s="210"/>
      <c r="V143" s="209">
        <v>1</v>
      </c>
      <c r="W143" s="4">
        <f t="shared" si="121"/>
        <v>15</v>
      </c>
      <c r="X143" s="207">
        <v>1</v>
      </c>
      <c r="Y143" s="4">
        <f t="shared" si="122"/>
        <v>15</v>
      </c>
      <c r="Z143" s="207">
        <v>3</v>
      </c>
      <c r="AA143" s="210" t="s">
        <v>18</v>
      </c>
      <c r="AB143" s="211">
        <v>1</v>
      </c>
      <c r="AC143" s="4">
        <f t="shared" si="123"/>
        <v>15</v>
      </c>
      <c r="AD143" s="185">
        <v>1</v>
      </c>
      <c r="AE143" s="4">
        <f t="shared" si="124"/>
        <v>15</v>
      </c>
      <c r="AF143" s="185">
        <v>3</v>
      </c>
      <c r="AG143" s="186" t="s">
        <v>18</v>
      </c>
      <c r="AH143" s="211">
        <v>1</v>
      </c>
      <c r="AI143" s="4">
        <f t="shared" si="125"/>
        <v>15</v>
      </c>
      <c r="AJ143" s="185">
        <v>1</v>
      </c>
      <c r="AK143" s="4">
        <f t="shared" si="126"/>
        <v>15</v>
      </c>
      <c r="AL143" s="185">
        <v>3</v>
      </c>
      <c r="AM143" s="186" t="s">
        <v>18</v>
      </c>
      <c r="AN143" s="323"/>
      <c r="AO143" s="323"/>
      <c r="AP143" s="323"/>
      <c r="AQ143" s="323"/>
      <c r="AR143" s="324"/>
      <c r="AS143" s="324"/>
    </row>
    <row r="144" spans="1:45" s="204" customFormat="1" ht="15.75" customHeight="1" x14ac:dyDescent="0.3">
      <c r="A144" s="138" t="s">
        <v>139</v>
      </c>
      <c r="B144" s="63" t="s">
        <v>28</v>
      </c>
      <c r="C144" s="205" t="s">
        <v>140</v>
      </c>
      <c r="D144" s="206"/>
      <c r="E144" s="4" t="str">
        <f t="shared" si="115"/>
        <v/>
      </c>
      <c r="F144" s="207"/>
      <c r="G144" s="4" t="str">
        <f t="shared" si="116"/>
        <v/>
      </c>
      <c r="H144" s="207"/>
      <c r="I144" s="208"/>
      <c r="J144" s="206"/>
      <c r="K144" s="4" t="str">
        <f t="shared" si="117"/>
        <v/>
      </c>
      <c r="L144" s="209"/>
      <c r="M144" s="4" t="str">
        <f t="shared" si="118"/>
        <v/>
      </c>
      <c r="N144" s="207"/>
      <c r="O144" s="208"/>
      <c r="P144" s="206"/>
      <c r="Q144" s="4" t="str">
        <f t="shared" si="119"/>
        <v/>
      </c>
      <c r="R144" s="209"/>
      <c r="S144" s="4" t="str">
        <f t="shared" si="120"/>
        <v/>
      </c>
      <c r="T144" s="207"/>
      <c r="U144" s="210"/>
      <c r="V144" s="211">
        <v>1</v>
      </c>
      <c r="W144" s="4">
        <f t="shared" si="121"/>
        <v>15</v>
      </c>
      <c r="X144" s="185">
        <v>1</v>
      </c>
      <c r="Y144" s="4">
        <f t="shared" si="122"/>
        <v>15</v>
      </c>
      <c r="Z144" s="185">
        <v>3</v>
      </c>
      <c r="AA144" s="186" t="s">
        <v>18</v>
      </c>
      <c r="AB144" s="209">
        <v>1</v>
      </c>
      <c r="AC144" s="4">
        <f t="shared" si="123"/>
        <v>15</v>
      </c>
      <c r="AD144" s="207">
        <v>1</v>
      </c>
      <c r="AE144" s="4">
        <f t="shared" si="124"/>
        <v>15</v>
      </c>
      <c r="AF144" s="207">
        <v>3</v>
      </c>
      <c r="AG144" s="210" t="s">
        <v>18</v>
      </c>
      <c r="AH144" s="211">
        <v>1</v>
      </c>
      <c r="AI144" s="4">
        <f t="shared" si="125"/>
        <v>15</v>
      </c>
      <c r="AJ144" s="185">
        <v>1</v>
      </c>
      <c r="AK144" s="4">
        <f t="shared" si="126"/>
        <v>15</v>
      </c>
      <c r="AL144" s="185">
        <v>3</v>
      </c>
      <c r="AM144" s="186" t="s">
        <v>18</v>
      </c>
      <c r="AN144" s="323"/>
      <c r="AO144" s="323"/>
      <c r="AP144" s="323"/>
      <c r="AQ144" s="323"/>
      <c r="AR144" s="324"/>
      <c r="AS144" s="324"/>
    </row>
    <row r="145" spans="1:45" s="204" customFormat="1" ht="15.75" customHeight="1" x14ac:dyDescent="0.3">
      <c r="A145" s="138" t="s">
        <v>141</v>
      </c>
      <c r="B145" s="63" t="s">
        <v>28</v>
      </c>
      <c r="C145" s="205" t="s">
        <v>142</v>
      </c>
      <c r="D145" s="206"/>
      <c r="E145" s="4" t="str">
        <f t="shared" si="115"/>
        <v/>
      </c>
      <c r="F145" s="207"/>
      <c r="G145" s="4" t="str">
        <f t="shared" si="116"/>
        <v/>
      </c>
      <c r="H145" s="207"/>
      <c r="I145" s="208"/>
      <c r="J145" s="206"/>
      <c r="K145" s="4" t="str">
        <f t="shared" si="117"/>
        <v/>
      </c>
      <c r="L145" s="209"/>
      <c r="M145" s="4" t="str">
        <f t="shared" si="118"/>
        <v/>
      </c>
      <c r="N145" s="207"/>
      <c r="O145" s="208"/>
      <c r="P145" s="206"/>
      <c r="Q145" s="4" t="str">
        <f t="shared" si="119"/>
        <v/>
      </c>
      <c r="R145" s="209"/>
      <c r="S145" s="4" t="str">
        <f t="shared" si="120"/>
        <v/>
      </c>
      <c r="T145" s="207"/>
      <c r="U145" s="210"/>
      <c r="V145" s="209">
        <v>2</v>
      </c>
      <c r="W145" s="4">
        <f t="shared" si="121"/>
        <v>30</v>
      </c>
      <c r="X145" s="207"/>
      <c r="Y145" s="4" t="str">
        <f t="shared" si="122"/>
        <v/>
      </c>
      <c r="Z145" s="207">
        <v>3</v>
      </c>
      <c r="AA145" s="210" t="s">
        <v>18</v>
      </c>
      <c r="AB145" s="209">
        <v>2</v>
      </c>
      <c r="AC145" s="4">
        <f t="shared" si="123"/>
        <v>30</v>
      </c>
      <c r="AD145" s="207"/>
      <c r="AE145" s="4" t="str">
        <f t="shared" si="124"/>
        <v/>
      </c>
      <c r="AF145" s="207">
        <v>3</v>
      </c>
      <c r="AG145" s="210" t="s">
        <v>18</v>
      </c>
      <c r="AH145" s="209">
        <v>2</v>
      </c>
      <c r="AI145" s="4">
        <f t="shared" si="125"/>
        <v>30</v>
      </c>
      <c r="AJ145" s="207"/>
      <c r="AK145" s="4" t="str">
        <f t="shared" si="126"/>
        <v/>
      </c>
      <c r="AL145" s="207">
        <v>3</v>
      </c>
      <c r="AM145" s="210" t="s">
        <v>18</v>
      </c>
      <c r="AN145" s="323"/>
      <c r="AO145" s="323"/>
      <c r="AP145" s="323"/>
      <c r="AQ145" s="323"/>
      <c r="AR145" s="324"/>
      <c r="AS145" s="324"/>
    </row>
    <row r="146" spans="1:45" s="204" customFormat="1" ht="15.75" customHeight="1" x14ac:dyDescent="0.3">
      <c r="A146" s="138" t="s">
        <v>143</v>
      </c>
      <c r="B146" s="63" t="s">
        <v>28</v>
      </c>
      <c r="C146" s="205" t="s">
        <v>144</v>
      </c>
      <c r="D146" s="206"/>
      <c r="E146" s="4" t="str">
        <f t="shared" si="115"/>
        <v/>
      </c>
      <c r="F146" s="207"/>
      <c r="G146" s="4" t="str">
        <f t="shared" si="116"/>
        <v/>
      </c>
      <c r="H146" s="207"/>
      <c r="I146" s="208"/>
      <c r="J146" s="206"/>
      <c r="K146" s="4" t="str">
        <f t="shared" si="117"/>
        <v/>
      </c>
      <c r="L146" s="209"/>
      <c r="M146" s="4" t="str">
        <f t="shared" si="118"/>
        <v/>
      </c>
      <c r="N146" s="207"/>
      <c r="O146" s="208"/>
      <c r="P146" s="206"/>
      <c r="Q146" s="4" t="str">
        <f t="shared" si="119"/>
        <v/>
      </c>
      <c r="R146" s="209"/>
      <c r="S146" s="4" t="str">
        <f t="shared" si="120"/>
        <v/>
      </c>
      <c r="T146" s="207"/>
      <c r="U146" s="210"/>
      <c r="V146" s="209">
        <v>2</v>
      </c>
      <c r="W146" s="4">
        <f t="shared" si="121"/>
        <v>30</v>
      </c>
      <c r="X146" s="207"/>
      <c r="Y146" s="4" t="str">
        <f t="shared" si="122"/>
        <v/>
      </c>
      <c r="Z146" s="207">
        <v>3</v>
      </c>
      <c r="AA146" s="210" t="s">
        <v>18</v>
      </c>
      <c r="AB146" s="209">
        <v>2</v>
      </c>
      <c r="AC146" s="4">
        <f t="shared" si="123"/>
        <v>30</v>
      </c>
      <c r="AD146" s="207"/>
      <c r="AE146" s="4" t="str">
        <f t="shared" si="124"/>
        <v/>
      </c>
      <c r="AF146" s="207">
        <v>3</v>
      </c>
      <c r="AG146" s="210" t="s">
        <v>18</v>
      </c>
      <c r="AH146" s="209">
        <v>2</v>
      </c>
      <c r="AI146" s="4">
        <f t="shared" si="125"/>
        <v>30</v>
      </c>
      <c r="AJ146" s="207"/>
      <c r="AK146" s="4" t="str">
        <f t="shared" si="126"/>
        <v/>
      </c>
      <c r="AL146" s="207">
        <v>3</v>
      </c>
      <c r="AM146" s="210" t="s">
        <v>18</v>
      </c>
      <c r="AN146" s="323"/>
      <c r="AO146" s="323"/>
      <c r="AP146" s="323"/>
      <c r="AQ146" s="323"/>
      <c r="AR146" s="324"/>
      <c r="AS146" s="324"/>
    </row>
    <row r="147" spans="1:45" s="204" customFormat="1" ht="15.75" customHeight="1" x14ac:dyDescent="0.3">
      <c r="A147" s="138" t="s">
        <v>145</v>
      </c>
      <c r="B147" s="63" t="s">
        <v>28</v>
      </c>
      <c r="C147" s="205" t="s">
        <v>308</v>
      </c>
      <c r="D147" s="206"/>
      <c r="E147" s="4" t="str">
        <f t="shared" si="115"/>
        <v/>
      </c>
      <c r="F147" s="207"/>
      <c r="G147" s="4" t="str">
        <f t="shared" si="116"/>
        <v/>
      </c>
      <c r="H147" s="207"/>
      <c r="I147" s="208"/>
      <c r="J147" s="206"/>
      <c r="K147" s="4" t="str">
        <f t="shared" si="117"/>
        <v/>
      </c>
      <c r="L147" s="209"/>
      <c r="M147" s="4" t="str">
        <f t="shared" si="118"/>
        <v/>
      </c>
      <c r="N147" s="207"/>
      <c r="O147" s="208"/>
      <c r="P147" s="206"/>
      <c r="Q147" s="4" t="str">
        <f t="shared" si="119"/>
        <v/>
      </c>
      <c r="R147" s="209"/>
      <c r="S147" s="4" t="str">
        <f t="shared" si="120"/>
        <v/>
      </c>
      <c r="T147" s="207"/>
      <c r="U147" s="210"/>
      <c r="V147" s="211">
        <v>1</v>
      </c>
      <c r="W147" s="4">
        <f t="shared" si="121"/>
        <v>15</v>
      </c>
      <c r="X147" s="185">
        <v>1</v>
      </c>
      <c r="Y147" s="4">
        <f t="shared" si="122"/>
        <v>15</v>
      </c>
      <c r="Z147" s="185">
        <v>3</v>
      </c>
      <c r="AA147" s="186" t="s">
        <v>18</v>
      </c>
      <c r="AB147" s="211">
        <v>1</v>
      </c>
      <c r="AC147" s="4">
        <f t="shared" si="123"/>
        <v>15</v>
      </c>
      <c r="AD147" s="185">
        <v>1</v>
      </c>
      <c r="AE147" s="4">
        <f t="shared" si="124"/>
        <v>15</v>
      </c>
      <c r="AF147" s="185">
        <v>3</v>
      </c>
      <c r="AG147" s="186" t="s">
        <v>18</v>
      </c>
      <c r="AH147" s="209">
        <v>1</v>
      </c>
      <c r="AI147" s="4">
        <f t="shared" si="125"/>
        <v>15</v>
      </c>
      <c r="AJ147" s="207">
        <v>1</v>
      </c>
      <c r="AK147" s="4">
        <f t="shared" si="126"/>
        <v>15</v>
      </c>
      <c r="AL147" s="207">
        <v>3</v>
      </c>
      <c r="AM147" s="207" t="s">
        <v>18</v>
      </c>
      <c r="AN147" s="323"/>
      <c r="AO147" s="323"/>
      <c r="AP147" s="323"/>
      <c r="AQ147" s="323"/>
      <c r="AR147" s="324"/>
      <c r="AS147" s="324"/>
    </row>
    <row r="148" spans="1:45" s="204" customFormat="1" ht="15.75" customHeight="1" x14ac:dyDescent="0.3">
      <c r="A148" s="212" t="s">
        <v>146</v>
      </c>
      <c r="B148" s="78" t="s">
        <v>28</v>
      </c>
      <c r="C148" s="213" t="s">
        <v>364</v>
      </c>
      <c r="D148" s="206"/>
      <c r="E148" s="4" t="str">
        <f t="shared" si="115"/>
        <v/>
      </c>
      <c r="F148" s="207"/>
      <c r="G148" s="4" t="str">
        <f t="shared" si="116"/>
        <v/>
      </c>
      <c r="H148" s="207"/>
      <c r="I148" s="208"/>
      <c r="J148" s="206"/>
      <c r="K148" s="4" t="str">
        <f t="shared" si="117"/>
        <v/>
      </c>
      <c r="L148" s="209"/>
      <c r="M148" s="4" t="str">
        <f t="shared" si="118"/>
        <v/>
      </c>
      <c r="N148" s="207"/>
      <c r="O148" s="208"/>
      <c r="P148" s="206"/>
      <c r="Q148" s="4" t="str">
        <f t="shared" si="119"/>
        <v/>
      </c>
      <c r="R148" s="209"/>
      <c r="S148" s="4" t="str">
        <f t="shared" si="120"/>
        <v/>
      </c>
      <c r="T148" s="207"/>
      <c r="U148" s="186"/>
      <c r="V148" s="211">
        <v>1</v>
      </c>
      <c r="W148" s="4">
        <f t="shared" si="121"/>
        <v>15</v>
      </c>
      <c r="X148" s="185">
        <v>1</v>
      </c>
      <c r="Y148" s="4">
        <f t="shared" si="122"/>
        <v>15</v>
      </c>
      <c r="Z148" s="185">
        <v>3</v>
      </c>
      <c r="AA148" s="186" t="s">
        <v>18</v>
      </c>
      <c r="AB148" s="209">
        <v>1</v>
      </c>
      <c r="AC148" s="4">
        <f t="shared" si="123"/>
        <v>15</v>
      </c>
      <c r="AD148" s="207">
        <v>1</v>
      </c>
      <c r="AE148" s="4">
        <f t="shared" si="124"/>
        <v>15</v>
      </c>
      <c r="AF148" s="207">
        <v>3</v>
      </c>
      <c r="AG148" s="210" t="s">
        <v>18</v>
      </c>
      <c r="AH148" s="211">
        <v>1</v>
      </c>
      <c r="AI148" s="4">
        <f t="shared" si="125"/>
        <v>15</v>
      </c>
      <c r="AJ148" s="185">
        <v>1</v>
      </c>
      <c r="AK148" s="4">
        <f t="shared" si="126"/>
        <v>15</v>
      </c>
      <c r="AL148" s="185">
        <v>3</v>
      </c>
      <c r="AM148" s="186" t="s">
        <v>18</v>
      </c>
      <c r="AN148" s="323"/>
      <c r="AO148" s="323"/>
      <c r="AP148" s="323"/>
      <c r="AQ148" s="323"/>
      <c r="AR148" s="324"/>
      <c r="AS148" s="324"/>
    </row>
    <row r="149" spans="1:45" s="204" customFormat="1" ht="15.75" customHeight="1" x14ac:dyDescent="0.3">
      <c r="A149" s="138" t="s">
        <v>157</v>
      </c>
      <c r="B149" s="63" t="s">
        <v>28</v>
      </c>
      <c r="C149" s="214" t="s">
        <v>158</v>
      </c>
      <c r="D149" s="215"/>
      <c r="E149" s="23" t="str">
        <f t="shared" si="115"/>
        <v/>
      </c>
      <c r="F149" s="216"/>
      <c r="G149" s="23" t="str">
        <f t="shared" si="116"/>
        <v/>
      </c>
      <c r="H149" s="216"/>
      <c r="I149" s="217"/>
      <c r="J149" s="215"/>
      <c r="K149" s="23" t="str">
        <f t="shared" si="117"/>
        <v/>
      </c>
      <c r="L149" s="218"/>
      <c r="M149" s="23" t="str">
        <f t="shared" si="118"/>
        <v/>
      </c>
      <c r="N149" s="216"/>
      <c r="O149" s="217"/>
      <c r="P149" s="215"/>
      <c r="Q149" s="23" t="str">
        <f t="shared" si="119"/>
        <v/>
      </c>
      <c r="R149" s="218"/>
      <c r="S149" s="23" t="str">
        <f t="shared" si="120"/>
        <v/>
      </c>
      <c r="T149" s="216"/>
      <c r="U149" s="219"/>
      <c r="V149" s="218"/>
      <c r="W149" s="23" t="str">
        <f t="shared" si="121"/>
        <v/>
      </c>
      <c r="X149" s="216">
        <v>2</v>
      </c>
      <c r="Y149" s="23">
        <f t="shared" si="122"/>
        <v>30</v>
      </c>
      <c r="Z149" s="216">
        <v>3</v>
      </c>
      <c r="AA149" s="219" t="s">
        <v>18</v>
      </c>
      <c r="AB149" s="218"/>
      <c r="AC149" s="23" t="str">
        <f t="shared" si="123"/>
        <v/>
      </c>
      <c r="AD149" s="216">
        <v>2</v>
      </c>
      <c r="AE149" s="23">
        <f t="shared" si="124"/>
        <v>30</v>
      </c>
      <c r="AF149" s="216">
        <v>3</v>
      </c>
      <c r="AG149" s="219" t="s">
        <v>18</v>
      </c>
      <c r="AH149" s="218"/>
      <c r="AI149" s="23" t="str">
        <f t="shared" si="125"/>
        <v/>
      </c>
      <c r="AJ149" s="216">
        <v>2</v>
      </c>
      <c r="AK149" s="23">
        <f t="shared" si="126"/>
        <v>30</v>
      </c>
      <c r="AL149" s="216">
        <v>3</v>
      </c>
      <c r="AM149" s="216" t="s">
        <v>18</v>
      </c>
      <c r="AN149" s="323"/>
      <c r="AO149" s="323"/>
      <c r="AP149" s="323"/>
      <c r="AQ149" s="323"/>
      <c r="AR149" s="324"/>
      <c r="AS149" s="324"/>
    </row>
    <row r="150" spans="1:45" s="204" customFormat="1" ht="15.75" customHeight="1" x14ac:dyDescent="0.3">
      <c r="A150" s="138" t="s">
        <v>159</v>
      </c>
      <c r="B150" s="63" t="s">
        <v>28</v>
      </c>
      <c r="C150" s="205" t="s">
        <v>160</v>
      </c>
      <c r="D150" s="184"/>
      <c r="E150" s="4" t="str">
        <f t="shared" si="115"/>
        <v/>
      </c>
      <c r="F150" s="185"/>
      <c r="G150" s="4" t="str">
        <f t="shared" si="116"/>
        <v/>
      </c>
      <c r="H150" s="185"/>
      <c r="I150" s="220"/>
      <c r="J150" s="184"/>
      <c r="K150" s="4" t="str">
        <f t="shared" si="117"/>
        <v/>
      </c>
      <c r="L150" s="211"/>
      <c r="M150" s="4" t="str">
        <f t="shared" si="118"/>
        <v/>
      </c>
      <c r="N150" s="185"/>
      <c r="O150" s="220"/>
      <c r="P150" s="184"/>
      <c r="Q150" s="4" t="str">
        <f t="shared" si="119"/>
        <v/>
      </c>
      <c r="R150" s="211"/>
      <c r="S150" s="4" t="str">
        <f t="shared" si="120"/>
        <v/>
      </c>
      <c r="T150" s="185"/>
      <c r="U150" s="186"/>
      <c r="V150" s="211"/>
      <c r="W150" s="4" t="str">
        <f t="shared" si="121"/>
        <v/>
      </c>
      <c r="X150" s="185">
        <v>2</v>
      </c>
      <c r="Y150" s="4">
        <f t="shared" si="122"/>
        <v>30</v>
      </c>
      <c r="Z150" s="185">
        <v>3</v>
      </c>
      <c r="AA150" s="186" t="s">
        <v>18</v>
      </c>
      <c r="AB150" s="211"/>
      <c r="AC150" s="4" t="str">
        <f t="shared" si="123"/>
        <v/>
      </c>
      <c r="AD150" s="185">
        <v>2</v>
      </c>
      <c r="AE150" s="4">
        <f t="shared" si="124"/>
        <v>30</v>
      </c>
      <c r="AF150" s="185">
        <v>3</v>
      </c>
      <c r="AG150" s="186" t="s">
        <v>18</v>
      </c>
      <c r="AH150" s="211"/>
      <c r="AI150" s="4" t="str">
        <f t="shared" si="125"/>
        <v/>
      </c>
      <c r="AJ150" s="185">
        <v>2</v>
      </c>
      <c r="AK150" s="4">
        <f t="shared" si="126"/>
        <v>30</v>
      </c>
      <c r="AL150" s="185">
        <v>3</v>
      </c>
      <c r="AM150" s="187" t="s">
        <v>18</v>
      </c>
      <c r="AN150" s="323"/>
      <c r="AO150" s="323"/>
      <c r="AP150" s="323"/>
      <c r="AQ150" s="323"/>
      <c r="AR150" s="324"/>
      <c r="AS150" s="324"/>
    </row>
    <row r="151" spans="1:45" s="204" customFormat="1" ht="15.75" customHeight="1" x14ac:dyDescent="0.3">
      <c r="A151" s="221" t="s">
        <v>283</v>
      </c>
      <c r="B151" s="122" t="s">
        <v>28</v>
      </c>
      <c r="C151" s="222" t="s">
        <v>284</v>
      </c>
      <c r="D151" s="184"/>
      <c r="E151" s="4" t="str">
        <f t="shared" si="115"/>
        <v/>
      </c>
      <c r="F151" s="185"/>
      <c r="G151" s="4" t="str">
        <f t="shared" si="116"/>
        <v/>
      </c>
      <c r="H151" s="185"/>
      <c r="I151" s="220"/>
      <c r="J151" s="184"/>
      <c r="K151" s="4" t="str">
        <f t="shared" si="117"/>
        <v/>
      </c>
      <c r="L151" s="211"/>
      <c r="M151" s="4" t="str">
        <f t="shared" si="118"/>
        <v/>
      </c>
      <c r="N151" s="185"/>
      <c r="O151" s="220"/>
      <c r="P151" s="184"/>
      <c r="Q151" s="4" t="str">
        <f t="shared" si="119"/>
        <v/>
      </c>
      <c r="R151" s="211"/>
      <c r="S151" s="4" t="str">
        <f t="shared" si="120"/>
        <v/>
      </c>
      <c r="T151" s="185"/>
      <c r="U151" s="186"/>
      <c r="V151" s="211"/>
      <c r="W151" s="4" t="str">
        <f t="shared" si="121"/>
        <v/>
      </c>
      <c r="X151" s="185"/>
      <c r="Y151" s="4" t="str">
        <f t="shared" si="122"/>
        <v/>
      </c>
      <c r="Z151" s="185"/>
      <c r="AA151" s="186"/>
      <c r="AB151" s="211">
        <v>1</v>
      </c>
      <c r="AC151" s="4">
        <f t="shared" si="123"/>
        <v>15</v>
      </c>
      <c r="AD151" s="185">
        <v>1</v>
      </c>
      <c r="AE151" s="4">
        <f t="shared" si="124"/>
        <v>15</v>
      </c>
      <c r="AF151" s="185">
        <v>3</v>
      </c>
      <c r="AG151" s="186" t="s">
        <v>18</v>
      </c>
      <c r="AH151" s="211"/>
      <c r="AI151" s="4" t="str">
        <f t="shared" si="125"/>
        <v/>
      </c>
      <c r="AJ151" s="185"/>
      <c r="AK151" s="4" t="str">
        <f t="shared" si="126"/>
        <v/>
      </c>
      <c r="AL151" s="185"/>
      <c r="AM151" s="187"/>
      <c r="AN151" s="323"/>
      <c r="AO151" s="323"/>
      <c r="AP151" s="323"/>
      <c r="AQ151" s="323"/>
      <c r="AR151" s="324"/>
      <c r="AS151" s="324"/>
    </row>
    <row r="152" spans="1:45" s="204" customFormat="1" ht="16.5" x14ac:dyDescent="0.3">
      <c r="A152" s="221" t="s">
        <v>393</v>
      </c>
      <c r="B152" s="122" t="s">
        <v>28</v>
      </c>
      <c r="C152" s="222" t="s">
        <v>394</v>
      </c>
      <c r="D152" s="184"/>
      <c r="E152" s="4"/>
      <c r="F152" s="185"/>
      <c r="G152" s="4"/>
      <c r="H152" s="185"/>
      <c r="I152" s="220"/>
      <c r="J152" s="184"/>
      <c r="K152" s="4"/>
      <c r="L152" s="211"/>
      <c r="M152" s="4"/>
      <c r="N152" s="185"/>
      <c r="O152" s="220"/>
      <c r="P152" s="184"/>
      <c r="Q152" s="4"/>
      <c r="R152" s="211"/>
      <c r="S152" s="4"/>
      <c r="T152" s="185"/>
      <c r="U152" s="186"/>
      <c r="V152" s="211"/>
      <c r="W152" s="4"/>
      <c r="X152" s="185"/>
      <c r="Y152" s="4"/>
      <c r="Z152" s="185"/>
      <c r="AA152" s="186"/>
      <c r="AB152" s="211"/>
      <c r="AC152" s="4"/>
      <c r="AD152" s="185"/>
      <c r="AE152" s="4"/>
      <c r="AF152" s="185"/>
      <c r="AG152" s="186"/>
      <c r="AH152" s="211"/>
      <c r="AI152" s="4"/>
      <c r="AJ152" s="185">
        <v>2</v>
      </c>
      <c r="AK152" s="23">
        <f t="shared" si="126"/>
        <v>30</v>
      </c>
      <c r="AL152" s="185">
        <v>3</v>
      </c>
      <c r="AM152" s="187" t="s">
        <v>18</v>
      </c>
      <c r="AN152" s="332"/>
      <c r="AO152" s="333"/>
      <c r="AP152" s="333"/>
      <c r="AQ152" s="334"/>
      <c r="AR152" s="335"/>
      <c r="AS152" s="336"/>
    </row>
    <row r="153" spans="1:45" s="204" customFormat="1" ht="15.75" customHeight="1" x14ac:dyDescent="0.3">
      <c r="A153" s="223" t="s">
        <v>344</v>
      </c>
      <c r="B153" s="122" t="s">
        <v>28</v>
      </c>
      <c r="C153" s="224" t="s">
        <v>345</v>
      </c>
      <c r="D153" s="184"/>
      <c r="E153" s="4"/>
      <c r="F153" s="185"/>
      <c r="G153" s="4"/>
      <c r="H153" s="185"/>
      <c r="I153" s="220"/>
      <c r="J153" s="184"/>
      <c r="K153" s="4"/>
      <c r="L153" s="211"/>
      <c r="M153" s="4"/>
      <c r="N153" s="185"/>
      <c r="O153" s="220"/>
      <c r="P153" s="184"/>
      <c r="Q153" s="4"/>
      <c r="R153" s="211"/>
      <c r="S153" s="4"/>
      <c r="T153" s="185"/>
      <c r="U153" s="186"/>
      <c r="V153" s="211"/>
      <c r="W153" s="4"/>
      <c r="X153" s="185"/>
      <c r="Y153" s="4" t="str">
        <f t="shared" si="122"/>
        <v/>
      </c>
      <c r="Z153" s="185"/>
      <c r="AA153" s="186"/>
      <c r="AB153" s="211"/>
      <c r="AC153" s="4" t="str">
        <f t="shared" ref="AC153:AC168" si="127">IF(AB153*15=0,"",AB153*15)</f>
        <v/>
      </c>
      <c r="AD153" s="185">
        <v>1</v>
      </c>
      <c r="AE153" s="4">
        <f t="shared" ref="AE153:AE177" si="128">IF(AD153*15=0,"",AD153*15)</f>
        <v>15</v>
      </c>
      <c r="AF153" s="185">
        <v>1</v>
      </c>
      <c r="AG153" s="186" t="s">
        <v>54</v>
      </c>
      <c r="AH153" s="211"/>
      <c r="AI153" s="4" t="str">
        <f t="shared" ref="AI153:AI168" si="129">IF(AH153*15=0,"",AH153*15)</f>
        <v/>
      </c>
      <c r="AJ153" s="185"/>
      <c r="AK153" s="4" t="str">
        <f t="shared" si="126"/>
        <v/>
      </c>
      <c r="AL153" s="185"/>
      <c r="AM153" s="187"/>
      <c r="AN153" s="332"/>
      <c r="AO153" s="333"/>
      <c r="AP153" s="333"/>
      <c r="AQ153" s="334"/>
      <c r="AR153" s="335"/>
      <c r="AS153" s="336"/>
    </row>
    <row r="154" spans="1:45" s="204" customFormat="1" ht="15.75" customHeight="1" x14ac:dyDescent="0.3">
      <c r="A154" s="223" t="s">
        <v>385</v>
      </c>
      <c r="B154" s="122" t="s">
        <v>28</v>
      </c>
      <c r="C154" s="225" t="s">
        <v>365</v>
      </c>
      <c r="D154" s="184"/>
      <c r="E154" s="4"/>
      <c r="F154" s="185"/>
      <c r="G154" s="4"/>
      <c r="H154" s="185"/>
      <c r="I154" s="220"/>
      <c r="J154" s="184"/>
      <c r="K154" s="4"/>
      <c r="L154" s="211"/>
      <c r="M154" s="4"/>
      <c r="N154" s="185"/>
      <c r="O154" s="220"/>
      <c r="P154" s="184"/>
      <c r="Q154" s="4"/>
      <c r="R154" s="211"/>
      <c r="S154" s="4"/>
      <c r="T154" s="185"/>
      <c r="U154" s="186"/>
      <c r="V154" s="211"/>
      <c r="W154" s="4"/>
      <c r="X154" s="185">
        <v>2</v>
      </c>
      <c r="Y154" s="4">
        <f t="shared" si="122"/>
        <v>30</v>
      </c>
      <c r="Z154" s="185">
        <v>3</v>
      </c>
      <c r="AA154" s="186" t="s">
        <v>18</v>
      </c>
      <c r="AB154" s="211"/>
      <c r="AC154" s="4" t="str">
        <f t="shared" si="127"/>
        <v/>
      </c>
      <c r="AD154" s="185">
        <v>2</v>
      </c>
      <c r="AE154" s="4">
        <f t="shared" si="128"/>
        <v>30</v>
      </c>
      <c r="AF154" s="185">
        <v>3</v>
      </c>
      <c r="AG154" s="186" t="s">
        <v>18</v>
      </c>
      <c r="AH154" s="211"/>
      <c r="AI154" s="4" t="str">
        <f t="shared" si="129"/>
        <v/>
      </c>
      <c r="AJ154" s="185">
        <v>2</v>
      </c>
      <c r="AK154" s="4">
        <f t="shared" si="126"/>
        <v>30</v>
      </c>
      <c r="AL154" s="185">
        <v>3</v>
      </c>
      <c r="AM154" s="186" t="s">
        <v>18</v>
      </c>
      <c r="AN154" s="332"/>
      <c r="AO154" s="333"/>
      <c r="AP154" s="333"/>
      <c r="AQ154" s="334"/>
      <c r="AR154" s="335"/>
      <c r="AS154" s="336"/>
    </row>
    <row r="155" spans="1:45" s="204" customFormat="1" ht="31.5" x14ac:dyDescent="0.3">
      <c r="A155" s="223" t="s">
        <v>346</v>
      </c>
      <c r="B155" s="122" t="s">
        <v>28</v>
      </c>
      <c r="C155" s="226" t="s">
        <v>347</v>
      </c>
      <c r="D155" s="184"/>
      <c r="E155" s="4"/>
      <c r="F155" s="185"/>
      <c r="G155" s="4"/>
      <c r="H155" s="185"/>
      <c r="I155" s="220"/>
      <c r="J155" s="184"/>
      <c r="K155" s="4"/>
      <c r="L155" s="211"/>
      <c r="M155" s="4"/>
      <c r="N155" s="185"/>
      <c r="O155" s="220"/>
      <c r="P155" s="184"/>
      <c r="Q155" s="4"/>
      <c r="R155" s="211"/>
      <c r="S155" s="4"/>
      <c r="T155" s="185"/>
      <c r="U155" s="186"/>
      <c r="V155" s="211"/>
      <c r="W155" s="4" t="str">
        <f t="shared" ref="W155:W168" si="130">IF(V155*15=0,"",V155*15)</f>
        <v/>
      </c>
      <c r="X155" s="185">
        <v>2</v>
      </c>
      <c r="Y155" s="4">
        <f t="shared" si="122"/>
        <v>30</v>
      </c>
      <c r="Z155" s="185">
        <v>3</v>
      </c>
      <c r="AA155" s="186" t="s">
        <v>54</v>
      </c>
      <c r="AB155" s="211"/>
      <c r="AC155" s="4" t="str">
        <f t="shared" si="127"/>
        <v/>
      </c>
      <c r="AD155" s="185">
        <v>2</v>
      </c>
      <c r="AE155" s="4">
        <f t="shared" si="128"/>
        <v>30</v>
      </c>
      <c r="AF155" s="185">
        <v>3</v>
      </c>
      <c r="AG155" s="186" t="s">
        <v>54</v>
      </c>
      <c r="AH155" s="211"/>
      <c r="AI155" s="4" t="str">
        <f t="shared" si="129"/>
        <v/>
      </c>
      <c r="AJ155" s="185">
        <v>2</v>
      </c>
      <c r="AK155" s="4">
        <f t="shared" si="126"/>
        <v>30</v>
      </c>
      <c r="AL155" s="185">
        <v>3</v>
      </c>
      <c r="AM155" s="186" t="s">
        <v>54</v>
      </c>
      <c r="AN155" s="332"/>
      <c r="AO155" s="333"/>
      <c r="AP155" s="333"/>
      <c r="AQ155" s="334"/>
      <c r="AR155" s="335"/>
      <c r="AS155" s="336"/>
    </row>
    <row r="156" spans="1:45" s="204" customFormat="1" ht="15.75" customHeight="1" x14ac:dyDescent="0.3">
      <c r="A156" s="223" t="s">
        <v>348</v>
      </c>
      <c r="B156" s="122" t="s">
        <v>28</v>
      </c>
      <c r="C156" s="226" t="s">
        <v>349</v>
      </c>
      <c r="D156" s="184"/>
      <c r="E156" s="4"/>
      <c r="F156" s="185"/>
      <c r="G156" s="4"/>
      <c r="H156" s="185"/>
      <c r="I156" s="220"/>
      <c r="J156" s="184"/>
      <c r="K156" s="4"/>
      <c r="L156" s="211"/>
      <c r="M156" s="4"/>
      <c r="N156" s="185"/>
      <c r="O156" s="220"/>
      <c r="P156" s="184"/>
      <c r="Q156" s="4"/>
      <c r="R156" s="211"/>
      <c r="S156" s="4"/>
      <c r="T156" s="185"/>
      <c r="U156" s="186"/>
      <c r="V156" s="211">
        <v>2</v>
      </c>
      <c r="W156" s="4">
        <f t="shared" si="130"/>
        <v>30</v>
      </c>
      <c r="X156" s="185"/>
      <c r="Y156" s="4" t="str">
        <f t="shared" si="122"/>
        <v/>
      </c>
      <c r="Z156" s="185">
        <v>2</v>
      </c>
      <c r="AA156" s="186" t="s">
        <v>18</v>
      </c>
      <c r="AB156" s="211"/>
      <c r="AC156" s="4" t="str">
        <f t="shared" si="127"/>
        <v/>
      </c>
      <c r="AD156" s="185"/>
      <c r="AE156" s="4" t="str">
        <f t="shared" si="128"/>
        <v/>
      </c>
      <c r="AF156" s="185"/>
      <c r="AG156" s="186"/>
      <c r="AH156" s="211"/>
      <c r="AI156" s="4" t="str">
        <f t="shared" si="129"/>
        <v/>
      </c>
      <c r="AJ156" s="185"/>
      <c r="AK156" s="4" t="str">
        <f t="shared" si="126"/>
        <v/>
      </c>
      <c r="AL156" s="185"/>
      <c r="AM156" s="187"/>
      <c r="AN156" s="332"/>
      <c r="AO156" s="333"/>
      <c r="AP156" s="333"/>
      <c r="AQ156" s="334"/>
      <c r="AR156" s="335"/>
      <c r="AS156" s="336"/>
    </row>
    <row r="157" spans="1:45" s="204" customFormat="1" ht="15.75" customHeight="1" x14ac:dyDescent="0.3">
      <c r="A157" s="223" t="s">
        <v>350</v>
      </c>
      <c r="B157" s="122" t="s">
        <v>28</v>
      </c>
      <c r="C157" s="226" t="s">
        <v>351</v>
      </c>
      <c r="D157" s="184"/>
      <c r="E157" s="4"/>
      <c r="F157" s="185"/>
      <c r="G157" s="4"/>
      <c r="H157" s="185"/>
      <c r="I157" s="220"/>
      <c r="J157" s="184"/>
      <c r="K157" s="4"/>
      <c r="L157" s="211"/>
      <c r="M157" s="4"/>
      <c r="N157" s="185"/>
      <c r="O157" s="220"/>
      <c r="P157" s="184"/>
      <c r="Q157" s="4"/>
      <c r="R157" s="211"/>
      <c r="S157" s="4"/>
      <c r="T157" s="185"/>
      <c r="U157" s="186"/>
      <c r="V157" s="211">
        <v>2</v>
      </c>
      <c r="W157" s="4">
        <f t="shared" si="130"/>
        <v>30</v>
      </c>
      <c r="X157" s="185"/>
      <c r="Y157" s="4" t="str">
        <f t="shared" si="122"/>
        <v/>
      </c>
      <c r="Z157" s="185">
        <v>2</v>
      </c>
      <c r="AA157" s="186" t="s">
        <v>18</v>
      </c>
      <c r="AB157" s="211"/>
      <c r="AC157" s="4" t="str">
        <f t="shared" si="127"/>
        <v/>
      </c>
      <c r="AD157" s="185"/>
      <c r="AE157" s="4" t="str">
        <f t="shared" si="128"/>
        <v/>
      </c>
      <c r="AF157" s="185"/>
      <c r="AG157" s="186"/>
      <c r="AH157" s="211"/>
      <c r="AI157" s="4" t="str">
        <f t="shared" si="129"/>
        <v/>
      </c>
      <c r="AJ157" s="185"/>
      <c r="AK157" s="4" t="str">
        <f t="shared" si="126"/>
        <v/>
      </c>
      <c r="AL157" s="185"/>
      <c r="AM157" s="187"/>
      <c r="AN157" s="332"/>
      <c r="AO157" s="333"/>
      <c r="AP157" s="333"/>
      <c r="AQ157" s="334"/>
      <c r="AR157" s="335"/>
      <c r="AS157" s="336"/>
    </row>
    <row r="158" spans="1:45" s="204" customFormat="1" ht="15.75" customHeight="1" x14ac:dyDescent="0.3">
      <c r="A158" s="223" t="s">
        <v>352</v>
      </c>
      <c r="B158" s="122" t="s">
        <v>28</v>
      </c>
      <c r="C158" s="226" t="s">
        <v>353</v>
      </c>
      <c r="D158" s="184"/>
      <c r="E158" s="4"/>
      <c r="F158" s="185"/>
      <c r="G158" s="4"/>
      <c r="H158" s="185"/>
      <c r="I158" s="220"/>
      <c r="J158" s="184"/>
      <c r="K158" s="4"/>
      <c r="L158" s="211"/>
      <c r="M158" s="4"/>
      <c r="N158" s="185"/>
      <c r="O158" s="220"/>
      <c r="P158" s="184"/>
      <c r="Q158" s="4"/>
      <c r="R158" s="211"/>
      <c r="S158" s="4"/>
      <c r="T158" s="185"/>
      <c r="U158" s="186"/>
      <c r="V158" s="211">
        <v>1</v>
      </c>
      <c r="W158" s="4">
        <f t="shared" si="130"/>
        <v>15</v>
      </c>
      <c r="X158" s="185">
        <v>1</v>
      </c>
      <c r="Y158" s="4">
        <f t="shared" si="122"/>
        <v>15</v>
      </c>
      <c r="Z158" s="185">
        <v>3</v>
      </c>
      <c r="AA158" s="186" t="s">
        <v>18</v>
      </c>
      <c r="AB158" s="211">
        <v>1</v>
      </c>
      <c r="AC158" s="4">
        <f t="shared" si="127"/>
        <v>15</v>
      </c>
      <c r="AD158" s="185">
        <v>1</v>
      </c>
      <c r="AE158" s="4">
        <f t="shared" si="128"/>
        <v>15</v>
      </c>
      <c r="AF158" s="185">
        <v>3</v>
      </c>
      <c r="AG158" s="186" t="s">
        <v>18</v>
      </c>
      <c r="AH158" s="211">
        <v>1</v>
      </c>
      <c r="AI158" s="4">
        <f t="shared" si="129"/>
        <v>15</v>
      </c>
      <c r="AJ158" s="185">
        <v>1</v>
      </c>
      <c r="AK158" s="4">
        <f t="shared" si="126"/>
        <v>15</v>
      </c>
      <c r="AL158" s="185">
        <v>3</v>
      </c>
      <c r="AM158" s="186" t="s">
        <v>18</v>
      </c>
      <c r="AN158" s="332"/>
      <c r="AO158" s="333"/>
      <c r="AP158" s="333"/>
      <c r="AQ158" s="334"/>
      <c r="AR158" s="335"/>
      <c r="AS158" s="336"/>
    </row>
    <row r="159" spans="1:45" s="204" customFormat="1" ht="31.5" x14ac:dyDescent="0.3">
      <c r="A159" s="223" t="s">
        <v>366</v>
      </c>
      <c r="B159" s="122" t="s">
        <v>28</v>
      </c>
      <c r="C159" s="226" t="s">
        <v>354</v>
      </c>
      <c r="D159" s="184"/>
      <c r="E159" s="4"/>
      <c r="F159" s="185"/>
      <c r="G159" s="4"/>
      <c r="H159" s="185"/>
      <c r="I159" s="220"/>
      <c r="J159" s="184"/>
      <c r="K159" s="4"/>
      <c r="L159" s="211"/>
      <c r="M159" s="4"/>
      <c r="N159" s="185"/>
      <c r="O159" s="220"/>
      <c r="P159" s="184"/>
      <c r="Q159" s="4"/>
      <c r="R159" s="211"/>
      <c r="S159" s="4"/>
      <c r="T159" s="185"/>
      <c r="U159" s="186"/>
      <c r="V159" s="211">
        <v>2</v>
      </c>
      <c r="W159" s="4">
        <f t="shared" si="130"/>
        <v>30</v>
      </c>
      <c r="X159" s="185"/>
      <c r="Y159" s="4" t="str">
        <f t="shared" si="122"/>
        <v/>
      </c>
      <c r="Z159" s="185">
        <v>3</v>
      </c>
      <c r="AA159" s="186" t="s">
        <v>18</v>
      </c>
      <c r="AB159" s="211">
        <v>2</v>
      </c>
      <c r="AC159" s="4">
        <f t="shared" si="127"/>
        <v>30</v>
      </c>
      <c r="AD159" s="185"/>
      <c r="AE159" s="4" t="str">
        <f t="shared" si="128"/>
        <v/>
      </c>
      <c r="AF159" s="185">
        <v>3</v>
      </c>
      <c r="AG159" s="186" t="s">
        <v>18</v>
      </c>
      <c r="AH159" s="211">
        <v>2</v>
      </c>
      <c r="AI159" s="4">
        <f t="shared" si="129"/>
        <v>30</v>
      </c>
      <c r="AJ159" s="185"/>
      <c r="AK159" s="4" t="str">
        <f t="shared" si="126"/>
        <v/>
      </c>
      <c r="AL159" s="185">
        <v>3</v>
      </c>
      <c r="AM159" s="186" t="s">
        <v>18</v>
      </c>
      <c r="AN159" s="332"/>
      <c r="AO159" s="333"/>
      <c r="AP159" s="333"/>
      <c r="AQ159" s="334"/>
      <c r="AR159" s="335"/>
      <c r="AS159" s="336"/>
    </row>
    <row r="160" spans="1:45" s="204" customFormat="1" ht="15.75" customHeight="1" x14ac:dyDescent="0.3">
      <c r="A160" s="223" t="s">
        <v>383</v>
      </c>
      <c r="B160" s="122" t="s">
        <v>28</v>
      </c>
      <c r="C160" s="227" t="s">
        <v>384</v>
      </c>
      <c r="D160" s="184"/>
      <c r="E160" s="4"/>
      <c r="F160" s="185"/>
      <c r="G160" s="4"/>
      <c r="H160" s="185"/>
      <c r="I160" s="220"/>
      <c r="J160" s="184"/>
      <c r="K160" s="4"/>
      <c r="L160" s="211"/>
      <c r="M160" s="4"/>
      <c r="N160" s="185"/>
      <c r="O160" s="220"/>
      <c r="P160" s="184"/>
      <c r="Q160" s="4"/>
      <c r="R160" s="211"/>
      <c r="S160" s="4"/>
      <c r="T160" s="185"/>
      <c r="U160" s="186"/>
      <c r="V160" s="211">
        <v>2</v>
      </c>
      <c r="W160" s="4">
        <f t="shared" si="130"/>
        <v>30</v>
      </c>
      <c r="X160" s="185">
        <v>1</v>
      </c>
      <c r="Y160" s="4">
        <f t="shared" si="122"/>
        <v>15</v>
      </c>
      <c r="Z160" s="185">
        <v>3</v>
      </c>
      <c r="AA160" s="186" t="s">
        <v>54</v>
      </c>
      <c r="AB160" s="211">
        <v>2</v>
      </c>
      <c r="AC160" s="4">
        <f t="shared" si="127"/>
        <v>30</v>
      </c>
      <c r="AD160" s="185">
        <v>1</v>
      </c>
      <c r="AE160" s="4">
        <f t="shared" si="128"/>
        <v>15</v>
      </c>
      <c r="AF160" s="185">
        <v>3</v>
      </c>
      <c r="AG160" s="186" t="s">
        <v>54</v>
      </c>
      <c r="AH160" s="211">
        <v>2</v>
      </c>
      <c r="AI160" s="4">
        <f t="shared" si="129"/>
        <v>30</v>
      </c>
      <c r="AJ160" s="185">
        <v>1</v>
      </c>
      <c r="AK160" s="4">
        <f t="shared" si="126"/>
        <v>15</v>
      </c>
      <c r="AL160" s="185">
        <v>3</v>
      </c>
      <c r="AM160" s="186" t="s">
        <v>54</v>
      </c>
      <c r="AN160" s="332"/>
      <c r="AO160" s="333"/>
      <c r="AP160" s="333"/>
      <c r="AQ160" s="334"/>
      <c r="AR160" s="335"/>
      <c r="AS160" s="336"/>
    </row>
    <row r="161" spans="1:45" s="204" customFormat="1" ht="15.75" customHeight="1" x14ac:dyDescent="0.3">
      <c r="A161" s="223" t="s">
        <v>395</v>
      </c>
      <c r="B161" s="122" t="s">
        <v>28</v>
      </c>
      <c r="C161" s="227" t="s">
        <v>396</v>
      </c>
      <c r="D161" s="184"/>
      <c r="E161" s="4"/>
      <c r="F161" s="185"/>
      <c r="G161" s="4"/>
      <c r="H161" s="185"/>
      <c r="I161" s="220"/>
      <c r="J161" s="184"/>
      <c r="K161" s="4"/>
      <c r="L161" s="211"/>
      <c r="M161" s="4"/>
      <c r="N161" s="185"/>
      <c r="O161" s="220"/>
      <c r="P161" s="184"/>
      <c r="Q161" s="4"/>
      <c r="R161" s="211"/>
      <c r="S161" s="4"/>
      <c r="T161" s="185"/>
      <c r="U161" s="186"/>
      <c r="V161" s="211">
        <v>2</v>
      </c>
      <c r="W161" s="4">
        <f t="shared" si="130"/>
        <v>30</v>
      </c>
      <c r="X161" s="185"/>
      <c r="Y161" s="4" t="str">
        <f t="shared" si="122"/>
        <v/>
      </c>
      <c r="Z161" s="185">
        <v>3</v>
      </c>
      <c r="AA161" s="186" t="s">
        <v>18</v>
      </c>
      <c r="AB161" s="211">
        <v>2</v>
      </c>
      <c r="AC161" s="4">
        <f t="shared" si="127"/>
        <v>30</v>
      </c>
      <c r="AD161" s="185"/>
      <c r="AE161" s="4" t="str">
        <f t="shared" si="128"/>
        <v/>
      </c>
      <c r="AF161" s="185">
        <v>3</v>
      </c>
      <c r="AG161" s="186" t="s">
        <v>18</v>
      </c>
      <c r="AH161" s="211">
        <v>2</v>
      </c>
      <c r="AI161" s="4">
        <f t="shared" si="129"/>
        <v>30</v>
      </c>
      <c r="AJ161" s="185"/>
      <c r="AK161" s="4" t="str">
        <f t="shared" si="126"/>
        <v/>
      </c>
      <c r="AL161" s="185">
        <v>3</v>
      </c>
      <c r="AM161" s="186" t="s">
        <v>18</v>
      </c>
      <c r="AN161" s="332"/>
      <c r="AO161" s="333"/>
      <c r="AP161" s="333"/>
      <c r="AQ161" s="334"/>
      <c r="AR161" s="335"/>
      <c r="AS161" s="336"/>
    </row>
    <row r="162" spans="1:45" s="204" customFormat="1" ht="15.75" customHeight="1" x14ac:dyDescent="0.3">
      <c r="A162" s="223" t="s">
        <v>417</v>
      </c>
      <c r="B162" s="122" t="s">
        <v>28</v>
      </c>
      <c r="C162" s="227" t="s">
        <v>397</v>
      </c>
      <c r="D162" s="184"/>
      <c r="E162" s="4"/>
      <c r="F162" s="185"/>
      <c r="G162" s="4"/>
      <c r="H162" s="185"/>
      <c r="I162" s="220"/>
      <c r="J162" s="184"/>
      <c r="K162" s="4"/>
      <c r="L162" s="211"/>
      <c r="M162" s="4"/>
      <c r="N162" s="185"/>
      <c r="O162" s="220"/>
      <c r="P162" s="184"/>
      <c r="Q162" s="4"/>
      <c r="R162" s="211"/>
      <c r="S162" s="4"/>
      <c r="T162" s="185"/>
      <c r="U162" s="186"/>
      <c r="V162" s="211">
        <v>2</v>
      </c>
      <c r="W162" s="4">
        <f t="shared" si="130"/>
        <v>30</v>
      </c>
      <c r="X162" s="185"/>
      <c r="Y162" s="4" t="str">
        <f t="shared" si="122"/>
        <v/>
      </c>
      <c r="Z162" s="185">
        <v>3</v>
      </c>
      <c r="AA162" s="186" t="s">
        <v>18</v>
      </c>
      <c r="AB162" s="211">
        <v>2</v>
      </c>
      <c r="AC162" s="4">
        <f t="shared" si="127"/>
        <v>30</v>
      </c>
      <c r="AD162" s="185"/>
      <c r="AE162" s="4" t="str">
        <f t="shared" si="128"/>
        <v/>
      </c>
      <c r="AF162" s="185">
        <v>3</v>
      </c>
      <c r="AG162" s="186" t="s">
        <v>18</v>
      </c>
      <c r="AH162" s="211">
        <v>2</v>
      </c>
      <c r="AI162" s="4">
        <f t="shared" si="129"/>
        <v>30</v>
      </c>
      <c r="AJ162" s="185"/>
      <c r="AK162" s="4" t="str">
        <f t="shared" si="126"/>
        <v/>
      </c>
      <c r="AL162" s="185">
        <v>3</v>
      </c>
      <c r="AM162" s="186" t="s">
        <v>18</v>
      </c>
      <c r="AN162" s="332"/>
      <c r="AO162" s="333"/>
      <c r="AP162" s="333"/>
      <c r="AQ162" s="334"/>
      <c r="AR162" s="335"/>
      <c r="AS162" s="336"/>
    </row>
    <row r="163" spans="1:45" s="204" customFormat="1" ht="15.75" customHeight="1" x14ac:dyDescent="0.3">
      <c r="A163" s="223" t="s">
        <v>418</v>
      </c>
      <c r="B163" s="122" t="s">
        <v>28</v>
      </c>
      <c r="C163" s="227" t="s">
        <v>398</v>
      </c>
      <c r="D163" s="184"/>
      <c r="E163" s="4"/>
      <c r="F163" s="185"/>
      <c r="G163" s="4"/>
      <c r="H163" s="185"/>
      <c r="I163" s="220"/>
      <c r="J163" s="184"/>
      <c r="K163" s="4"/>
      <c r="L163" s="211"/>
      <c r="M163" s="4"/>
      <c r="N163" s="185"/>
      <c r="O163" s="220"/>
      <c r="P163" s="184"/>
      <c r="Q163" s="4"/>
      <c r="R163" s="211"/>
      <c r="S163" s="4"/>
      <c r="T163" s="185"/>
      <c r="U163" s="186"/>
      <c r="V163" s="211">
        <v>2</v>
      </c>
      <c r="W163" s="4">
        <f t="shared" si="130"/>
        <v>30</v>
      </c>
      <c r="X163" s="185"/>
      <c r="Y163" s="4" t="str">
        <f t="shared" si="122"/>
        <v/>
      </c>
      <c r="Z163" s="185">
        <v>3</v>
      </c>
      <c r="AA163" s="186" t="s">
        <v>18</v>
      </c>
      <c r="AB163" s="211">
        <v>2</v>
      </c>
      <c r="AC163" s="4">
        <f t="shared" si="127"/>
        <v>30</v>
      </c>
      <c r="AD163" s="185"/>
      <c r="AE163" s="4" t="str">
        <f t="shared" si="128"/>
        <v/>
      </c>
      <c r="AF163" s="185">
        <v>3</v>
      </c>
      <c r="AG163" s="186" t="s">
        <v>18</v>
      </c>
      <c r="AH163" s="211">
        <v>2</v>
      </c>
      <c r="AI163" s="4">
        <f t="shared" si="129"/>
        <v>30</v>
      </c>
      <c r="AJ163" s="185"/>
      <c r="AK163" s="4" t="str">
        <f t="shared" si="126"/>
        <v/>
      </c>
      <c r="AL163" s="185">
        <v>3</v>
      </c>
      <c r="AM163" s="186" t="s">
        <v>18</v>
      </c>
      <c r="AN163" s="332"/>
      <c r="AO163" s="333"/>
      <c r="AP163" s="333"/>
      <c r="AQ163" s="334"/>
      <c r="AR163" s="335"/>
      <c r="AS163" s="336"/>
    </row>
    <row r="164" spans="1:45" s="204" customFormat="1" ht="15.75" customHeight="1" x14ac:dyDescent="0.3">
      <c r="A164" s="223" t="s">
        <v>419</v>
      </c>
      <c r="B164" s="122" t="s">
        <v>28</v>
      </c>
      <c r="C164" s="227" t="s">
        <v>399</v>
      </c>
      <c r="D164" s="184"/>
      <c r="E164" s="4"/>
      <c r="F164" s="185"/>
      <c r="G164" s="4"/>
      <c r="H164" s="185"/>
      <c r="I164" s="220"/>
      <c r="J164" s="184"/>
      <c r="K164" s="4"/>
      <c r="L164" s="211"/>
      <c r="M164" s="4"/>
      <c r="N164" s="185"/>
      <c r="O164" s="220"/>
      <c r="P164" s="184"/>
      <c r="Q164" s="4"/>
      <c r="R164" s="211"/>
      <c r="S164" s="4"/>
      <c r="T164" s="185"/>
      <c r="U164" s="186"/>
      <c r="V164" s="211">
        <v>2</v>
      </c>
      <c r="W164" s="4">
        <f t="shared" si="130"/>
        <v>30</v>
      </c>
      <c r="X164" s="185"/>
      <c r="Y164" s="4" t="str">
        <f t="shared" si="122"/>
        <v/>
      </c>
      <c r="Z164" s="185">
        <v>3</v>
      </c>
      <c r="AA164" s="186" t="s">
        <v>18</v>
      </c>
      <c r="AB164" s="211">
        <v>2</v>
      </c>
      <c r="AC164" s="4">
        <f t="shared" si="127"/>
        <v>30</v>
      </c>
      <c r="AD164" s="185"/>
      <c r="AE164" s="4" t="str">
        <f t="shared" si="128"/>
        <v/>
      </c>
      <c r="AF164" s="185">
        <v>3</v>
      </c>
      <c r="AG164" s="186" t="s">
        <v>18</v>
      </c>
      <c r="AH164" s="211">
        <v>2</v>
      </c>
      <c r="AI164" s="4">
        <f t="shared" si="129"/>
        <v>30</v>
      </c>
      <c r="AJ164" s="185"/>
      <c r="AK164" s="4" t="str">
        <f t="shared" si="126"/>
        <v/>
      </c>
      <c r="AL164" s="185">
        <v>3</v>
      </c>
      <c r="AM164" s="186" t="s">
        <v>18</v>
      </c>
      <c r="AN164" s="332"/>
      <c r="AO164" s="333"/>
      <c r="AP164" s="333"/>
      <c r="AQ164" s="334"/>
      <c r="AR164" s="335"/>
      <c r="AS164" s="336"/>
    </row>
    <row r="165" spans="1:45" s="204" customFormat="1" ht="15.75" customHeight="1" x14ac:dyDescent="0.3">
      <c r="A165" s="223" t="s">
        <v>400</v>
      </c>
      <c r="B165" s="122" t="s">
        <v>28</v>
      </c>
      <c r="C165" s="227" t="s">
        <v>401</v>
      </c>
      <c r="D165" s="184"/>
      <c r="E165" s="4"/>
      <c r="F165" s="185"/>
      <c r="G165" s="4"/>
      <c r="H165" s="185"/>
      <c r="I165" s="220"/>
      <c r="J165" s="184"/>
      <c r="K165" s="4"/>
      <c r="L165" s="211"/>
      <c r="M165" s="4"/>
      <c r="N165" s="185"/>
      <c r="O165" s="220"/>
      <c r="P165" s="184"/>
      <c r="Q165" s="4"/>
      <c r="R165" s="211"/>
      <c r="S165" s="4"/>
      <c r="T165" s="185"/>
      <c r="U165" s="186"/>
      <c r="V165" s="211">
        <v>2</v>
      </c>
      <c r="W165" s="4">
        <f t="shared" si="130"/>
        <v>30</v>
      </c>
      <c r="X165" s="185"/>
      <c r="Y165" s="4" t="str">
        <f t="shared" si="122"/>
        <v/>
      </c>
      <c r="Z165" s="185">
        <v>3</v>
      </c>
      <c r="AA165" s="186" t="s">
        <v>18</v>
      </c>
      <c r="AB165" s="211">
        <v>2</v>
      </c>
      <c r="AC165" s="4">
        <f t="shared" si="127"/>
        <v>30</v>
      </c>
      <c r="AD165" s="185"/>
      <c r="AE165" s="4" t="str">
        <f t="shared" si="128"/>
        <v/>
      </c>
      <c r="AF165" s="185">
        <v>3</v>
      </c>
      <c r="AG165" s="186" t="s">
        <v>18</v>
      </c>
      <c r="AH165" s="211">
        <v>2</v>
      </c>
      <c r="AI165" s="4">
        <f t="shared" si="129"/>
        <v>30</v>
      </c>
      <c r="AJ165" s="185"/>
      <c r="AK165" s="4" t="str">
        <f t="shared" si="126"/>
        <v/>
      </c>
      <c r="AL165" s="185">
        <v>3</v>
      </c>
      <c r="AM165" s="186" t="s">
        <v>18</v>
      </c>
      <c r="AN165" s="332"/>
      <c r="AO165" s="333"/>
      <c r="AP165" s="333"/>
      <c r="AQ165" s="334"/>
      <c r="AR165" s="335"/>
      <c r="AS165" s="336"/>
    </row>
    <row r="166" spans="1:45" s="204" customFormat="1" ht="15.75" customHeight="1" x14ac:dyDescent="0.3">
      <c r="A166" s="223" t="s">
        <v>402</v>
      </c>
      <c r="B166" s="122" t="s">
        <v>28</v>
      </c>
      <c r="C166" s="227" t="s">
        <v>403</v>
      </c>
      <c r="D166" s="184"/>
      <c r="E166" s="4"/>
      <c r="F166" s="185"/>
      <c r="G166" s="4"/>
      <c r="H166" s="185"/>
      <c r="I166" s="220"/>
      <c r="J166" s="184"/>
      <c r="K166" s="4"/>
      <c r="L166" s="211"/>
      <c r="M166" s="4"/>
      <c r="N166" s="185"/>
      <c r="O166" s="220"/>
      <c r="P166" s="184"/>
      <c r="Q166" s="4"/>
      <c r="R166" s="211"/>
      <c r="S166" s="4"/>
      <c r="T166" s="185"/>
      <c r="U166" s="186"/>
      <c r="V166" s="211">
        <v>2</v>
      </c>
      <c r="W166" s="4">
        <f t="shared" si="130"/>
        <v>30</v>
      </c>
      <c r="X166" s="185"/>
      <c r="Y166" s="4" t="str">
        <f t="shared" si="122"/>
        <v/>
      </c>
      <c r="Z166" s="185">
        <v>3</v>
      </c>
      <c r="AA166" s="186" t="s">
        <v>18</v>
      </c>
      <c r="AB166" s="211">
        <v>2</v>
      </c>
      <c r="AC166" s="4">
        <f t="shared" si="127"/>
        <v>30</v>
      </c>
      <c r="AD166" s="185"/>
      <c r="AE166" s="4" t="str">
        <f t="shared" si="128"/>
        <v/>
      </c>
      <c r="AF166" s="185">
        <v>3</v>
      </c>
      <c r="AG166" s="186" t="s">
        <v>18</v>
      </c>
      <c r="AH166" s="211">
        <v>2</v>
      </c>
      <c r="AI166" s="4">
        <f t="shared" si="129"/>
        <v>30</v>
      </c>
      <c r="AJ166" s="185"/>
      <c r="AK166" s="4" t="str">
        <f t="shared" si="126"/>
        <v/>
      </c>
      <c r="AL166" s="185">
        <v>3</v>
      </c>
      <c r="AM166" s="186" t="s">
        <v>18</v>
      </c>
      <c r="AN166" s="332"/>
      <c r="AO166" s="333"/>
      <c r="AP166" s="333"/>
      <c r="AQ166" s="334"/>
      <c r="AR166" s="335"/>
      <c r="AS166" s="336"/>
    </row>
    <row r="167" spans="1:45" s="204" customFormat="1" ht="15.75" customHeight="1" x14ac:dyDescent="0.3">
      <c r="A167" s="223" t="s">
        <v>404</v>
      </c>
      <c r="B167" s="122" t="s">
        <v>28</v>
      </c>
      <c r="C167" s="227" t="s">
        <v>405</v>
      </c>
      <c r="D167" s="184"/>
      <c r="E167" s="4"/>
      <c r="F167" s="185"/>
      <c r="G167" s="4"/>
      <c r="H167" s="185"/>
      <c r="I167" s="220"/>
      <c r="J167" s="184"/>
      <c r="K167" s="4"/>
      <c r="L167" s="211"/>
      <c r="M167" s="4"/>
      <c r="N167" s="185"/>
      <c r="O167" s="220"/>
      <c r="P167" s="184"/>
      <c r="Q167" s="4"/>
      <c r="R167" s="211"/>
      <c r="S167" s="4"/>
      <c r="T167" s="185"/>
      <c r="U167" s="186"/>
      <c r="V167" s="211">
        <v>1</v>
      </c>
      <c r="W167" s="4">
        <f t="shared" si="130"/>
        <v>15</v>
      </c>
      <c r="X167" s="185">
        <v>1</v>
      </c>
      <c r="Y167" s="4">
        <f t="shared" si="122"/>
        <v>15</v>
      </c>
      <c r="Z167" s="185">
        <v>3</v>
      </c>
      <c r="AA167" s="186" t="s">
        <v>54</v>
      </c>
      <c r="AB167" s="211">
        <v>1</v>
      </c>
      <c r="AC167" s="4">
        <f t="shared" si="127"/>
        <v>15</v>
      </c>
      <c r="AD167" s="185">
        <v>1</v>
      </c>
      <c r="AE167" s="4">
        <f t="shared" si="128"/>
        <v>15</v>
      </c>
      <c r="AF167" s="185">
        <v>3</v>
      </c>
      <c r="AG167" s="186" t="s">
        <v>54</v>
      </c>
      <c r="AH167" s="211">
        <v>1</v>
      </c>
      <c r="AI167" s="4">
        <f t="shared" si="129"/>
        <v>15</v>
      </c>
      <c r="AJ167" s="185">
        <v>1</v>
      </c>
      <c r="AK167" s="4">
        <f t="shared" si="126"/>
        <v>15</v>
      </c>
      <c r="AL167" s="185">
        <v>3</v>
      </c>
      <c r="AM167" s="186" t="s">
        <v>54</v>
      </c>
      <c r="AN167" s="332"/>
      <c r="AO167" s="333"/>
      <c r="AP167" s="333"/>
      <c r="AQ167" s="334"/>
      <c r="AR167" s="335"/>
      <c r="AS167" s="336"/>
    </row>
    <row r="168" spans="1:45" s="204" customFormat="1" ht="15.75" customHeight="1" x14ac:dyDescent="0.3">
      <c r="A168" s="223" t="s">
        <v>416</v>
      </c>
      <c r="B168" s="122" t="s">
        <v>28</v>
      </c>
      <c r="C168" s="227" t="s">
        <v>406</v>
      </c>
      <c r="D168" s="184"/>
      <c r="E168" s="4"/>
      <c r="F168" s="185"/>
      <c r="G168" s="4"/>
      <c r="H168" s="185"/>
      <c r="I168" s="220"/>
      <c r="J168" s="184"/>
      <c r="K168" s="4"/>
      <c r="L168" s="211"/>
      <c r="M168" s="4"/>
      <c r="N168" s="185"/>
      <c r="O168" s="220"/>
      <c r="P168" s="184"/>
      <c r="Q168" s="4"/>
      <c r="R168" s="211"/>
      <c r="S168" s="4"/>
      <c r="T168" s="185"/>
      <c r="U168" s="186"/>
      <c r="V168" s="211">
        <v>2</v>
      </c>
      <c r="W168" s="4">
        <f t="shared" si="130"/>
        <v>30</v>
      </c>
      <c r="X168" s="185"/>
      <c r="Y168" s="4" t="str">
        <f t="shared" si="122"/>
        <v/>
      </c>
      <c r="Z168" s="185">
        <v>3</v>
      </c>
      <c r="AA168" s="186" t="s">
        <v>18</v>
      </c>
      <c r="AB168" s="211">
        <v>2</v>
      </c>
      <c r="AC168" s="4">
        <f t="shared" si="127"/>
        <v>30</v>
      </c>
      <c r="AD168" s="185"/>
      <c r="AE168" s="4" t="str">
        <f t="shared" si="128"/>
        <v/>
      </c>
      <c r="AF168" s="185">
        <v>3</v>
      </c>
      <c r="AG168" s="186" t="s">
        <v>18</v>
      </c>
      <c r="AH168" s="211">
        <v>2</v>
      </c>
      <c r="AI168" s="4">
        <f t="shared" si="129"/>
        <v>30</v>
      </c>
      <c r="AJ168" s="185"/>
      <c r="AK168" s="4" t="str">
        <f t="shared" si="126"/>
        <v/>
      </c>
      <c r="AL168" s="185">
        <v>3</v>
      </c>
      <c r="AM168" s="186" t="s">
        <v>18</v>
      </c>
      <c r="AN168" s="332"/>
      <c r="AO168" s="333"/>
      <c r="AP168" s="333"/>
      <c r="AQ168" s="334"/>
      <c r="AR168" s="335"/>
      <c r="AS168" s="336"/>
    </row>
    <row r="169" spans="1:45" s="204" customFormat="1" ht="15.75" customHeight="1" x14ac:dyDescent="0.3">
      <c r="A169" s="228" t="s">
        <v>367</v>
      </c>
      <c r="B169" s="122" t="s">
        <v>28</v>
      </c>
      <c r="C169" s="229" t="s">
        <v>368</v>
      </c>
      <c r="D169" s="184"/>
      <c r="E169" s="4"/>
      <c r="F169" s="185"/>
      <c r="G169" s="4"/>
      <c r="H169" s="185"/>
      <c r="I169" s="220"/>
      <c r="J169" s="184"/>
      <c r="K169" s="4"/>
      <c r="L169" s="211"/>
      <c r="M169" s="4"/>
      <c r="N169" s="185"/>
      <c r="O169" s="220"/>
      <c r="P169" s="184"/>
      <c r="Q169" s="4"/>
      <c r="R169" s="211"/>
      <c r="S169" s="4"/>
      <c r="T169" s="185"/>
      <c r="U169" s="186"/>
      <c r="V169" s="211">
        <v>1</v>
      </c>
      <c r="W169" s="4">
        <v>14</v>
      </c>
      <c r="X169" s="185"/>
      <c r="Y169" s="4" t="str">
        <f t="shared" si="122"/>
        <v/>
      </c>
      <c r="Z169" s="185">
        <v>2</v>
      </c>
      <c r="AA169" s="186" t="s">
        <v>54</v>
      </c>
      <c r="AB169" s="211">
        <v>1</v>
      </c>
      <c r="AC169" s="4">
        <v>14</v>
      </c>
      <c r="AD169" s="185"/>
      <c r="AE169" s="4" t="str">
        <f t="shared" si="128"/>
        <v/>
      </c>
      <c r="AF169" s="185">
        <v>2</v>
      </c>
      <c r="AG169" s="186" t="s">
        <v>54</v>
      </c>
      <c r="AH169" s="211">
        <v>1</v>
      </c>
      <c r="AI169" s="4">
        <v>14</v>
      </c>
      <c r="AJ169" s="185"/>
      <c r="AK169" s="4" t="str">
        <f t="shared" si="126"/>
        <v/>
      </c>
      <c r="AL169" s="185">
        <v>2</v>
      </c>
      <c r="AM169" s="186" t="s">
        <v>54</v>
      </c>
      <c r="AN169" s="332"/>
      <c r="AO169" s="333"/>
      <c r="AP169" s="333"/>
      <c r="AQ169" s="334"/>
      <c r="AR169" s="335"/>
      <c r="AS169" s="336"/>
    </row>
    <row r="170" spans="1:45" s="204" customFormat="1" ht="16.5" x14ac:dyDescent="0.3">
      <c r="A170" s="228" t="s">
        <v>369</v>
      </c>
      <c r="B170" s="122" t="s">
        <v>28</v>
      </c>
      <c r="C170" s="229" t="s">
        <v>370</v>
      </c>
      <c r="D170" s="184"/>
      <c r="E170" s="4"/>
      <c r="F170" s="185"/>
      <c r="G170" s="4"/>
      <c r="H170" s="185"/>
      <c r="I170" s="220"/>
      <c r="J170" s="184"/>
      <c r="K170" s="4"/>
      <c r="L170" s="211"/>
      <c r="M170" s="4"/>
      <c r="N170" s="185"/>
      <c r="O170" s="220"/>
      <c r="P170" s="184"/>
      <c r="Q170" s="4"/>
      <c r="R170" s="211"/>
      <c r="S170" s="4"/>
      <c r="T170" s="185"/>
      <c r="U170" s="186"/>
      <c r="V170" s="211">
        <v>1</v>
      </c>
      <c r="W170" s="4">
        <v>14</v>
      </c>
      <c r="X170" s="185"/>
      <c r="Y170" s="4" t="str">
        <f t="shared" si="122"/>
        <v/>
      </c>
      <c r="Z170" s="185">
        <v>3</v>
      </c>
      <c r="AA170" s="186" t="s">
        <v>18</v>
      </c>
      <c r="AB170" s="211">
        <v>1</v>
      </c>
      <c r="AC170" s="4">
        <v>14</v>
      </c>
      <c r="AD170" s="185"/>
      <c r="AE170" s="4" t="str">
        <f t="shared" si="128"/>
        <v/>
      </c>
      <c r="AF170" s="185">
        <v>3</v>
      </c>
      <c r="AG170" s="186" t="s">
        <v>18</v>
      </c>
      <c r="AH170" s="211">
        <v>1</v>
      </c>
      <c r="AI170" s="4">
        <v>14</v>
      </c>
      <c r="AJ170" s="185"/>
      <c r="AK170" s="4" t="str">
        <f t="shared" si="126"/>
        <v/>
      </c>
      <c r="AL170" s="185">
        <v>3</v>
      </c>
      <c r="AM170" s="186" t="s">
        <v>18</v>
      </c>
      <c r="AN170" s="332"/>
      <c r="AO170" s="333"/>
      <c r="AP170" s="333"/>
      <c r="AQ170" s="334"/>
      <c r="AR170" s="335"/>
      <c r="AS170" s="336"/>
    </row>
    <row r="171" spans="1:45" s="204" customFormat="1" ht="32.25" x14ac:dyDescent="0.3">
      <c r="A171" s="230" t="s">
        <v>407</v>
      </c>
      <c r="B171" s="122" t="s">
        <v>28</v>
      </c>
      <c r="C171" s="231" t="s">
        <v>355</v>
      </c>
      <c r="D171" s="184"/>
      <c r="E171" s="4"/>
      <c r="F171" s="185"/>
      <c r="G171" s="4"/>
      <c r="H171" s="185"/>
      <c r="I171" s="220"/>
      <c r="J171" s="184"/>
      <c r="K171" s="4"/>
      <c r="L171" s="211"/>
      <c r="M171" s="4"/>
      <c r="N171" s="185"/>
      <c r="O171" s="220"/>
      <c r="P171" s="184"/>
      <c r="Q171" s="4"/>
      <c r="R171" s="211"/>
      <c r="S171" s="4"/>
      <c r="T171" s="185"/>
      <c r="U171" s="186"/>
      <c r="V171" s="211">
        <v>2</v>
      </c>
      <c r="W171" s="4">
        <v>20</v>
      </c>
      <c r="X171" s="185"/>
      <c r="Y171" s="4"/>
      <c r="Z171" s="185">
        <v>3</v>
      </c>
      <c r="AA171" s="186" t="s">
        <v>18</v>
      </c>
      <c r="AB171" s="211">
        <v>2</v>
      </c>
      <c r="AC171" s="4">
        <v>20</v>
      </c>
      <c r="AD171" s="185"/>
      <c r="AE171" s="4"/>
      <c r="AF171" s="185">
        <v>3</v>
      </c>
      <c r="AG171" s="186" t="s">
        <v>18</v>
      </c>
      <c r="AH171" s="211">
        <v>2</v>
      </c>
      <c r="AI171" s="4">
        <v>20</v>
      </c>
      <c r="AJ171" s="185"/>
      <c r="AK171" s="4"/>
      <c r="AL171" s="185">
        <v>3</v>
      </c>
      <c r="AM171" s="186" t="s">
        <v>18</v>
      </c>
      <c r="AN171" s="332"/>
      <c r="AO171" s="333"/>
      <c r="AP171" s="333"/>
      <c r="AQ171" s="334"/>
      <c r="AR171" s="335"/>
      <c r="AS171" s="336"/>
    </row>
    <row r="172" spans="1:45" s="204" customFormat="1" ht="16.5" x14ac:dyDescent="0.3">
      <c r="A172" s="228" t="s">
        <v>80</v>
      </c>
      <c r="B172" s="122" t="s">
        <v>28</v>
      </c>
      <c r="C172" s="229" t="s">
        <v>371</v>
      </c>
      <c r="D172" s="184"/>
      <c r="E172" s="4"/>
      <c r="F172" s="185"/>
      <c r="G172" s="4"/>
      <c r="H172" s="185"/>
      <c r="I172" s="220"/>
      <c r="J172" s="184"/>
      <c r="K172" s="4"/>
      <c r="L172" s="211"/>
      <c r="M172" s="4"/>
      <c r="N172" s="185"/>
      <c r="O172" s="220"/>
      <c r="P172" s="184"/>
      <c r="Q172" s="4"/>
      <c r="R172" s="211"/>
      <c r="S172" s="4"/>
      <c r="T172" s="185"/>
      <c r="U172" s="186"/>
      <c r="V172" s="211">
        <v>1</v>
      </c>
      <c r="W172" s="4">
        <v>16</v>
      </c>
      <c r="X172" s="185"/>
      <c r="Y172" s="4">
        <v>8</v>
      </c>
      <c r="Z172" s="185">
        <v>2</v>
      </c>
      <c r="AA172" s="186" t="s">
        <v>54</v>
      </c>
      <c r="AB172" s="211">
        <v>1</v>
      </c>
      <c r="AC172" s="4">
        <v>16</v>
      </c>
      <c r="AD172" s="185"/>
      <c r="AE172" s="4">
        <v>8</v>
      </c>
      <c r="AF172" s="185">
        <v>2</v>
      </c>
      <c r="AG172" s="186" t="s">
        <v>54</v>
      </c>
      <c r="AH172" s="211">
        <v>1</v>
      </c>
      <c r="AI172" s="4">
        <v>16</v>
      </c>
      <c r="AJ172" s="185"/>
      <c r="AK172" s="4">
        <v>8</v>
      </c>
      <c r="AL172" s="185">
        <v>2</v>
      </c>
      <c r="AM172" s="186" t="s">
        <v>54</v>
      </c>
      <c r="AN172" s="332"/>
      <c r="AO172" s="333"/>
      <c r="AP172" s="333"/>
      <c r="AQ172" s="334"/>
      <c r="AR172" s="335"/>
      <c r="AS172" s="336"/>
    </row>
    <row r="173" spans="1:45" s="204" customFormat="1" ht="16.5" x14ac:dyDescent="0.3">
      <c r="A173" s="228" t="s">
        <v>357</v>
      </c>
      <c r="B173" s="122" t="s">
        <v>28</v>
      </c>
      <c r="C173" s="232" t="s">
        <v>372</v>
      </c>
      <c r="D173" s="184"/>
      <c r="E173" s="4"/>
      <c r="F173" s="185"/>
      <c r="G173" s="4"/>
      <c r="H173" s="185"/>
      <c r="I173" s="220"/>
      <c r="J173" s="184"/>
      <c r="K173" s="4"/>
      <c r="L173" s="211"/>
      <c r="M173" s="4"/>
      <c r="N173" s="185"/>
      <c r="O173" s="220"/>
      <c r="P173" s="184"/>
      <c r="Q173" s="4"/>
      <c r="R173" s="211"/>
      <c r="S173" s="4"/>
      <c r="T173" s="185"/>
      <c r="U173" s="186"/>
      <c r="V173" s="211">
        <v>1</v>
      </c>
      <c r="W173" s="4">
        <v>14</v>
      </c>
      <c r="X173" s="185"/>
      <c r="Y173" s="4"/>
      <c r="Z173" s="185">
        <v>3</v>
      </c>
      <c r="AA173" s="186" t="s">
        <v>54</v>
      </c>
      <c r="AB173" s="211">
        <v>1</v>
      </c>
      <c r="AC173" s="4">
        <v>14</v>
      </c>
      <c r="AD173" s="185"/>
      <c r="AE173" s="4"/>
      <c r="AF173" s="185">
        <v>3</v>
      </c>
      <c r="AG173" s="186" t="s">
        <v>54</v>
      </c>
      <c r="AH173" s="211">
        <v>1</v>
      </c>
      <c r="AI173" s="4">
        <v>14</v>
      </c>
      <c r="AJ173" s="185"/>
      <c r="AK173" s="4"/>
      <c r="AL173" s="185">
        <v>3</v>
      </c>
      <c r="AM173" s="186" t="s">
        <v>54</v>
      </c>
      <c r="AN173" s="332"/>
      <c r="AO173" s="333"/>
      <c r="AP173" s="333"/>
      <c r="AQ173" s="334"/>
      <c r="AR173" s="335"/>
      <c r="AS173" s="336"/>
    </row>
    <row r="174" spans="1:45" s="204" customFormat="1" ht="16.5" x14ac:dyDescent="0.3">
      <c r="A174" s="228" t="s">
        <v>137</v>
      </c>
      <c r="B174" s="122" t="s">
        <v>28</v>
      </c>
      <c r="C174" s="232" t="s">
        <v>373</v>
      </c>
      <c r="D174" s="184"/>
      <c r="E174" s="4"/>
      <c r="F174" s="185"/>
      <c r="G174" s="4"/>
      <c r="H174" s="185"/>
      <c r="I174" s="220"/>
      <c r="J174" s="184"/>
      <c r="K174" s="4"/>
      <c r="L174" s="211"/>
      <c r="M174" s="4"/>
      <c r="N174" s="185"/>
      <c r="O174" s="220"/>
      <c r="P174" s="184"/>
      <c r="Q174" s="4"/>
      <c r="R174" s="211"/>
      <c r="S174" s="4"/>
      <c r="T174" s="185"/>
      <c r="U174" s="186"/>
      <c r="V174" s="209">
        <v>1</v>
      </c>
      <c r="W174" s="4">
        <f t="shared" ref="W174" si="131">IF(V174*15=0,"",V174*15)</f>
        <v>15</v>
      </c>
      <c r="X174" s="207">
        <v>1</v>
      </c>
      <c r="Y174" s="4">
        <f t="shared" ref="Y174" si="132">IF(X174*15=0,"",X174*15)</f>
        <v>15</v>
      </c>
      <c r="Z174" s="207">
        <v>3</v>
      </c>
      <c r="AA174" s="210" t="s">
        <v>18</v>
      </c>
      <c r="AB174" s="209">
        <v>1</v>
      </c>
      <c r="AC174" s="4">
        <f t="shared" ref="AC174" si="133">IF(AB174*15=0,"",AB174*15)</f>
        <v>15</v>
      </c>
      <c r="AD174" s="207">
        <v>1</v>
      </c>
      <c r="AE174" s="4">
        <f t="shared" ref="AE174" si="134">IF(AD174*15=0,"",AD174*15)</f>
        <v>15</v>
      </c>
      <c r="AF174" s="207">
        <v>3</v>
      </c>
      <c r="AG174" s="210" t="s">
        <v>18</v>
      </c>
      <c r="AH174" s="209">
        <v>1</v>
      </c>
      <c r="AI174" s="4">
        <f t="shared" ref="AI174" si="135">IF(AH174*15=0,"",AH174*15)</f>
        <v>15</v>
      </c>
      <c r="AJ174" s="207">
        <v>1</v>
      </c>
      <c r="AK174" s="4">
        <f t="shared" ref="AK174:AK179" si="136">IF(AJ174*15=0,"",AJ174*15)</f>
        <v>15</v>
      </c>
      <c r="AL174" s="207">
        <v>3</v>
      </c>
      <c r="AM174" s="210" t="s">
        <v>18</v>
      </c>
      <c r="AN174" s="332"/>
      <c r="AO174" s="333"/>
      <c r="AP174" s="333"/>
      <c r="AQ174" s="334"/>
      <c r="AR174" s="335"/>
      <c r="AS174" s="336"/>
    </row>
    <row r="175" spans="1:45" s="204" customFormat="1" ht="16.5" x14ac:dyDescent="0.3">
      <c r="A175" s="228" t="s">
        <v>374</v>
      </c>
      <c r="B175" s="122" t="s">
        <v>28</v>
      </c>
      <c r="C175" s="232" t="s">
        <v>375</v>
      </c>
      <c r="D175" s="184"/>
      <c r="E175" s="4"/>
      <c r="F175" s="185"/>
      <c r="G175" s="4"/>
      <c r="H175" s="185"/>
      <c r="I175" s="220"/>
      <c r="J175" s="184"/>
      <c r="K175" s="4"/>
      <c r="L175" s="211"/>
      <c r="M175" s="4"/>
      <c r="N175" s="185"/>
      <c r="O175" s="220"/>
      <c r="P175" s="184"/>
      <c r="Q175" s="4"/>
      <c r="R175" s="211"/>
      <c r="S175" s="4"/>
      <c r="T175" s="185"/>
      <c r="U175" s="186"/>
      <c r="V175" s="211">
        <v>1</v>
      </c>
      <c r="W175" s="4">
        <v>12</v>
      </c>
      <c r="X175" s="185"/>
      <c r="Y175" s="4" t="str">
        <f t="shared" si="122"/>
        <v/>
      </c>
      <c r="Z175" s="185">
        <v>2</v>
      </c>
      <c r="AA175" s="186" t="s">
        <v>18</v>
      </c>
      <c r="AB175" s="211">
        <v>1</v>
      </c>
      <c r="AC175" s="4">
        <v>12</v>
      </c>
      <c r="AD175" s="185"/>
      <c r="AE175" s="4" t="str">
        <f t="shared" ref="AE175" si="137">IF(AD175*15=0,"",AD175*15)</f>
        <v/>
      </c>
      <c r="AF175" s="185">
        <v>2</v>
      </c>
      <c r="AG175" s="186" t="s">
        <v>18</v>
      </c>
      <c r="AH175" s="211">
        <v>1</v>
      </c>
      <c r="AI175" s="4">
        <v>12</v>
      </c>
      <c r="AJ175" s="185"/>
      <c r="AK175" s="4" t="str">
        <f t="shared" si="136"/>
        <v/>
      </c>
      <c r="AL175" s="185">
        <v>2</v>
      </c>
      <c r="AM175" s="186" t="s">
        <v>18</v>
      </c>
      <c r="AN175" s="332"/>
      <c r="AO175" s="333"/>
      <c r="AP175" s="333"/>
      <c r="AQ175" s="334"/>
      <c r="AR175" s="335"/>
      <c r="AS175" s="336"/>
    </row>
    <row r="176" spans="1:45" s="204" customFormat="1" ht="16.5" x14ac:dyDescent="0.3">
      <c r="A176" s="228" t="s">
        <v>126</v>
      </c>
      <c r="B176" s="122" t="s">
        <v>28</v>
      </c>
      <c r="C176" s="232" t="s">
        <v>376</v>
      </c>
      <c r="D176" s="184"/>
      <c r="E176" s="4"/>
      <c r="F176" s="185"/>
      <c r="G176" s="4"/>
      <c r="H176" s="185"/>
      <c r="I176" s="220"/>
      <c r="J176" s="184"/>
      <c r="K176" s="4"/>
      <c r="L176" s="211"/>
      <c r="M176" s="4"/>
      <c r="N176" s="185"/>
      <c r="O176" s="220"/>
      <c r="P176" s="184"/>
      <c r="Q176" s="4"/>
      <c r="R176" s="211"/>
      <c r="S176" s="4"/>
      <c r="T176" s="185"/>
      <c r="U176" s="186"/>
      <c r="V176" s="211"/>
      <c r="W176" s="4"/>
      <c r="X176" s="185"/>
      <c r="Y176" s="4"/>
      <c r="Z176" s="185"/>
      <c r="AA176" s="186"/>
      <c r="AB176" s="211"/>
      <c r="AC176" s="4"/>
      <c r="AD176" s="185"/>
      <c r="AE176" s="4"/>
      <c r="AF176" s="185"/>
      <c r="AG176" s="186"/>
      <c r="AH176" s="209">
        <v>1</v>
      </c>
      <c r="AI176" s="4">
        <f t="shared" ref="AI176:AI177" si="138">IF(AH176*15=0,"",AH176*15)</f>
        <v>15</v>
      </c>
      <c r="AJ176" s="207">
        <v>1</v>
      </c>
      <c r="AK176" s="4">
        <f t="shared" si="136"/>
        <v>15</v>
      </c>
      <c r="AL176" s="207">
        <v>3</v>
      </c>
      <c r="AM176" s="210" t="s">
        <v>18</v>
      </c>
      <c r="AN176" s="332"/>
      <c r="AO176" s="333"/>
      <c r="AP176" s="333"/>
      <c r="AQ176" s="334"/>
      <c r="AR176" s="335"/>
      <c r="AS176" s="336"/>
    </row>
    <row r="177" spans="1:45" s="204" customFormat="1" ht="16.5" x14ac:dyDescent="0.3">
      <c r="A177" s="228" t="s">
        <v>377</v>
      </c>
      <c r="B177" s="122" t="s">
        <v>28</v>
      </c>
      <c r="C177" s="232" t="s">
        <v>378</v>
      </c>
      <c r="D177" s="184"/>
      <c r="E177" s="4"/>
      <c r="F177" s="185"/>
      <c r="G177" s="4"/>
      <c r="H177" s="185"/>
      <c r="I177" s="220"/>
      <c r="J177" s="184"/>
      <c r="K177" s="4"/>
      <c r="L177" s="211"/>
      <c r="M177" s="4"/>
      <c r="N177" s="185"/>
      <c r="O177" s="220"/>
      <c r="P177" s="184"/>
      <c r="Q177" s="4"/>
      <c r="R177" s="211"/>
      <c r="S177" s="4"/>
      <c r="T177" s="185"/>
      <c r="U177" s="186"/>
      <c r="V177" s="209">
        <v>2</v>
      </c>
      <c r="W177" s="4">
        <f t="shared" ref="W177" si="139">IF(V177*15=0,"",V177*15)</f>
        <v>30</v>
      </c>
      <c r="X177" s="207"/>
      <c r="Y177" s="4" t="str">
        <f t="shared" ref="Y177:Y179" si="140">IF(X177*15=0,"",X177*15)</f>
        <v/>
      </c>
      <c r="Z177" s="207">
        <v>2</v>
      </c>
      <c r="AA177" s="210" t="s">
        <v>17</v>
      </c>
      <c r="AB177" s="211"/>
      <c r="AC177" s="4"/>
      <c r="AD177" s="185"/>
      <c r="AE177" s="4" t="str">
        <f t="shared" si="128"/>
        <v/>
      </c>
      <c r="AF177" s="185"/>
      <c r="AG177" s="186"/>
      <c r="AH177" s="209">
        <v>2</v>
      </c>
      <c r="AI177" s="4">
        <f t="shared" si="138"/>
        <v>30</v>
      </c>
      <c r="AJ177" s="207"/>
      <c r="AK177" s="4" t="str">
        <f t="shared" si="136"/>
        <v/>
      </c>
      <c r="AL177" s="207">
        <v>2</v>
      </c>
      <c r="AM177" s="210" t="s">
        <v>17</v>
      </c>
      <c r="AN177" s="332"/>
      <c r="AO177" s="333"/>
      <c r="AP177" s="333"/>
      <c r="AQ177" s="334"/>
      <c r="AR177" s="335"/>
      <c r="AS177" s="336"/>
    </row>
    <row r="178" spans="1:45" s="204" customFormat="1" ht="16.5" x14ac:dyDescent="0.3">
      <c r="A178" s="228" t="s">
        <v>379</v>
      </c>
      <c r="B178" s="122" t="s">
        <v>28</v>
      </c>
      <c r="C178" s="232" t="s">
        <v>380</v>
      </c>
      <c r="D178" s="184"/>
      <c r="E178" s="4"/>
      <c r="F178" s="185"/>
      <c r="G178" s="4"/>
      <c r="H178" s="185"/>
      <c r="I178" s="220"/>
      <c r="J178" s="184"/>
      <c r="K178" s="4"/>
      <c r="L178" s="211"/>
      <c r="M178" s="4"/>
      <c r="N178" s="185"/>
      <c r="O178" s="220"/>
      <c r="P178" s="184"/>
      <c r="Q178" s="4"/>
      <c r="R178" s="211"/>
      <c r="S178" s="4"/>
      <c r="T178" s="185"/>
      <c r="U178" s="186"/>
      <c r="V178" s="211">
        <v>1</v>
      </c>
      <c r="W178" s="4">
        <v>12</v>
      </c>
      <c r="X178" s="185"/>
      <c r="Y178" s="4" t="str">
        <f t="shared" si="140"/>
        <v/>
      </c>
      <c r="Z178" s="185">
        <v>2</v>
      </c>
      <c r="AA178" s="186" t="s">
        <v>18</v>
      </c>
      <c r="AB178" s="211"/>
      <c r="AC178" s="4"/>
      <c r="AD178" s="185"/>
      <c r="AE178" s="4"/>
      <c r="AF178" s="185"/>
      <c r="AG178" s="186"/>
      <c r="AH178" s="211">
        <v>1</v>
      </c>
      <c r="AI178" s="4">
        <v>12</v>
      </c>
      <c r="AJ178" s="185"/>
      <c r="AK178" s="4" t="str">
        <f t="shared" si="136"/>
        <v/>
      </c>
      <c r="AL178" s="185">
        <v>2</v>
      </c>
      <c r="AM178" s="186" t="s">
        <v>18</v>
      </c>
      <c r="AN178" s="332"/>
      <c r="AO178" s="333"/>
      <c r="AP178" s="333"/>
      <c r="AQ178" s="334"/>
      <c r="AR178" s="335"/>
      <c r="AS178" s="336"/>
    </row>
    <row r="179" spans="1:45" s="204" customFormat="1" ht="16.5" x14ac:dyDescent="0.3">
      <c r="A179" s="228" t="s">
        <v>116</v>
      </c>
      <c r="B179" s="122" t="s">
        <v>28</v>
      </c>
      <c r="C179" s="232" t="s">
        <v>381</v>
      </c>
      <c r="D179" s="184"/>
      <c r="E179" s="4"/>
      <c r="F179" s="185"/>
      <c r="G179" s="4"/>
      <c r="H179" s="185"/>
      <c r="I179" s="220"/>
      <c r="J179" s="184"/>
      <c r="K179" s="4"/>
      <c r="L179" s="211"/>
      <c r="M179" s="4"/>
      <c r="N179" s="185"/>
      <c r="O179" s="220"/>
      <c r="P179" s="184"/>
      <c r="Q179" s="4"/>
      <c r="R179" s="211"/>
      <c r="S179" s="4"/>
      <c r="T179" s="185"/>
      <c r="U179" s="186"/>
      <c r="V179" s="211">
        <v>1</v>
      </c>
      <c r="W179" s="4">
        <v>12</v>
      </c>
      <c r="X179" s="185"/>
      <c r="Y179" s="4" t="str">
        <f t="shared" si="140"/>
        <v/>
      </c>
      <c r="Z179" s="185">
        <v>1</v>
      </c>
      <c r="AA179" s="186" t="s">
        <v>52</v>
      </c>
      <c r="AB179" s="211">
        <v>1</v>
      </c>
      <c r="AC179" s="4">
        <v>12</v>
      </c>
      <c r="AD179" s="185"/>
      <c r="AE179" s="4" t="str">
        <f t="shared" ref="AE179" si="141">IF(AD179*15=0,"",AD179*15)</f>
        <v/>
      </c>
      <c r="AF179" s="185">
        <v>1</v>
      </c>
      <c r="AG179" s="186" t="s">
        <v>52</v>
      </c>
      <c r="AH179" s="211">
        <v>1</v>
      </c>
      <c r="AI179" s="4">
        <v>12</v>
      </c>
      <c r="AJ179" s="185"/>
      <c r="AK179" s="4" t="str">
        <f t="shared" si="136"/>
        <v/>
      </c>
      <c r="AL179" s="185">
        <v>1</v>
      </c>
      <c r="AM179" s="186" t="s">
        <v>52</v>
      </c>
      <c r="AN179" s="332"/>
      <c r="AO179" s="333"/>
      <c r="AP179" s="333"/>
      <c r="AQ179" s="334"/>
      <c r="AR179" s="335"/>
      <c r="AS179" s="336"/>
    </row>
    <row r="180" spans="1:45" s="204" customFormat="1" ht="16.5" x14ac:dyDescent="0.3">
      <c r="A180" s="228" t="s">
        <v>169</v>
      </c>
      <c r="B180" s="122" t="s">
        <v>28</v>
      </c>
      <c r="C180" s="232" t="s">
        <v>382</v>
      </c>
      <c r="D180" s="184"/>
      <c r="E180" s="4"/>
      <c r="F180" s="185"/>
      <c r="G180" s="4"/>
      <c r="H180" s="185"/>
      <c r="I180" s="220"/>
      <c r="J180" s="184"/>
      <c r="K180" s="4"/>
      <c r="L180" s="211"/>
      <c r="M180" s="4"/>
      <c r="N180" s="185"/>
      <c r="O180" s="220"/>
      <c r="P180" s="184"/>
      <c r="Q180" s="4"/>
      <c r="R180" s="211"/>
      <c r="S180" s="4"/>
      <c r="T180" s="185"/>
      <c r="U180" s="186"/>
      <c r="V180" s="211"/>
      <c r="W180" s="4"/>
      <c r="X180" s="185">
        <v>2</v>
      </c>
      <c r="Y180" s="4">
        <v>20</v>
      </c>
      <c r="Z180" s="185">
        <v>2</v>
      </c>
      <c r="AA180" s="186" t="s">
        <v>52</v>
      </c>
      <c r="AB180" s="211"/>
      <c r="AC180" s="4"/>
      <c r="AD180" s="185">
        <v>2</v>
      </c>
      <c r="AE180" s="4">
        <v>20</v>
      </c>
      <c r="AF180" s="185">
        <v>2</v>
      </c>
      <c r="AG180" s="186" t="s">
        <v>52</v>
      </c>
      <c r="AH180" s="211"/>
      <c r="AI180" s="4"/>
      <c r="AJ180" s="185">
        <v>2</v>
      </c>
      <c r="AK180" s="4">
        <v>20</v>
      </c>
      <c r="AL180" s="185">
        <v>2</v>
      </c>
      <c r="AM180" s="186" t="s">
        <v>52</v>
      </c>
      <c r="AN180" s="332"/>
      <c r="AO180" s="333"/>
      <c r="AP180" s="333"/>
      <c r="AQ180" s="334"/>
      <c r="AR180" s="335"/>
      <c r="AS180" s="336"/>
    </row>
    <row r="181" spans="1:45" s="204" customFormat="1" ht="15.75" customHeight="1" x14ac:dyDescent="0.3">
      <c r="A181" s="223" t="s">
        <v>408</v>
      </c>
      <c r="B181" s="122" t="s">
        <v>28</v>
      </c>
      <c r="C181" s="225" t="s">
        <v>413</v>
      </c>
      <c r="D181" s="184"/>
      <c r="E181" s="4"/>
      <c r="F181" s="185"/>
      <c r="G181" s="4"/>
      <c r="H181" s="185"/>
      <c r="I181" s="220"/>
      <c r="J181" s="184"/>
      <c r="K181" s="4"/>
      <c r="L181" s="211"/>
      <c r="M181" s="4"/>
      <c r="N181" s="185"/>
      <c r="O181" s="220"/>
      <c r="P181" s="184"/>
      <c r="Q181" s="4"/>
      <c r="R181" s="211"/>
      <c r="S181" s="4"/>
      <c r="T181" s="185"/>
      <c r="U181" s="186"/>
      <c r="V181" s="211">
        <v>1</v>
      </c>
      <c r="W181" s="4">
        <v>12</v>
      </c>
      <c r="X181" s="185"/>
      <c r="Y181" s="4">
        <v>4</v>
      </c>
      <c r="Z181" s="185">
        <v>2</v>
      </c>
      <c r="AA181" s="186" t="s">
        <v>18</v>
      </c>
      <c r="AB181" s="211">
        <v>1</v>
      </c>
      <c r="AC181" s="4">
        <v>12</v>
      </c>
      <c r="AD181" s="185"/>
      <c r="AE181" s="4">
        <v>4</v>
      </c>
      <c r="AF181" s="185">
        <v>2</v>
      </c>
      <c r="AG181" s="186" t="s">
        <v>18</v>
      </c>
      <c r="AH181" s="211">
        <v>1</v>
      </c>
      <c r="AI181" s="4">
        <v>12</v>
      </c>
      <c r="AJ181" s="185"/>
      <c r="AK181" s="4">
        <v>4</v>
      </c>
      <c r="AL181" s="185">
        <v>2</v>
      </c>
      <c r="AM181" s="186" t="s">
        <v>18</v>
      </c>
      <c r="AN181" s="332"/>
      <c r="AO181" s="333"/>
      <c r="AP181" s="333"/>
      <c r="AQ181" s="334"/>
      <c r="AR181" s="335"/>
      <c r="AS181" s="336"/>
    </row>
    <row r="182" spans="1:45" s="204" customFormat="1" ht="15.75" customHeight="1" x14ac:dyDescent="0.3">
      <c r="A182" s="223" t="s">
        <v>409</v>
      </c>
      <c r="B182" s="122" t="s">
        <v>28</v>
      </c>
      <c r="C182" s="225" t="s">
        <v>410</v>
      </c>
      <c r="D182" s="184"/>
      <c r="E182" s="4"/>
      <c r="F182" s="185"/>
      <c r="G182" s="4"/>
      <c r="H182" s="185"/>
      <c r="I182" s="220"/>
      <c r="J182" s="184"/>
      <c r="K182" s="4"/>
      <c r="L182" s="211"/>
      <c r="M182" s="4"/>
      <c r="N182" s="185"/>
      <c r="O182" s="220"/>
      <c r="P182" s="184"/>
      <c r="Q182" s="4"/>
      <c r="R182" s="211"/>
      <c r="S182" s="4"/>
      <c r="T182" s="185"/>
      <c r="U182" s="186"/>
      <c r="V182" s="211">
        <v>1</v>
      </c>
      <c r="W182" s="4">
        <v>16</v>
      </c>
      <c r="X182" s="185"/>
      <c r="Y182" s="4"/>
      <c r="Z182" s="185">
        <v>3</v>
      </c>
      <c r="AA182" s="186" t="s">
        <v>18</v>
      </c>
      <c r="AB182" s="211">
        <v>1</v>
      </c>
      <c r="AC182" s="4">
        <v>16</v>
      </c>
      <c r="AD182" s="185"/>
      <c r="AE182" s="4"/>
      <c r="AF182" s="185">
        <v>3</v>
      </c>
      <c r="AG182" s="186" t="s">
        <v>18</v>
      </c>
      <c r="AH182" s="211">
        <v>1</v>
      </c>
      <c r="AI182" s="4">
        <v>16</v>
      </c>
      <c r="AJ182" s="185"/>
      <c r="AK182" s="4"/>
      <c r="AL182" s="185">
        <v>3</v>
      </c>
      <c r="AM182" s="186" t="s">
        <v>18</v>
      </c>
      <c r="AN182" s="332"/>
      <c r="AO182" s="333"/>
      <c r="AP182" s="333"/>
      <c r="AQ182" s="334"/>
      <c r="AR182" s="335"/>
      <c r="AS182" s="336"/>
    </row>
    <row r="183" spans="1:45" s="204" customFormat="1" ht="15.75" customHeight="1" x14ac:dyDescent="0.3">
      <c r="A183" s="223" t="s">
        <v>411</v>
      </c>
      <c r="B183" s="122" t="s">
        <v>28</v>
      </c>
      <c r="C183" s="225" t="s">
        <v>412</v>
      </c>
      <c r="D183" s="184"/>
      <c r="E183" s="4"/>
      <c r="F183" s="185"/>
      <c r="G183" s="4"/>
      <c r="H183" s="185"/>
      <c r="I183" s="220"/>
      <c r="J183" s="184"/>
      <c r="K183" s="4"/>
      <c r="L183" s="211"/>
      <c r="M183" s="4"/>
      <c r="N183" s="185"/>
      <c r="O183" s="220"/>
      <c r="P183" s="184"/>
      <c r="Q183" s="4"/>
      <c r="R183" s="211"/>
      <c r="S183" s="4"/>
      <c r="T183" s="185"/>
      <c r="U183" s="186"/>
      <c r="V183" s="211"/>
      <c r="W183" s="4"/>
      <c r="X183" s="207">
        <v>2</v>
      </c>
      <c r="Y183" s="4">
        <f t="shared" ref="Y183" si="142">IF(X183*15=0,"",X183*15)</f>
        <v>30</v>
      </c>
      <c r="Z183" s="185">
        <v>3</v>
      </c>
      <c r="AA183" s="186" t="s">
        <v>52</v>
      </c>
      <c r="AB183" s="211"/>
      <c r="AC183" s="4"/>
      <c r="AD183" s="207">
        <v>2</v>
      </c>
      <c r="AE183" s="4">
        <f t="shared" ref="AE183" si="143">IF(AD183*15=0,"",AD183*15)</f>
        <v>30</v>
      </c>
      <c r="AF183" s="185">
        <v>3</v>
      </c>
      <c r="AG183" s="186" t="s">
        <v>52</v>
      </c>
      <c r="AH183" s="211"/>
      <c r="AI183" s="4"/>
      <c r="AJ183" s="207">
        <v>2</v>
      </c>
      <c r="AK183" s="4">
        <f t="shared" ref="AK183" si="144">IF(AJ183*15=0,"",AJ183*15)</f>
        <v>30</v>
      </c>
      <c r="AL183" s="185">
        <v>3</v>
      </c>
      <c r="AM183" s="186" t="s">
        <v>52</v>
      </c>
      <c r="AN183" s="332"/>
      <c r="AO183" s="333"/>
      <c r="AP183" s="333"/>
      <c r="AQ183" s="334"/>
      <c r="AR183" s="335"/>
      <c r="AS183" s="336"/>
    </row>
    <row r="184" spans="1:45" s="204" customFormat="1" ht="15.75" customHeight="1" x14ac:dyDescent="0.3">
      <c r="A184" s="223" t="s">
        <v>414</v>
      </c>
      <c r="B184" s="122" t="s">
        <v>28</v>
      </c>
      <c r="C184" s="225" t="s">
        <v>415</v>
      </c>
      <c r="D184" s="233"/>
      <c r="E184" s="128"/>
      <c r="F184" s="233"/>
      <c r="G184" s="128"/>
      <c r="H184" s="233"/>
      <c r="I184" s="233"/>
      <c r="J184" s="233"/>
      <c r="K184" s="128"/>
      <c r="L184" s="233"/>
      <c r="M184" s="128"/>
      <c r="N184" s="233"/>
      <c r="O184" s="233"/>
      <c r="P184" s="233"/>
      <c r="Q184" s="128"/>
      <c r="R184" s="233"/>
      <c r="S184" s="128"/>
      <c r="T184" s="233"/>
      <c r="U184" s="233"/>
      <c r="V184" s="233"/>
      <c r="W184" s="128"/>
      <c r="X184" s="233">
        <v>2</v>
      </c>
      <c r="Y184" s="128">
        <v>30</v>
      </c>
      <c r="Z184" s="233">
        <v>3</v>
      </c>
      <c r="AA184" s="233" t="s">
        <v>52</v>
      </c>
      <c r="AB184" s="233"/>
      <c r="AC184" s="128"/>
      <c r="AD184" s="233">
        <v>2</v>
      </c>
      <c r="AE184" s="128">
        <v>30</v>
      </c>
      <c r="AF184" s="233">
        <v>3</v>
      </c>
      <c r="AG184" s="233" t="s">
        <v>52</v>
      </c>
      <c r="AH184" s="233"/>
      <c r="AI184" s="128"/>
      <c r="AJ184" s="233">
        <v>2</v>
      </c>
      <c r="AK184" s="128">
        <v>30</v>
      </c>
      <c r="AL184" s="233">
        <v>3</v>
      </c>
      <c r="AM184" s="234" t="s">
        <v>52</v>
      </c>
      <c r="AN184" s="323"/>
      <c r="AO184" s="323"/>
      <c r="AP184" s="323"/>
      <c r="AQ184" s="323"/>
      <c r="AR184" s="337"/>
      <c r="AS184" s="338"/>
    </row>
    <row r="185" spans="1:45" s="204" customFormat="1" ht="15.75" customHeight="1" x14ac:dyDescent="0.3">
      <c r="A185" s="138" t="s">
        <v>422</v>
      </c>
      <c r="B185" s="63" t="s">
        <v>28</v>
      </c>
      <c r="C185" s="205" t="s">
        <v>423</v>
      </c>
      <c r="D185" s="206"/>
      <c r="E185" s="35"/>
      <c r="F185" s="207"/>
      <c r="G185" s="35"/>
      <c r="H185" s="207"/>
      <c r="I185" s="208"/>
      <c r="J185" s="206"/>
      <c r="K185" s="35"/>
      <c r="L185" s="209"/>
      <c r="M185" s="35"/>
      <c r="N185" s="207"/>
      <c r="O185" s="208"/>
      <c r="P185" s="206"/>
      <c r="Q185" s="35"/>
      <c r="R185" s="209"/>
      <c r="S185" s="35"/>
      <c r="T185" s="207"/>
      <c r="U185" s="210"/>
      <c r="V185" s="209">
        <v>1</v>
      </c>
      <c r="W185" s="35">
        <v>15</v>
      </c>
      <c r="X185" s="207">
        <v>1</v>
      </c>
      <c r="Y185" s="35">
        <v>15</v>
      </c>
      <c r="Z185" s="207">
        <v>3</v>
      </c>
      <c r="AA185" s="210" t="s">
        <v>18</v>
      </c>
      <c r="AB185" s="209">
        <v>1</v>
      </c>
      <c r="AC185" s="35">
        <v>15</v>
      </c>
      <c r="AD185" s="207">
        <v>1</v>
      </c>
      <c r="AE185" s="35">
        <v>15</v>
      </c>
      <c r="AF185" s="207">
        <v>3</v>
      </c>
      <c r="AG185" s="210" t="s">
        <v>18</v>
      </c>
      <c r="AH185" s="209">
        <v>1</v>
      </c>
      <c r="AI185" s="35">
        <v>15</v>
      </c>
      <c r="AJ185" s="207">
        <v>1</v>
      </c>
      <c r="AK185" s="35">
        <v>15</v>
      </c>
      <c r="AL185" s="207">
        <v>3</v>
      </c>
      <c r="AM185" s="210" t="s">
        <v>18</v>
      </c>
      <c r="AN185" s="332"/>
      <c r="AO185" s="333"/>
      <c r="AP185" s="333"/>
      <c r="AQ185" s="334"/>
      <c r="AR185" s="335"/>
      <c r="AS185" s="336"/>
    </row>
    <row r="186" spans="1:45" s="204" customFormat="1" ht="15.75" customHeight="1" x14ac:dyDescent="0.3">
      <c r="A186" s="223" t="s">
        <v>424</v>
      </c>
      <c r="B186" s="122" t="s">
        <v>28</v>
      </c>
      <c r="C186" s="170" t="s">
        <v>425</v>
      </c>
      <c r="D186" s="211"/>
      <c r="E186" s="4"/>
      <c r="F186" s="185"/>
      <c r="G186" s="4"/>
      <c r="H186" s="185"/>
      <c r="I186" s="220"/>
      <c r="J186" s="184"/>
      <c r="K186" s="4"/>
      <c r="L186" s="211"/>
      <c r="M186" s="4"/>
      <c r="N186" s="185"/>
      <c r="O186" s="220"/>
      <c r="P186" s="184"/>
      <c r="Q186" s="4"/>
      <c r="R186" s="211"/>
      <c r="S186" s="4"/>
      <c r="T186" s="185"/>
      <c r="U186" s="186"/>
      <c r="V186" s="211">
        <v>1</v>
      </c>
      <c r="W186" s="4">
        <v>15</v>
      </c>
      <c r="X186" s="207">
        <v>1</v>
      </c>
      <c r="Y186" s="4">
        <v>15</v>
      </c>
      <c r="Z186" s="185">
        <v>3</v>
      </c>
      <c r="AA186" s="186" t="s">
        <v>18</v>
      </c>
      <c r="AB186" s="211">
        <v>1</v>
      </c>
      <c r="AC186" s="4">
        <v>15</v>
      </c>
      <c r="AD186" s="207">
        <v>1</v>
      </c>
      <c r="AE186" s="4">
        <v>15</v>
      </c>
      <c r="AF186" s="185">
        <v>3</v>
      </c>
      <c r="AG186" s="186" t="s">
        <v>18</v>
      </c>
      <c r="AH186" s="211">
        <v>1</v>
      </c>
      <c r="AI186" s="4">
        <v>15</v>
      </c>
      <c r="AJ186" s="207">
        <v>1</v>
      </c>
      <c r="AK186" s="4">
        <v>15</v>
      </c>
      <c r="AL186" s="185">
        <v>3</v>
      </c>
      <c r="AM186" s="186" t="s">
        <v>18</v>
      </c>
      <c r="AN186" s="332"/>
      <c r="AO186" s="333"/>
      <c r="AP186" s="333"/>
      <c r="AQ186" s="334"/>
      <c r="AR186" s="335"/>
      <c r="AS186" s="336"/>
    </row>
    <row r="187" spans="1:45" s="204" customFormat="1" ht="15.75" customHeight="1" x14ac:dyDescent="0.3">
      <c r="A187" s="223" t="s">
        <v>426</v>
      </c>
      <c r="B187" s="122" t="s">
        <v>28</v>
      </c>
      <c r="C187" s="225" t="s">
        <v>427</v>
      </c>
      <c r="D187" s="184"/>
      <c r="E187" s="4"/>
      <c r="F187" s="185"/>
      <c r="G187" s="4"/>
      <c r="H187" s="185"/>
      <c r="I187" s="220"/>
      <c r="J187" s="184"/>
      <c r="K187" s="4"/>
      <c r="L187" s="211"/>
      <c r="M187" s="4"/>
      <c r="N187" s="185"/>
      <c r="O187" s="220"/>
      <c r="P187" s="184"/>
      <c r="Q187" s="4"/>
      <c r="R187" s="211"/>
      <c r="S187" s="4"/>
      <c r="T187" s="185"/>
      <c r="U187" s="186"/>
      <c r="V187" s="211">
        <v>2</v>
      </c>
      <c r="W187" s="4">
        <v>30</v>
      </c>
      <c r="X187" s="207"/>
      <c r="Y187" s="4"/>
      <c r="Z187" s="185">
        <v>3</v>
      </c>
      <c r="AA187" s="186" t="s">
        <v>17</v>
      </c>
      <c r="AB187" s="211"/>
      <c r="AC187" s="4"/>
      <c r="AD187" s="207"/>
      <c r="AE187" s="4"/>
      <c r="AF187" s="185"/>
      <c r="AG187" s="186"/>
      <c r="AH187" s="211">
        <v>2</v>
      </c>
      <c r="AI187" s="4">
        <v>30</v>
      </c>
      <c r="AJ187" s="207"/>
      <c r="AK187" s="4"/>
      <c r="AL187" s="185">
        <v>3</v>
      </c>
      <c r="AM187" s="186" t="s">
        <v>17</v>
      </c>
      <c r="AN187" s="131"/>
      <c r="AO187" s="132"/>
      <c r="AP187" s="132"/>
      <c r="AQ187" s="133"/>
      <c r="AR187" s="134"/>
      <c r="AS187" s="135"/>
    </row>
    <row r="188" spans="1:45" s="204" customFormat="1" ht="15.75" customHeight="1" x14ac:dyDescent="0.3">
      <c r="A188" s="223" t="s">
        <v>428</v>
      </c>
      <c r="B188" s="122" t="s">
        <v>28</v>
      </c>
      <c r="C188" s="227" t="s">
        <v>396</v>
      </c>
      <c r="D188" s="184"/>
      <c r="E188" s="4"/>
      <c r="F188" s="185"/>
      <c r="G188" s="4"/>
      <c r="H188" s="185"/>
      <c r="I188" s="220"/>
      <c r="J188" s="184"/>
      <c r="K188" s="4"/>
      <c r="L188" s="211"/>
      <c r="M188" s="4"/>
      <c r="N188" s="185"/>
      <c r="O188" s="220"/>
      <c r="P188" s="184"/>
      <c r="Q188" s="4"/>
      <c r="R188" s="211"/>
      <c r="S188" s="4"/>
      <c r="T188" s="185"/>
      <c r="U188" s="186"/>
      <c r="V188" s="211">
        <v>2</v>
      </c>
      <c r="W188" s="4">
        <f t="shared" ref="W188:W189" si="145">IF(V188*15=0,"",V188*15)</f>
        <v>30</v>
      </c>
      <c r="X188" s="185"/>
      <c r="Y188" s="4" t="str">
        <f t="shared" ref="Y188:Y189" si="146">IF(X188*15=0,"",X188*15)</f>
        <v/>
      </c>
      <c r="Z188" s="185">
        <v>3</v>
      </c>
      <c r="AA188" s="186" t="s">
        <v>18</v>
      </c>
      <c r="AB188" s="211">
        <v>2</v>
      </c>
      <c r="AC188" s="4">
        <f t="shared" ref="AC188" si="147">IF(AB188*15=0,"",AB188*15)</f>
        <v>30</v>
      </c>
      <c r="AD188" s="185"/>
      <c r="AE188" s="4" t="str">
        <f t="shared" ref="AE188" si="148">IF(AD188*15=0,"",AD188*15)</f>
        <v/>
      </c>
      <c r="AF188" s="185">
        <v>3</v>
      </c>
      <c r="AG188" s="186" t="s">
        <v>18</v>
      </c>
      <c r="AH188" s="211">
        <v>2</v>
      </c>
      <c r="AI188" s="4">
        <f t="shared" ref="AI188:AI190" si="149">IF(AH188*15=0,"",AH188*15)</f>
        <v>30</v>
      </c>
      <c r="AJ188" s="185"/>
      <c r="AK188" s="4" t="str">
        <f t="shared" ref="AK188:AK190" si="150">IF(AJ188*15=0,"",AJ188*15)</f>
        <v/>
      </c>
      <c r="AL188" s="185">
        <v>3</v>
      </c>
      <c r="AM188" s="186" t="s">
        <v>18</v>
      </c>
      <c r="AN188" s="332"/>
      <c r="AO188" s="333"/>
      <c r="AP188" s="333"/>
      <c r="AQ188" s="334"/>
      <c r="AR188" s="335"/>
      <c r="AS188" s="336"/>
    </row>
    <row r="189" spans="1:45" s="204" customFormat="1" ht="31.5" x14ac:dyDescent="0.3">
      <c r="A189" s="230" t="s">
        <v>429</v>
      </c>
      <c r="B189" s="122" t="s">
        <v>28</v>
      </c>
      <c r="C189" s="232" t="s">
        <v>356</v>
      </c>
      <c r="D189" s="184"/>
      <c r="E189" s="4"/>
      <c r="F189" s="185"/>
      <c r="G189" s="4"/>
      <c r="H189" s="185"/>
      <c r="I189" s="220"/>
      <c r="J189" s="184"/>
      <c r="K189" s="4"/>
      <c r="L189" s="211"/>
      <c r="M189" s="4"/>
      <c r="N189" s="185"/>
      <c r="O189" s="220"/>
      <c r="P189" s="184"/>
      <c r="Q189" s="4"/>
      <c r="R189" s="211"/>
      <c r="S189" s="4"/>
      <c r="T189" s="185"/>
      <c r="U189" s="186"/>
      <c r="V189" s="209">
        <v>2</v>
      </c>
      <c r="W189" s="4">
        <f t="shared" si="145"/>
        <v>30</v>
      </c>
      <c r="X189" s="207"/>
      <c r="Y189" s="4" t="str">
        <f t="shared" si="146"/>
        <v/>
      </c>
      <c r="Z189" s="207">
        <v>3</v>
      </c>
      <c r="AA189" s="210" t="s">
        <v>18</v>
      </c>
      <c r="AB189" s="211"/>
      <c r="AC189" s="4"/>
      <c r="AD189" s="185"/>
      <c r="AE189" s="4"/>
      <c r="AF189" s="185"/>
      <c r="AG189" s="186"/>
      <c r="AH189" s="209">
        <v>2</v>
      </c>
      <c r="AI189" s="4">
        <f t="shared" si="149"/>
        <v>30</v>
      </c>
      <c r="AJ189" s="207"/>
      <c r="AK189" s="4" t="str">
        <f t="shared" si="150"/>
        <v/>
      </c>
      <c r="AL189" s="207">
        <v>3</v>
      </c>
      <c r="AM189" s="210" t="s">
        <v>18</v>
      </c>
      <c r="AN189" s="332"/>
      <c r="AO189" s="333"/>
      <c r="AP189" s="333"/>
      <c r="AQ189" s="334"/>
      <c r="AR189" s="335"/>
      <c r="AS189" s="336"/>
    </row>
    <row r="190" spans="1:45" s="204" customFormat="1" ht="15.75" customHeight="1" x14ac:dyDescent="0.3">
      <c r="A190" s="228" t="s">
        <v>430</v>
      </c>
      <c r="B190" s="122" t="s">
        <v>28</v>
      </c>
      <c r="C190" s="232" t="s">
        <v>376</v>
      </c>
      <c r="D190" s="184"/>
      <c r="E190" s="4"/>
      <c r="F190" s="185"/>
      <c r="G190" s="4"/>
      <c r="H190" s="185"/>
      <c r="I190" s="220"/>
      <c r="J190" s="184"/>
      <c r="K190" s="4"/>
      <c r="L190" s="211"/>
      <c r="M190" s="4"/>
      <c r="N190" s="185"/>
      <c r="O190" s="220"/>
      <c r="P190" s="184"/>
      <c r="Q190" s="4"/>
      <c r="R190" s="211"/>
      <c r="S190" s="4"/>
      <c r="T190" s="185"/>
      <c r="U190" s="186"/>
      <c r="V190" s="211"/>
      <c r="W190" s="4"/>
      <c r="X190" s="185"/>
      <c r="Y190" s="4"/>
      <c r="Z190" s="185"/>
      <c r="AA190" s="186"/>
      <c r="AB190" s="211"/>
      <c r="AC190" s="4"/>
      <c r="AD190" s="185"/>
      <c r="AE190" s="4"/>
      <c r="AF190" s="185"/>
      <c r="AG190" s="186"/>
      <c r="AH190" s="209">
        <v>1</v>
      </c>
      <c r="AI190" s="4">
        <f t="shared" si="149"/>
        <v>15</v>
      </c>
      <c r="AJ190" s="207">
        <v>1</v>
      </c>
      <c r="AK190" s="4">
        <f t="shared" si="150"/>
        <v>15</v>
      </c>
      <c r="AL190" s="207">
        <v>3</v>
      </c>
      <c r="AM190" s="210" t="s">
        <v>18</v>
      </c>
      <c r="AN190" s="332"/>
      <c r="AO190" s="333"/>
      <c r="AP190" s="333"/>
      <c r="AQ190" s="334"/>
      <c r="AR190" s="335"/>
      <c r="AS190" s="336"/>
    </row>
    <row r="191" spans="1:45" s="204" customFormat="1" ht="15.75" customHeight="1" x14ac:dyDescent="0.3">
      <c r="A191" s="223" t="s">
        <v>431</v>
      </c>
      <c r="B191" s="122" t="s">
        <v>28</v>
      </c>
      <c r="C191" s="225" t="s">
        <v>432</v>
      </c>
      <c r="D191" s="184"/>
      <c r="E191" s="4"/>
      <c r="F191" s="185"/>
      <c r="G191" s="4"/>
      <c r="H191" s="185"/>
      <c r="I191" s="220"/>
      <c r="J191" s="184"/>
      <c r="K191" s="4"/>
      <c r="L191" s="211"/>
      <c r="M191" s="4"/>
      <c r="N191" s="185"/>
      <c r="O191" s="220"/>
      <c r="P191" s="184"/>
      <c r="Q191" s="4"/>
      <c r="R191" s="211"/>
      <c r="S191" s="4"/>
      <c r="T191" s="185"/>
      <c r="U191" s="186"/>
      <c r="V191" s="211">
        <v>1</v>
      </c>
      <c r="W191" s="4">
        <v>15</v>
      </c>
      <c r="X191" s="207">
        <v>1</v>
      </c>
      <c r="Y191" s="4">
        <v>15</v>
      </c>
      <c r="Z191" s="185">
        <v>3</v>
      </c>
      <c r="AA191" s="186" t="s">
        <v>18</v>
      </c>
      <c r="AB191" s="211"/>
      <c r="AC191" s="4"/>
      <c r="AD191" s="207"/>
      <c r="AE191" s="4"/>
      <c r="AF191" s="185"/>
      <c r="AG191" s="186"/>
      <c r="AH191" s="211">
        <v>1</v>
      </c>
      <c r="AI191" s="4">
        <v>15</v>
      </c>
      <c r="AJ191" s="207">
        <v>1</v>
      </c>
      <c r="AK191" s="4">
        <v>15</v>
      </c>
      <c r="AL191" s="185">
        <v>3</v>
      </c>
      <c r="AM191" s="186" t="s">
        <v>18</v>
      </c>
      <c r="AN191" s="131"/>
      <c r="AO191" s="132"/>
      <c r="AP191" s="132"/>
      <c r="AQ191" s="133"/>
      <c r="AR191" s="134"/>
      <c r="AS191" s="135"/>
    </row>
    <row r="192" spans="1:45" s="204" customFormat="1" ht="15.75" customHeight="1" x14ac:dyDescent="0.3">
      <c r="A192" s="223" t="s">
        <v>433</v>
      </c>
      <c r="B192" s="122" t="s">
        <v>28</v>
      </c>
      <c r="C192" s="225" t="s">
        <v>434</v>
      </c>
      <c r="D192" s="184"/>
      <c r="E192" s="4"/>
      <c r="F192" s="185"/>
      <c r="G192" s="4"/>
      <c r="H192" s="185"/>
      <c r="I192" s="220"/>
      <c r="J192" s="184"/>
      <c r="K192" s="4"/>
      <c r="L192" s="211"/>
      <c r="M192" s="4"/>
      <c r="N192" s="185"/>
      <c r="O192" s="220"/>
      <c r="P192" s="184"/>
      <c r="Q192" s="4"/>
      <c r="R192" s="211"/>
      <c r="S192" s="4"/>
      <c r="T192" s="185"/>
      <c r="U192" s="186"/>
      <c r="V192" s="211">
        <v>1</v>
      </c>
      <c r="W192" s="4">
        <v>15</v>
      </c>
      <c r="X192" s="207">
        <v>1</v>
      </c>
      <c r="Y192" s="4">
        <v>15</v>
      </c>
      <c r="Z192" s="185">
        <v>3</v>
      </c>
      <c r="AA192" s="186" t="s">
        <v>18</v>
      </c>
      <c r="AB192" s="211"/>
      <c r="AC192" s="4"/>
      <c r="AD192" s="207"/>
      <c r="AE192" s="4"/>
      <c r="AF192" s="185"/>
      <c r="AG192" s="186"/>
      <c r="AH192" s="211">
        <v>1</v>
      </c>
      <c r="AI192" s="4">
        <v>15</v>
      </c>
      <c r="AJ192" s="207">
        <v>1</v>
      </c>
      <c r="AK192" s="4">
        <v>15</v>
      </c>
      <c r="AL192" s="185">
        <v>3</v>
      </c>
      <c r="AM192" s="186" t="s">
        <v>18</v>
      </c>
      <c r="AN192" s="131"/>
      <c r="AO192" s="132"/>
      <c r="AP192" s="132"/>
      <c r="AQ192" s="133"/>
      <c r="AR192" s="134"/>
      <c r="AS192" s="135"/>
    </row>
    <row r="193" spans="1:45" s="204" customFormat="1" ht="15.75" customHeight="1" x14ac:dyDescent="0.3">
      <c r="A193" s="223" t="s">
        <v>435</v>
      </c>
      <c r="B193" s="122" t="s">
        <v>28</v>
      </c>
      <c r="C193" s="225" t="s">
        <v>436</v>
      </c>
      <c r="D193" s="184"/>
      <c r="E193" s="4"/>
      <c r="F193" s="185"/>
      <c r="G193" s="4"/>
      <c r="H193" s="185"/>
      <c r="I193" s="220"/>
      <c r="J193" s="184"/>
      <c r="K193" s="4"/>
      <c r="L193" s="211"/>
      <c r="M193" s="4"/>
      <c r="N193" s="185"/>
      <c r="O193" s="220"/>
      <c r="P193" s="184"/>
      <c r="Q193" s="4"/>
      <c r="R193" s="211"/>
      <c r="S193" s="4"/>
      <c r="T193" s="185"/>
      <c r="U193" s="186"/>
      <c r="V193" s="211"/>
      <c r="W193" s="4"/>
      <c r="X193" s="207">
        <v>1</v>
      </c>
      <c r="Y193" s="4">
        <v>15</v>
      </c>
      <c r="Z193" s="185">
        <v>3</v>
      </c>
      <c r="AA193" s="186" t="s">
        <v>54</v>
      </c>
      <c r="AB193" s="211"/>
      <c r="AC193" s="4"/>
      <c r="AD193" s="207"/>
      <c r="AE193" s="4"/>
      <c r="AF193" s="185"/>
      <c r="AG193" s="186"/>
      <c r="AH193" s="211"/>
      <c r="AI193" s="4"/>
      <c r="AJ193" s="207">
        <v>1</v>
      </c>
      <c r="AK193" s="4">
        <v>15</v>
      </c>
      <c r="AL193" s="185">
        <v>3</v>
      </c>
      <c r="AM193" s="186" t="s">
        <v>54</v>
      </c>
      <c r="AN193" s="131"/>
      <c r="AO193" s="132"/>
      <c r="AP193" s="132"/>
      <c r="AQ193" s="133"/>
      <c r="AR193" s="134"/>
      <c r="AS193" s="135"/>
    </row>
    <row r="194" spans="1:45" s="204" customFormat="1" ht="15.75" customHeight="1" x14ac:dyDescent="0.3">
      <c r="A194" s="223" t="s">
        <v>437</v>
      </c>
      <c r="B194" s="122" t="s">
        <v>28</v>
      </c>
      <c r="C194" s="225" t="s">
        <v>438</v>
      </c>
      <c r="D194" s="184"/>
      <c r="E194" s="4"/>
      <c r="F194" s="185"/>
      <c r="G194" s="4"/>
      <c r="H194" s="185"/>
      <c r="I194" s="220"/>
      <c r="J194" s="184"/>
      <c r="K194" s="4"/>
      <c r="L194" s="211"/>
      <c r="M194" s="4"/>
      <c r="N194" s="185"/>
      <c r="O194" s="220"/>
      <c r="P194" s="184"/>
      <c r="Q194" s="4"/>
      <c r="R194" s="211"/>
      <c r="S194" s="4"/>
      <c r="T194" s="185"/>
      <c r="U194" s="186"/>
      <c r="V194" s="211">
        <v>2</v>
      </c>
      <c r="W194" s="4">
        <v>30</v>
      </c>
      <c r="X194" s="207"/>
      <c r="Y194" s="4"/>
      <c r="Z194" s="185">
        <v>3</v>
      </c>
      <c r="AA194" s="186" t="s">
        <v>54</v>
      </c>
      <c r="AB194" s="211"/>
      <c r="AC194" s="4"/>
      <c r="AD194" s="207"/>
      <c r="AE194" s="4"/>
      <c r="AF194" s="185"/>
      <c r="AG194" s="186"/>
      <c r="AH194" s="211">
        <v>2</v>
      </c>
      <c r="AI194" s="4">
        <v>30</v>
      </c>
      <c r="AJ194" s="207"/>
      <c r="AK194" s="4"/>
      <c r="AL194" s="185">
        <v>3</v>
      </c>
      <c r="AM194" s="186" t="s">
        <v>54</v>
      </c>
      <c r="AN194" s="131"/>
      <c r="AO194" s="132"/>
      <c r="AP194" s="132"/>
      <c r="AQ194" s="133"/>
      <c r="AR194" s="134"/>
      <c r="AS194" s="135"/>
    </row>
    <row r="195" spans="1:45" s="204" customFormat="1" ht="15.75" customHeight="1" x14ac:dyDescent="0.3">
      <c r="A195" s="223" t="s">
        <v>439</v>
      </c>
      <c r="B195" s="122" t="s">
        <v>28</v>
      </c>
      <c r="C195" s="225" t="s">
        <v>440</v>
      </c>
      <c r="D195" s="184"/>
      <c r="E195" s="4"/>
      <c r="F195" s="185"/>
      <c r="G195" s="4"/>
      <c r="H195" s="185"/>
      <c r="I195" s="220"/>
      <c r="J195" s="184"/>
      <c r="K195" s="4"/>
      <c r="L195" s="211"/>
      <c r="M195" s="4"/>
      <c r="N195" s="185"/>
      <c r="O195" s="220"/>
      <c r="P195" s="184"/>
      <c r="Q195" s="4"/>
      <c r="R195" s="211"/>
      <c r="S195" s="4"/>
      <c r="T195" s="185"/>
      <c r="U195" s="186"/>
      <c r="V195" s="211"/>
      <c r="W195" s="4"/>
      <c r="X195" s="207">
        <v>2</v>
      </c>
      <c r="Y195" s="4">
        <v>30</v>
      </c>
      <c r="Z195" s="185">
        <v>3</v>
      </c>
      <c r="AA195" s="186" t="s">
        <v>18</v>
      </c>
      <c r="AB195" s="211"/>
      <c r="AC195" s="4"/>
      <c r="AD195" s="207">
        <v>2</v>
      </c>
      <c r="AE195" s="4">
        <v>30</v>
      </c>
      <c r="AF195" s="185">
        <v>3</v>
      </c>
      <c r="AG195" s="186" t="s">
        <v>18</v>
      </c>
      <c r="AH195" s="211"/>
      <c r="AI195" s="4"/>
      <c r="AJ195" s="207">
        <v>2</v>
      </c>
      <c r="AK195" s="4">
        <v>30</v>
      </c>
      <c r="AL195" s="185">
        <v>3</v>
      </c>
      <c r="AM195" s="186" t="s">
        <v>18</v>
      </c>
      <c r="AN195" s="131"/>
      <c r="AO195" s="132"/>
      <c r="AP195" s="132"/>
      <c r="AQ195" s="133"/>
      <c r="AR195" s="134"/>
      <c r="AS195" s="135"/>
    </row>
    <row r="196" spans="1:45" s="204" customFormat="1" ht="15.75" customHeight="1" x14ac:dyDescent="0.3">
      <c r="A196" s="223" t="s">
        <v>441</v>
      </c>
      <c r="B196" s="122" t="s">
        <v>28</v>
      </c>
      <c r="C196" s="225" t="s">
        <v>442</v>
      </c>
      <c r="D196" s="184"/>
      <c r="E196" s="4"/>
      <c r="F196" s="185"/>
      <c r="G196" s="4"/>
      <c r="H196" s="185"/>
      <c r="I196" s="220"/>
      <c r="J196" s="184"/>
      <c r="K196" s="4"/>
      <c r="L196" s="211"/>
      <c r="M196" s="4"/>
      <c r="N196" s="185"/>
      <c r="O196" s="220"/>
      <c r="P196" s="184"/>
      <c r="Q196" s="4"/>
      <c r="R196" s="211"/>
      <c r="S196" s="4"/>
      <c r="T196" s="185"/>
      <c r="U196" s="186"/>
      <c r="V196" s="211"/>
      <c r="W196" s="4"/>
      <c r="X196" s="207">
        <v>2</v>
      </c>
      <c r="Y196" s="4">
        <v>30</v>
      </c>
      <c r="Z196" s="185">
        <v>3</v>
      </c>
      <c r="AA196" s="186" t="s">
        <v>18</v>
      </c>
      <c r="AB196" s="211"/>
      <c r="AC196" s="4"/>
      <c r="AD196" s="207">
        <v>2</v>
      </c>
      <c r="AE196" s="4">
        <v>30</v>
      </c>
      <c r="AF196" s="185">
        <v>3</v>
      </c>
      <c r="AG196" s="186" t="s">
        <v>18</v>
      </c>
      <c r="AH196" s="211"/>
      <c r="AI196" s="4"/>
      <c r="AJ196" s="207">
        <v>2</v>
      </c>
      <c r="AK196" s="4">
        <v>30</v>
      </c>
      <c r="AL196" s="185">
        <v>3</v>
      </c>
      <c r="AM196" s="186" t="s">
        <v>18</v>
      </c>
      <c r="AN196" s="131"/>
      <c r="AO196" s="132"/>
      <c r="AP196" s="132"/>
      <c r="AQ196" s="133"/>
      <c r="AR196" s="134"/>
      <c r="AS196" s="135"/>
    </row>
    <row r="197" spans="1:45" s="204" customFormat="1" ht="15.75" customHeight="1" x14ac:dyDescent="0.3">
      <c r="A197" s="223" t="s">
        <v>443</v>
      </c>
      <c r="B197" s="122" t="s">
        <v>28</v>
      </c>
      <c r="C197" s="225" t="s">
        <v>444</v>
      </c>
      <c r="D197" s="184"/>
      <c r="E197" s="4"/>
      <c r="F197" s="185"/>
      <c r="G197" s="4"/>
      <c r="H197" s="185"/>
      <c r="I197" s="220"/>
      <c r="J197" s="184"/>
      <c r="K197" s="4"/>
      <c r="L197" s="211"/>
      <c r="M197" s="4"/>
      <c r="N197" s="185"/>
      <c r="O197" s="220"/>
      <c r="P197" s="184"/>
      <c r="Q197" s="4"/>
      <c r="R197" s="211"/>
      <c r="S197" s="4"/>
      <c r="T197" s="185"/>
      <c r="U197" s="186"/>
      <c r="V197" s="211"/>
      <c r="W197" s="4"/>
      <c r="X197" s="207">
        <v>2</v>
      </c>
      <c r="Y197" s="4">
        <v>30</v>
      </c>
      <c r="Z197" s="185">
        <v>3</v>
      </c>
      <c r="AA197" s="186" t="s">
        <v>18</v>
      </c>
      <c r="AB197" s="211"/>
      <c r="AC197" s="4"/>
      <c r="AD197" s="207">
        <v>2</v>
      </c>
      <c r="AE197" s="4">
        <v>30</v>
      </c>
      <c r="AF197" s="185">
        <v>3</v>
      </c>
      <c r="AG197" s="186" t="s">
        <v>18</v>
      </c>
      <c r="AH197" s="211"/>
      <c r="AI197" s="4"/>
      <c r="AJ197" s="207">
        <v>2</v>
      </c>
      <c r="AK197" s="4">
        <v>30</v>
      </c>
      <c r="AL197" s="185">
        <v>3</v>
      </c>
      <c r="AM197" s="186" t="s">
        <v>18</v>
      </c>
      <c r="AN197" s="131"/>
      <c r="AO197" s="132"/>
      <c r="AP197" s="132"/>
      <c r="AQ197" s="133"/>
      <c r="AR197" s="134"/>
      <c r="AS197" s="135"/>
    </row>
    <row r="198" spans="1:45" s="204" customFormat="1" ht="15.75" customHeight="1" x14ac:dyDescent="0.3">
      <c r="A198" s="223" t="s">
        <v>445</v>
      </c>
      <c r="B198" s="122" t="s">
        <v>28</v>
      </c>
      <c r="C198" s="225" t="s">
        <v>446</v>
      </c>
      <c r="D198" s="184"/>
      <c r="E198" s="4"/>
      <c r="F198" s="185"/>
      <c r="G198" s="4"/>
      <c r="H198" s="185"/>
      <c r="I198" s="220"/>
      <c r="J198" s="184"/>
      <c r="K198" s="4"/>
      <c r="L198" s="211"/>
      <c r="M198" s="4"/>
      <c r="N198" s="185"/>
      <c r="O198" s="220"/>
      <c r="P198" s="184"/>
      <c r="Q198" s="4"/>
      <c r="R198" s="211"/>
      <c r="S198" s="4"/>
      <c r="T198" s="185"/>
      <c r="U198" s="186"/>
      <c r="V198" s="211">
        <v>1</v>
      </c>
      <c r="W198" s="4">
        <v>15</v>
      </c>
      <c r="X198" s="207"/>
      <c r="Y198" s="4"/>
      <c r="Z198" s="185">
        <v>2</v>
      </c>
      <c r="AA198" s="186" t="s">
        <v>54</v>
      </c>
      <c r="AB198" s="211"/>
      <c r="AC198" s="4"/>
      <c r="AD198" s="207"/>
      <c r="AE198" s="4"/>
      <c r="AF198" s="185"/>
      <c r="AG198" s="186"/>
      <c r="AH198" s="211">
        <v>1</v>
      </c>
      <c r="AI198" s="4">
        <v>15</v>
      </c>
      <c r="AJ198" s="207"/>
      <c r="AK198" s="4"/>
      <c r="AL198" s="185">
        <v>2</v>
      </c>
      <c r="AM198" s="186" t="s">
        <v>54</v>
      </c>
      <c r="AN198" s="131"/>
      <c r="AO198" s="132"/>
      <c r="AP198" s="132"/>
      <c r="AQ198" s="133"/>
      <c r="AR198" s="134"/>
      <c r="AS198" s="135"/>
    </row>
    <row r="199" spans="1:45" s="204" customFormat="1" ht="15.75" customHeight="1" x14ac:dyDescent="0.3">
      <c r="A199" s="223" t="s">
        <v>447</v>
      </c>
      <c r="B199" s="122" t="s">
        <v>28</v>
      </c>
      <c r="C199" s="225" t="s">
        <v>448</v>
      </c>
      <c r="D199" s="184"/>
      <c r="E199" s="4"/>
      <c r="F199" s="185"/>
      <c r="G199" s="4"/>
      <c r="H199" s="185"/>
      <c r="I199" s="220"/>
      <c r="J199" s="184"/>
      <c r="K199" s="4"/>
      <c r="L199" s="211"/>
      <c r="M199" s="4"/>
      <c r="N199" s="185"/>
      <c r="O199" s="220"/>
      <c r="P199" s="184"/>
      <c r="Q199" s="4"/>
      <c r="R199" s="211"/>
      <c r="S199" s="4"/>
      <c r="T199" s="185"/>
      <c r="U199" s="186"/>
      <c r="V199" s="211"/>
      <c r="W199" s="4"/>
      <c r="X199" s="207"/>
      <c r="Y199" s="4"/>
      <c r="Z199" s="185"/>
      <c r="AA199" s="186"/>
      <c r="AB199" s="211">
        <v>1</v>
      </c>
      <c r="AC199" s="4">
        <v>16</v>
      </c>
      <c r="AD199" s="207">
        <v>1</v>
      </c>
      <c r="AE199" s="4">
        <v>8</v>
      </c>
      <c r="AF199" s="185">
        <v>4</v>
      </c>
      <c r="AG199" s="186" t="s">
        <v>54</v>
      </c>
      <c r="AH199" s="211">
        <v>1</v>
      </c>
      <c r="AI199" s="4">
        <v>16</v>
      </c>
      <c r="AJ199" s="207">
        <v>1</v>
      </c>
      <c r="AK199" s="4">
        <v>8</v>
      </c>
      <c r="AL199" s="185">
        <v>4</v>
      </c>
      <c r="AM199" s="186" t="s">
        <v>54</v>
      </c>
      <c r="AN199" s="131"/>
      <c r="AO199" s="132"/>
      <c r="AP199" s="132"/>
      <c r="AQ199" s="133"/>
      <c r="AR199" s="134"/>
      <c r="AS199" s="135"/>
    </row>
    <row r="200" spans="1:45" s="204" customFormat="1" ht="15.75" customHeight="1" x14ac:dyDescent="0.3">
      <c r="A200" s="223" t="s">
        <v>449</v>
      </c>
      <c r="B200" s="122" t="s">
        <v>28</v>
      </c>
      <c r="C200" s="225" t="s">
        <v>450</v>
      </c>
      <c r="D200" s="184"/>
      <c r="E200" s="4"/>
      <c r="F200" s="185"/>
      <c r="G200" s="4"/>
      <c r="H200" s="185"/>
      <c r="I200" s="220"/>
      <c r="J200" s="184"/>
      <c r="K200" s="4"/>
      <c r="L200" s="211"/>
      <c r="M200" s="4"/>
      <c r="N200" s="185"/>
      <c r="O200" s="220"/>
      <c r="P200" s="184"/>
      <c r="Q200" s="4"/>
      <c r="R200" s="211"/>
      <c r="S200" s="4"/>
      <c r="T200" s="185"/>
      <c r="U200" s="186"/>
      <c r="V200" s="211"/>
      <c r="W200" s="4"/>
      <c r="X200" s="207"/>
      <c r="Y200" s="4"/>
      <c r="Z200" s="185"/>
      <c r="AA200" s="186"/>
      <c r="AB200" s="211">
        <v>1</v>
      </c>
      <c r="AC200" s="4">
        <v>16</v>
      </c>
      <c r="AD200" s="207">
        <v>1</v>
      </c>
      <c r="AE200" s="4">
        <v>8</v>
      </c>
      <c r="AF200" s="185">
        <v>4</v>
      </c>
      <c r="AG200" s="186" t="s">
        <v>54</v>
      </c>
      <c r="AH200" s="211">
        <v>1</v>
      </c>
      <c r="AI200" s="4">
        <v>16</v>
      </c>
      <c r="AJ200" s="207">
        <v>1</v>
      </c>
      <c r="AK200" s="4">
        <v>8</v>
      </c>
      <c r="AL200" s="185">
        <v>4</v>
      </c>
      <c r="AM200" s="186" t="s">
        <v>54</v>
      </c>
      <c r="AN200" s="131"/>
      <c r="AO200" s="132"/>
      <c r="AP200" s="132"/>
      <c r="AQ200" s="133"/>
      <c r="AR200" s="134"/>
      <c r="AS200" s="135"/>
    </row>
    <row r="201" spans="1:45" s="204" customFormat="1" ht="15.75" customHeight="1" x14ac:dyDescent="0.3">
      <c r="A201" s="223" t="s">
        <v>451</v>
      </c>
      <c r="B201" s="122" t="s">
        <v>28</v>
      </c>
      <c r="C201" s="225" t="s">
        <v>452</v>
      </c>
      <c r="D201" s="184"/>
      <c r="E201" s="4"/>
      <c r="F201" s="185"/>
      <c r="G201" s="4"/>
      <c r="H201" s="185"/>
      <c r="I201" s="220"/>
      <c r="J201" s="184"/>
      <c r="K201" s="4"/>
      <c r="L201" s="211"/>
      <c r="M201" s="4"/>
      <c r="N201" s="185"/>
      <c r="O201" s="220"/>
      <c r="P201" s="184"/>
      <c r="Q201" s="4"/>
      <c r="R201" s="211"/>
      <c r="S201" s="4"/>
      <c r="T201" s="185"/>
      <c r="U201" s="186"/>
      <c r="V201" s="211"/>
      <c r="W201" s="4"/>
      <c r="X201" s="207"/>
      <c r="Y201" s="4"/>
      <c r="Z201" s="185"/>
      <c r="AA201" s="186"/>
      <c r="AB201" s="211">
        <v>2</v>
      </c>
      <c r="AC201" s="4">
        <v>30</v>
      </c>
      <c r="AD201" s="207"/>
      <c r="AE201" s="4"/>
      <c r="AF201" s="185"/>
      <c r="AG201" s="186" t="s">
        <v>54</v>
      </c>
      <c r="AH201" s="211">
        <v>2</v>
      </c>
      <c r="AI201" s="4">
        <v>30</v>
      </c>
      <c r="AJ201" s="207"/>
      <c r="AK201" s="4"/>
      <c r="AL201" s="185"/>
      <c r="AM201" s="186" t="s">
        <v>54</v>
      </c>
      <c r="AN201" s="131"/>
      <c r="AO201" s="132"/>
      <c r="AP201" s="132"/>
      <c r="AQ201" s="133"/>
      <c r="AR201" s="134"/>
      <c r="AS201" s="135"/>
    </row>
    <row r="202" spans="1:45" s="204" customFormat="1" ht="32.25" x14ac:dyDescent="0.3">
      <c r="A202" s="223" t="s">
        <v>453</v>
      </c>
      <c r="B202" s="122" t="s">
        <v>28</v>
      </c>
      <c r="C202" s="224" t="s">
        <v>454</v>
      </c>
      <c r="D202" s="184"/>
      <c r="E202" s="4"/>
      <c r="F202" s="185"/>
      <c r="G202" s="4"/>
      <c r="H202" s="185"/>
      <c r="I202" s="220"/>
      <c r="J202" s="184"/>
      <c r="K202" s="4"/>
      <c r="L202" s="211"/>
      <c r="M202" s="4"/>
      <c r="N202" s="185"/>
      <c r="O202" s="220"/>
      <c r="P202" s="184"/>
      <c r="Q202" s="4"/>
      <c r="R202" s="211"/>
      <c r="S202" s="4"/>
      <c r="T202" s="185"/>
      <c r="U202" s="186"/>
      <c r="V202" s="211">
        <v>1</v>
      </c>
      <c r="W202" s="4">
        <v>15</v>
      </c>
      <c r="X202" s="207">
        <v>1</v>
      </c>
      <c r="Y202" s="4">
        <v>15</v>
      </c>
      <c r="Z202" s="185">
        <v>3</v>
      </c>
      <c r="AA202" s="186" t="s">
        <v>52</v>
      </c>
      <c r="AB202" s="211">
        <v>1</v>
      </c>
      <c r="AC202" s="4">
        <v>15</v>
      </c>
      <c r="AD202" s="207">
        <v>1</v>
      </c>
      <c r="AE202" s="4">
        <v>15</v>
      </c>
      <c r="AF202" s="185">
        <v>3</v>
      </c>
      <c r="AG202" s="186" t="s">
        <v>52</v>
      </c>
      <c r="AH202" s="211">
        <v>1</v>
      </c>
      <c r="AI202" s="4">
        <v>15</v>
      </c>
      <c r="AJ202" s="207">
        <v>1</v>
      </c>
      <c r="AK202" s="4">
        <v>15</v>
      </c>
      <c r="AL202" s="185">
        <v>3</v>
      </c>
      <c r="AM202" s="186" t="s">
        <v>52</v>
      </c>
      <c r="AN202" s="131"/>
      <c r="AO202" s="132"/>
      <c r="AP202" s="132"/>
      <c r="AQ202" s="133"/>
      <c r="AR202" s="134"/>
      <c r="AS202" s="135"/>
    </row>
    <row r="203" spans="1:45" s="204" customFormat="1" ht="15.75" customHeight="1" x14ac:dyDescent="0.3">
      <c r="A203" s="223" t="s">
        <v>487</v>
      </c>
      <c r="B203" s="122" t="s">
        <v>28</v>
      </c>
      <c r="C203" s="225" t="s">
        <v>455</v>
      </c>
      <c r="D203" s="184"/>
      <c r="E203" s="4"/>
      <c r="F203" s="185"/>
      <c r="G203" s="4"/>
      <c r="H203" s="185"/>
      <c r="I203" s="220"/>
      <c r="J203" s="184"/>
      <c r="K203" s="4"/>
      <c r="L203" s="211"/>
      <c r="M203" s="4"/>
      <c r="N203" s="185"/>
      <c r="O203" s="220"/>
      <c r="P203" s="184"/>
      <c r="Q203" s="4"/>
      <c r="R203" s="211"/>
      <c r="S203" s="4"/>
      <c r="T203" s="185"/>
      <c r="U203" s="186"/>
      <c r="V203" s="211"/>
      <c r="W203" s="4"/>
      <c r="X203" s="207">
        <v>2</v>
      </c>
      <c r="Y203" s="4">
        <v>30</v>
      </c>
      <c r="Z203" s="185">
        <v>3</v>
      </c>
      <c r="AA203" s="186" t="s">
        <v>18</v>
      </c>
      <c r="AB203" s="211"/>
      <c r="AC203" s="4"/>
      <c r="AD203" s="207"/>
      <c r="AE203" s="4"/>
      <c r="AF203" s="185"/>
      <c r="AG203" s="186"/>
      <c r="AH203" s="211"/>
      <c r="AI203" s="4"/>
      <c r="AJ203" s="207">
        <v>2</v>
      </c>
      <c r="AK203" s="4">
        <v>30</v>
      </c>
      <c r="AL203" s="185">
        <v>3</v>
      </c>
      <c r="AM203" s="186" t="s">
        <v>18</v>
      </c>
      <c r="AN203" s="131"/>
      <c r="AO203" s="132"/>
      <c r="AP203" s="132"/>
      <c r="AQ203" s="133"/>
      <c r="AR203" s="134"/>
      <c r="AS203" s="135"/>
    </row>
    <row r="204" spans="1:45" s="204" customFormat="1" ht="15.75" customHeight="1" x14ac:dyDescent="0.3">
      <c r="A204" s="223" t="s">
        <v>456</v>
      </c>
      <c r="B204" s="122" t="s">
        <v>28</v>
      </c>
      <c r="C204" s="225" t="s">
        <v>457</v>
      </c>
      <c r="D204" s="184"/>
      <c r="E204" s="4"/>
      <c r="F204" s="185"/>
      <c r="G204" s="4"/>
      <c r="H204" s="185"/>
      <c r="I204" s="220"/>
      <c r="J204" s="184"/>
      <c r="K204" s="4"/>
      <c r="L204" s="211"/>
      <c r="M204" s="4"/>
      <c r="N204" s="185"/>
      <c r="O204" s="220"/>
      <c r="P204" s="184"/>
      <c r="Q204" s="4"/>
      <c r="R204" s="211"/>
      <c r="S204" s="4"/>
      <c r="T204" s="185"/>
      <c r="U204" s="186"/>
      <c r="V204" s="211"/>
      <c r="W204" s="4"/>
      <c r="X204" s="207"/>
      <c r="Y204" s="4"/>
      <c r="Z204" s="185"/>
      <c r="AA204" s="186"/>
      <c r="AB204" s="211"/>
      <c r="AC204" s="4"/>
      <c r="AD204" s="207">
        <v>2</v>
      </c>
      <c r="AE204" s="4">
        <v>30</v>
      </c>
      <c r="AF204" s="185">
        <v>3</v>
      </c>
      <c r="AG204" s="186" t="s">
        <v>18</v>
      </c>
      <c r="AH204" s="211"/>
      <c r="AI204" s="4"/>
      <c r="AJ204" s="207"/>
      <c r="AK204" s="4"/>
      <c r="AL204" s="185"/>
      <c r="AM204" s="186"/>
      <c r="AN204" s="131"/>
      <c r="AO204" s="132"/>
      <c r="AP204" s="132"/>
      <c r="AQ204" s="133"/>
      <c r="AR204" s="134"/>
      <c r="AS204" s="135"/>
    </row>
    <row r="205" spans="1:45" s="204" customFormat="1" ht="15.75" customHeight="1" x14ac:dyDescent="0.3">
      <c r="A205" s="223" t="s">
        <v>458</v>
      </c>
      <c r="B205" s="122" t="s">
        <v>28</v>
      </c>
      <c r="C205" s="225" t="s">
        <v>459</v>
      </c>
      <c r="D205" s="184"/>
      <c r="E205" s="4"/>
      <c r="F205" s="185"/>
      <c r="G205" s="4"/>
      <c r="H205" s="185"/>
      <c r="I205" s="220"/>
      <c r="J205" s="184"/>
      <c r="K205" s="4"/>
      <c r="L205" s="211"/>
      <c r="M205" s="4"/>
      <c r="N205" s="185"/>
      <c r="O205" s="220"/>
      <c r="P205" s="184"/>
      <c r="Q205" s="4"/>
      <c r="R205" s="211"/>
      <c r="S205" s="4"/>
      <c r="T205" s="185"/>
      <c r="U205" s="186"/>
      <c r="V205" s="211"/>
      <c r="W205" s="4"/>
      <c r="X205" s="207">
        <v>2</v>
      </c>
      <c r="Y205" s="4">
        <v>30</v>
      </c>
      <c r="Z205" s="185">
        <v>3</v>
      </c>
      <c r="AA205" s="186" t="s">
        <v>18</v>
      </c>
      <c r="AB205" s="211"/>
      <c r="AC205" s="4"/>
      <c r="AD205" s="207"/>
      <c r="AE205" s="4"/>
      <c r="AF205" s="185"/>
      <c r="AG205" s="186"/>
      <c r="AH205" s="211"/>
      <c r="AI205" s="4"/>
      <c r="AJ205" s="207">
        <v>2</v>
      </c>
      <c r="AK205" s="4">
        <v>30</v>
      </c>
      <c r="AL205" s="185">
        <v>3</v>
      </c>
      <c r="AM205" s="186" t="s">
        <v>18</v>
      </c>
      <c r="AN205" s="131"/>
      <c r="AO205" s="132"/>
      <c r="AP205" s="132"/>
      <c r="AQ205" s="133"/>
      <c r="AR205" s="134"/>
      <c r="AS205" s="135"/>
    </row>
    <row r="206" spans="1:45" s="204" customFormat="1" ht="15.75" customHeight="1" x14ac:dyDescent="0.3">
      <c r="A206" s="223" t="s">
        <v>460</v>
      </c>
      <c r="B206" s="122" t="s">
        <v>28</v>
      </c>
      <c r="C206" s="225" t="s">
        <v>461</v>
      </c>
      <c r="D206" s="184"/>
      <c r="E206" s="4"/>
      <c r="F206" s="185"/>
      <c r="G206" s="4"/>
      <c r="H206" s="185"/>
      <c r="I206" s="220"/>
      <c r="J206" s="184"/>
      <c r="K206" s="4"/>
      <c r="L206" s="211"/>
      <c r="M206" s="4"/>
      <c r="N206" s="185"/>
      <c r="O206" s="220"/>
      <c r="P206" s="184"/>
      <c r="Q206" s="4"/>
      <c r="R206" s="211"/>
      <c r="S206" s="4"/>
      <c r="T206" s="185"/>
      <c r="U206" s="186"/>
      <c r="V206" s="211"/>
      <c r="W206" s="4"/>
      <c r="X206" s="207"/>
      <c r="Y206" s="4"/>
      <c r="Z206" s="185"/>
      <c r="AA206" s="186"/>
      <c r="AB206" s="211">
        <v>1</v>
      </c>
      <c r="AC206" s="4">
        <v>15</v>
      </c>
      <c r="AD206" s="207">
        <v>1</v>
      </c>
      <c r="AE206" s="4">
        <v>15</v>
      </c>
      <c r="AF206" s="185">
        <v>3</v>
      </c>
      <c r="AG206" s="186" t="s">
        <v>18</v>
      </c>
      <c r="AH206" s="211"/>
      <c r="AI206" s="4"/>
      <c r="AJ206" s="207"/>
      <c r="AK206" s="4"/>
      <c r="AL206" s="185"/>
      <c r="AM206" s="186"/>
      <c r="AN206" s="131"/>
      <c r="AO206" s="132"/>
      <c r="AP206" s="132"/>
      <c r="AQ206" s="133"/>
      <c r="AR206" s="134"/>
      <c r="AS206" s="135"/>
    </row>
    <row r="207" spans="1:45" s="204" customFormat="1" ht="15.75" customHeight="1" x14ac:dyDescent="0.3">
      <c r="A207" s="223" t="s">
        <v>488</v>
      </c>
      <c r="B207" s="122" t="s">
        <v>28</v>
      </c>
      <c r="C207" s="225" t="s">
        <v>489</v>
      </c>
      <c r="D207" s="184"/>
      <c r="E207" s="4"/>
      <c r="F207" s="185"/>
      <c r="G207" s="4"/>
      <c r="H207" s="185"/>
      <c r="I207" s="220"/>
      <c r="J207" s="184"/>
      <c r="K207" s="4"/>
      <c r="L207" s="211"/>
      <c r="M207" s="4"/>
      <c r="N207" s="185"/>
      <c r="O207" s="220"/>
      <c r="P207" s="184"/>
      <c r="Q207" s="4"/>
      <c r="R207" s="211"/>
      <c r="S207" s="4"/>
      <c r="T207" s="185"/>
      <c r="U207" s="186"/>
      <c r="V207" s="211"/>
      <c r="W207" s="4"/>
      <c r="X207" s="207"/>
      <c r="Y207" s="4"/>
      <c r="Z207" s="185"/>
      <c r="AA207" s="186"/>
      <c r="AB207" s="211">
        <v>1</v>
      </c>
      <c r="AC207" s="4">
        <v>15</v>
      </c>
      <c r="AD207" s="207">
        <v>1</v>
      </c>
      <c r="AE207" s="4">
        <v>15</v>
      </c>
      <c r="AF207" s="185">
        <v>3</v>
      </c>
      <c r="AG207" s="186" t="s">
        <v>18</v>
      </c>
      <c r="AH207" s="211"/>
      <c r="AI207" s="4"/>
      <c r="AJ207" s="207"/>
      <c r="AK207" s="4"/>
      <c r="AL207" s="185"/>
      <c r="AM207" s="186"/>
      <c r="AN207" s="131"/>
      <c r="AO207" s="132"/>
      <c r="AP207" s="132"/>
      <c r="AQ207" s="133"/>
      <c r="AR207" s="134"/>
      <c r="AS207" s="135"/>
    </row>
    <row r="208" spans="1:45" s="204" customFormat="1" ht="15.75" customHeight="1" x14ac:dyDescent="0.3">
      <c r="A208" s="223" t="s">
        <v>462</v>
      </c>
      <c r="B208" s="122" t="s">
        <v>28</v>
      </c>
      <c r="C208" s="225" t="s">
        <v>463</v>
      </c>
      <c r="D208" s="184"/>
      <c r="E208" s="4"/>
      <c r="F208" s="185"/>
      <c r="G208" s="4"/>
      <c r="H208" s="185"/>
      <c r="I208" s="220"/>
      <c r="J208" s="184"/>
      <c r="K208" s="4"/>
      <c r="L208" s="211"/>
      <c r="M208" s="4"/>
      <c r="N208" s="185"/>
      <c r="O208" s="220"/>
      <c r="P208" s="184"/>
      <c r="Q208" s="4"/>
      <c r="R208" s="211"/>
      <c r="S208" s="4"/>
      <c r="T208" s="185"/>
      <c r="U208" s="186"/>
      <c r="V208" s="211">
        <v>1</v>
      </c>
      <c r="W208" s="4">
        <v>15</v>
      </c>
      <c r="X208" s="207">
        <v>1</v>
      </c>
      <c r="Y208" s="4">
        <v>15</v>
      </c>
      <c r="Z208" s="185">
        <v>3</v>
      </c>
      <c r="AA208" s="186" t="s">
        <v>18</v>
      </c>
      <c r="AB208" s="211">
        <v>1</v>
      </c>
      <c r="AC208" s="4">
        <v>15</v>
      </c>
      <c r="AD208" s="207">
        <v>1</v>
      </c>
      <c r="AE208" s="4">
        <v>15</v>
      </c>
      <c r="AF208" s="185">
        <v>3</v>
      </c>
      <c r="AG208" s="186" t="s">
        <v>18</v>
      </c>
      <c r="AH208" s="211">
        <v>1</v>
      </c>
      <c r="AI208" s="4">
        <v>15</v>
      </c>
      <c r="AJ208" s="207">
        <v>1</v>
      </c>
      <c r="AK208" s="4">
        <v>15</v>
      </c>
      <c r="AL208" s="185">
        <v>3</v>
      </c>
      <c r="AM208" s="186" t="s">
        <v>18</v>
      </c>
      <c r="AN208" s="131"/>
      <c r="AO208" s="132"/>
      <c r="AP208" s="132"/>
      <c r="AQ208" s="133"/>
      <c r="AR208" s="134"/>
      <c r="AS208" s="135"/>
    </row>
    <row r="209" spans="1:45" s="204" customFormat="1" ht="15.75" customHeight="1" x14ac:dyDescent="0.3">
      <c r="A209" s="223" t="s">
        <v>464</v>
      </c>
      <c r="B209" s="122" t="s">
        <v>28</v>
      </c>
      <c r="C209" s="225" t="s">
        <v>465</v>
      </c>
      <c r="D209" s="184"/>
      <c r="E209" s="4"/>
      <c r="F209" s="185"/>
      <c r="G209" s="4"/>
      <c r="H209" s="185"/>
      <c r="I209" s="220"/>
      <c r="J209" s="184"/>
      <c r="K209" s="4"/>
      <c r="L209" s="211"/>
      <c r="M209" s="4"/>
      <c r="N209" s="185"/>
      <c r="O209" s="220"/>
      <c r="P209" s="184"/>
      <c r="Q209" s="4"/>
      <c r="R209" s="211"/>
      <c r="S209" s="4"/>
      <c r="T209" s="185"/>
      <c r="U209" s="186"/>
      <c r="V209" s="211">
        <v>1</v>
      </c>
      <c r="W209" s="4">
        <v>10</v>
      </c>
      <c r="X209" s="207">
        <v>1</v>
      </c>
      <c r="Y209" s="4">
        <v>20</v>
      </c>
      <c r="Z209" s="185">
        <v>3</v>
      </c>
      <c r="AA209" s="186" t="s">
        <v>18</v>
      </c>
      <c r="AB209" s="211">
        <v>1</v>
      </c>
      <c r="AC209" s="4">
        <v>10</v>
      </c>
      <c r="AD209" s="207">
        <v>1</v>
      </c>
      <c r="AE209" s="4">
        <v>20</v>
      </c>
      <c r="AF209" s="185">
        <v>3</v>
      </c>
      <c r="AG209" s="186" t="s">
        <v>18</v>
      </c>
      <c r="AH209" s="211">
        <v>1</v>
      </c>
      <c r="AI209" s="4">
        <v>10</v>
      </c>
      <c r="AJ209" s="207">
        <v>1</v>
      </c>
      <c r="AK209" s="4">
        <v>20</v>
      </c>
      <c r="AL209" s="185">
        <v>3</v>
      </c>
      <c r="AM209" s="186" t="s">
        <v>18</v>
      </c>
      <c r="AN209" s="131"/>
      <c r="AO209" s="132"/>
      <c r="AP209" s="132"/>
      <c r="AQ209" s="133"/>
      <c r="AR209" s="134"/>
      <c r="AS209" s="135"/>
    </row>
    <row r="210" spans="1:45" s="204" customFormat="1" ht="15.75" customHeight="1" x14ac:dyDescent="0.3">
      <c r="A210" s="223" t="s">
        <v>466</v>
      </c>
      <c r="B210" s="122" t="s">
        <v>28</v>
      </c>
      <c r="C210" s="225" t="s">
        <v>467</v>
      </c>
      <c r="D210" s="184"/>
      <c r="E210" s="4"/>
      <c r="F210" s="185"/>
      <c r="G210" s="4"/>
      <c r="H210" s="185"/>
      <c r="I210" s="220"/>
      <c r="J210" s="184"/>
      <c r="K210" s="4"/>
      <c r="L210" s="211"/>
      <c r="M210" s="4"/>
      <c r="N210" s="185"/>
      <c r="O210" s="220"/>
      <c r="P210" s="184"/>
      <c r="Q210" s="4"/>
      <c r="R210" s="211"/>
      <c r="S210" s="4"/>
      <c r="T210" s="185"/>
      <c r="U210" s="186"/>
      <c r="V210" s="211"/>
      <c r="W210" s="4"/>
      <c r="X210" s="207"/>
      <c r="Y210" s="4"/>
      <c r="Z210" s="185"/>
      <c r="AA210" s="186"/>
      <c r="AB210" s="211">
        <v>1</v>
      </c>
      <c r="AC210" s="4">
        <v>15</v>
      </c>
      <c r="AD210" s="207">
        <v>1</v>
      </c>
      <c r="AE210" s="4">
        <v>15</v>
      </c>
      <c r="AF210" s="185">
        <v>3</v>
      </c>
      <c r="AG210" s="186" t="s">
        <v>18</v>
      </c>
      <c r="AH210" s="211">
        <v>1</v>
      </c>
      <c r="AI210" s="4">
        <v>15</v>
      </c>
      <c r="AJ210" s="207">
        <v>1</v>
      </c>
      <c r="AK210" s="4">
        <v>15</v>
      </c>
      <c r="AL210" s="185">
        <v>3</v>
      </c>
      <c r="AM210" s="186" t="s">
        <v>18</v>
      </c>
      <c r="AN210" s="131"/>
      <c r="AO210" s="132"/>
      <c r="AP210" s="132"/>
      <c r="AQ210" s="133"/>
      <c r="AR210" s="134"/>
      <c r="AS210" s="135"/>
    </row>
    <row r="211" spans="1:45" s="204" customFormat="1" ht="15.75" customHeight="1" x14ac:dyDescent="0.3">
      <c r="A211" s="223" t="s">
        <v>468</v>
      </c>
      <c r="B211" s="122" t="s">
        <v>28</v>
      </c>
      <c r="C211" s="225" t="s">
        <v>469</v>
      </c>
      <c r="D211" s="184"/>
      <c r="E211" s="4"/>
      <c r="F211" s="185"/>
      <c r="G211" s="4"/>
      <c r="H211" s="185"/>
      <c r="I211" s="220"/>
      <c r="J211" s="184"/>
      <c r="K211" s="4"/>
      <c r="L211" s="211"/>
      <c r="M211" s="4"/>
      <c r="N211" s="185"/>
      <c r="O211" s="220"/>
      <c r="P211" s="184"/>
      <c r="Q211" s="4"/>
      <c r="R211" s="211"/>
      <c r="S211" s="4"/>
      <c r="T211" s="185"/>
      <c r="U211" s="186"/>
      <c r="V211" s="211">
        <v>2</v>
      </c>
      <c r="W211" s="4">
        <v>30</v>
      </c>
      <c r="X211" s="207"/>
      <c r="Y211" s="4"/>
      <c r="Z211" s="185">
        <v>3</v>
      </c>
      <c r="AA211" s="186" t="s">
        <v>18</v>
      </c>
      <c r="AB211" s="211">
        <v>2</v>
      </c>
      <c r="AC211" s="4">
        <v>30</v>
      </c>
      <c r="AD211" s="207"/>
      <c r="AE211" s="4"/>
      <c r="AF211" s="185">
        <v>3</v>
      </c>
      <c r="AG211" s="186" t="s">
        <v>18</v>
      </c>
      <c r="AH211" s="211">
        <v>2</v>
      </c>
      <c r="AI211" s="4">
        <v>30</v>
      </c>
      <c r="AJ211" s="207"/>
      <c r="AK211" s="4"/>
      <c r="AL211" s="185">
        <v>3</v>
      </c>
      <c r="AM211" s="186" t="s">
        <v>18</v>
      </c>
      <c r="AN211" s="131"/>
      <c r="AO211" s="132"/>
      <c r="AP211" s="132"/>
      <c r="AQ211" s="133"/>
      <c r="AR211" s="134"/>
      <c r="AS211" s="135"/>
    </row>
    <row r="212" spans="1:45" s="204" customFormat="1" ht="15.75" customHeight="1" x14ac:dyDescent="0.3">
      <c r="A212" s="223" t="s">
        <v>470</v>
      </c>
      <c r="B212" s="122" t="s">
        <v>28</v>
      </c>
      <c r="C212" s="225" t="s">
        <v>471</v>
      </c>
      <c r="D212" s="184"/>
      <c r="E212" s="4"/>
      <c r="F212" s="185"/>
      <c r="G212" s="4"/>
      <c r="H212" s="185"/>
      <c r="I212" s="220"/>
      <c r="J212" s="184"/>
      <c r="K212" s="4"/>
      <c r="L212" s="211"/>
      <c r="M212" s="4"/>
      <c r="N212" s="185"/>
      <c r="O212" s="220"/>
      <c r="P212" s="184"/>
      <c r="Q212" s="4"/>
      <c r="R212" s="211"/>
      <c r="S212" s="4"/>
      <c r="T212" s="185"/>
      <c r="U212" s="186"/>
      <c r="V212" s="211"/>
      <c r="W212" s="4"/>
      <c r="X212" s="207">
        <v>1</v>
      </c>
      <c r="Y212" s="4">
        <v>15</v>
      </c>
      <c r="Z212" s="185">
        <v>3</v>
      </c>
      <c r="AA212" s="186" t="s">
        <v>52</v>
      </c>
      <c r="AB212" s="211"/>
      <c r="AC212" s="4"/>
      <c r="AD212" s="207"/>
      <c r="AE212" s="4"/>
      <c r="AF212" s="185"/>
      <c r="AG212" s="186"/>
      <c r="AH212" s="211"/>
      <c r="AI212" s="4"/>
      <c r="AJ212" s="207"/>
      <c r="AK212" s="4"/>
      <c r="AL212" s="185"/>
      <c r="AM212" s="186"/>
      <c r="AN212" s="131"/>
      <c r="AO212" s="132"/>
      <c r="AP212" s="132"/>
      <c r="AQ212" s="133"/>
      <c r="AR212" s="134"/>
      <c r="AS212" s="135"/>
    </row>
    <row r="213" spans="1:45" s="204" customFormat="1" ht="15.75" customHeight="1" x14ac:dyDescent="0.3">
      <c r="A213" s="223" t="s">
        <v>472</v>
      </c>
      <c r="B213" s="122" t="s">
        <v>28</v>
      </c>
      <c r="C213" s="225" t="s">
        <v>398</v>
      </c>
      <c r="D213" s="184"/>
      <c r="E213" s="4"/>
      <c r="F213" s="185"/>
      <c r="G213" s="4"/>
      <c r="H213" s="185"/>
      <c r="I213" s="220"/>
      <c r="J213" s="184"/>
      <c r="K213" s="4"/>
      <c r="L213" s="211"/>
      <c r="M213" s="4"/>
      <c r="N213" s="185"/>
      <c r="O213" s="220"/>
      <c r="P213" s="184"/>
      <c r="Q213" s="4"/>
      <c r="R213" s="211"/>
      <c r="S213" s="4"/>
      <c r="T213" s="185"/>
      <c r="U213" s="186"/>
      <c r="V213" s="211"/>
      <c r="W213" s="4"/>
      <c r="X213" s="207"/>
      <c r="Y213" s="4"/>
      <c r="Z213" s="185"/>
      <c r="AA213" s="186"/>
      <c r="AB213" s="211"/>
      <c r="AC213" s="4"/>
      <c r="AD213" s="207">
        <v>1</v>
      </c>
      <c r="AE213" s="4">
        <v>15</v>
      </c>
      <c r="AF213" s="185">
        <v>2</v>
      </c>
      <c r="AG213" s="186" t="s">
        <v>54</v>
      </c>
      <c r="AH213" s="211"/>
      <c r="AI213" s="4"/>
      <c r="AJ213" s="207"/>
      <c r="AK213" s="4"/>
      <c r="AL213" s="185"/>
      <c r="AM213" s="186"/>
      <c r="AN213" s="131"/>
      <c r="AO213" s="132"/>
      <c r="AP213" s="132"/>
      <c r="AQ213" s="133"/>
      <c r="AR213" s="134"/>
      <c r="AS213" s="135"/>
    </row>
    <row r="214" spans="1:45" s="204" customFormat="1" ht="15.75" customHeight="1" x14ac:dyDescent="0.3">
      <c r="A214" s="223" t="s">
        <v>473</v>
      </c>
      <c r="B214" s="122" t="s">
        <v>28</v>
      </c>
      <c r="C214" s="225" t="s">
        <v>474</v>
      </c>
      <c r="D214" s="184"/>
      <c r="E214" s="4"/>
      <c r="F214" s="185"/>
      <c r="G214" s="4"/>
      <c r="H214" s="185"/>
      <c r="I214" s="220"/>
      <c r="J214" s="184"/>
      <c r="K214" s="4"/>
      <c r="L214" s="211"/>
      <c r="M214" s="4"/>
      <c r="N214" s="185"/>
      <c r="O214" s="220"/>
      <c r="P214" s="184"/>
      <c r="Q214" s="4"/>
      <c r="R214" s="211"/>
      <c r="S214" s="4"/>
      <c r="T214" s="185"/>
      <c r="U214" s="186"/>
      <c r="V214" s="211">
        <v>2</v>
      </c>
      <c r="W214" s="4">
        <v>30</v>
      </c>
      <c r="X214" s="207"/>
      <c r="Y214" s="4"/>
      <c r="Z214" s="185">
        <v>3</v>
      </c>
      <c r="AA214" s="186" t="s">
        <v>18</v>
      </c>
      <c r="AB214" s="211">
        <v>2</v>
      </c>
      <c r="AC214" s="4">
        <v>30</v>
      </c>
      <c r="AD214" s="207"/>
      <c r="AE214" s="4"/>
      <c r="AF214" s="185">
        <v>3</v>
      </c>
      <c r="AG214" s="186" t="s">
        <v>18</v>
      </c>
      <c r="AH214" s="211">
        <v>2</v>
      </c>
      <c r="AI214" s="4">
        <v>30</v>
      </c>
      <c r="AJ214" s="207"/>
      <c r="AK214" s="4"/>
      <c r="AL214" s="185">
        <v>3</v>
      </c>
      <c r="AM214" s="186" t="s">
        <v>18</v>
      </c>
      <c r="AN214" s="131"/>
      <c r="AO214" s="132"/>
      <c r="AP214" s="132"/>
      <c r="AQ214" s="133"/>
      <c r="AR214" s="134"/>
      <c r="AS214" s="135"/>
    </row>
    <row r="215" spans="1:45" s="204" customFormat="1" ht="15.75" customHeight="1" x14ac:dyDescent="0.3">
      <c r="A215" s="223" t="s">
        <v>475</v>
      </c>
      <c r="B215" s="122" t="s">
        <v>28</v>
      </c>
      <c r="C215" s="225" t="s">
        <v>476</v>
      </c>
      <c r="D215" s="184"/>
      <c r="E215" s="4"/>
      <c r="F215" s="185"/>
      <c r="G215" s="4"/>
      <c r="H215" s="185"/>
      <c r="I215" s="220"/>
      <c r="J215" s="184"/>
      <c r="K215" s="4"/>
      <c r="L215" s="211"/>
      <c r="M215" s="4"/>
      <c r="N215" s="185"/>
      <c r="O215" s="220"/>
      <c r="P215" s="184"/>
      <c r="Q215" s="4"/>
      <c r="R215" s="211"/>
      <c r="S215" s="4"/>
      <c r="T215" s="185"/>
      <c r="U215" s="186"/>
      <c r="V215" s="211">
        <v>2</v>
      </c>
      <c r="W215" s="4">
        <v>30</v>
      </c>
      <c r="X215" s="207"/>
      <c r="Y215" s="4"/>
      <c r="Z215" s="185">
        <v>3</v>
      </c>
      <c r="AA215" s="186" t="s">
        <v>17</v>
      </c>
      <c r="AB215" s="211">
        <v>2</v>
      </c>
      <c r="AC215" s="4">
        <v>30</v>
      </c>
      <c r="AD215" s="207"/>
      <c r="AE215" s="4"/>
      <c r="AF215" s="185">
        <v>3</v>
      </c>
      <c r="AG215" s="186" t="s">
        <v>17</v>
      </c>
      <c r="AH215" s="211">
        <v>2</v>
      </c>
      <c r="AI215" s="4">
        <v>30</v>
      </c>
      <c r="AJ215" s="207"/>
      <c r="AK215" s="4"/>
      <c r="AL215" s="185">
        <v>3</v>
      </c>
      <c r="AM215" s="186" t="s">
        <v>17</v>
      </c>
      <c r="AN215" s="131"/>
      <c r="AO215" s="132"/>
      <c r="AP215" s="132"/>
      <c r="AQ215" s="133"/>
      <c r="AR215" s="134"/>
      <c r="AS215" s="135"/>
    </row>
    <row r="216" spans="1:45" s="204" customFormat="1" ht="15.75" customHeight="1" x14ac:dyDescent="0.3">
      <c r="A216" s="223" t="s">
        <v>477</v>
      </c>
      <c r="B216" s="122" t="s">
        <v>28</v>
      </c>
      <c r="C216" s="225" t="s">
        <v>478</v>
      </c>
      <c r="D216" s="184"/>
      <c r="E216" s="4"/>
      <c r="F216" s="185"/>
      <c r="G216" s="4"/>
      <c r="H216" s="185"/>
      <c r="I216" s="220"/>
      <c r="J216" s="184"/>
      <c r="K216" s="4"/>
      <c r="L216" s="211"/>
      <c r="M216" s="4"/>
      <c r="N216" s="185"/>
      <c r="O216" s="220"/>
      <c r="P216" s="184"/>
      <c r="Q216" s="4"/>
      <c r="R216" s="211"/>
      <c r="S216" s="4"/>
      <c r="T216" s="185"/>
      <c r="U216" s="186"/>
      <c r="V216" s="211"/>
      <c r="W216" s="4"/>
      <c r="X216" s="207">
        <v>2</v>
      </c>
      <c r="Y216" s="4">
        <v>30</v>
      </c>
      <c r="Z216" s="185">
        <v>3</v>
      </c>
      <c r="AA216" s="186" t="s">
        <v>18</v>
      </c>
      <c r="AB216" s="211"/>
      <c r="AC216" s="4"/>
      <c r="AD216" s="207">
        <v>2</v>
      </c>
      <c r="AE216" s="4">
        <v>30</v>
      </c>
      <c r="AF216" s="185">
        <v>3</v>
      </c>
      <c r="AG216" s="186" t="s">
        <v>18</v>
      </c>
      <c r="AH216" s="211"/>
      <c r="AI216" s="4"/>
      <c r="AJ216" s="207">
        <v>2</v>
      </c>
      <c r="AK216" s="4">
        <v>30</v>
      </c>
      <c r="AL216" s="185">
        <v>3</v>
      </c>
      <c r="AM216" s="186" t="s">
        <v>18</v>
      </c>
      <c r="AN216" s="131"/>
      <c r="AO216" s="132"/>
      <c r="AP216" s="132"/>
      <c r="AQ216" s="133"/>
      <c r="AR216" s="134"/>
      <c r="AS216" s="135"/>
    </row>
    <row r="217" spans="1:45" s="204" customFormat="1" ht="15.75" customHeight="1" x14ac:dyDescent="0.3">
      <c r="A217" s="223" t="s">
        <v>479</v>
      </c>
      <c r="B217" s="122" t="s">
        <v>28</v>
      </c>
      <c r="C217" s="225" t="s">
        <v>480</v>
      </c>
      <c r="D217" s="184"/>
      <c r="E217" s="4"/>
      <c r="F217" s="185"/>
      <c r="G217" s="4"/>
      <c r="H217" s="185"/>
      <c r="I217" s="220"/>
      <c r="J217" s="184"/>
      <c r="K217" s="4"/>
      <c r="L217" s="211"/>
      <c r="M217" s="4"/>
      <c r="N217" s="185"/>
      <c r="O217" s="220"/>
      <c r="P217" s="184"/>
      <c r="Q217" s="4"/>
      <c r="R217" s="211"/>
      <c r="S217" s="4"/>
      <c r="T217" s="185"/>
      <c r="U217" s="186"/>
      <c r="V217" s="211"/>
      <c r="W217" s="4"/>
      <c r="X217" s="207">
        <v>2</v>
      </c>
      <c r="Y217" s="4">
        <v>30</v>
      </c>
      <c r="Z217" s="185">
        <v>3</v>
      </c>
      <c r="AA217" s="186" t="s">
        <v>54</v>
      </c>
      <c r="AB217" s="211"/>
      <c r="AC217" s="4"/>
      <c r="AD217" s="207">
        <v>2</v>
      </c>
      <c r="AE217" s="4">
        <v>30</v>
      </c>
      <c r="AF217" s="185">
        <v>3</v>
      </c>
      <c r="AG217" s="186" t="s">
        <v>54</v>
      </c>
      <c r="AH217" s="211"/>
      <c r="AI217" s="4"/>
      <c r="AJ217" s="207">
        <v>2</v>
      </c>
      <c r="AK217" s="4">
        <v>30</v>
      </c>
      <c r="AL217" s="185">
        <v>3</v>
      </c>
      <c r="AM217" s="186" t="s">
        <v>54</v>
      </c>
      <c r="AN217" s="131"/>
      <c r="AO217" s="132"/>
      <c r="AP217" s="132"/>
      <c r="AQ217" s="133"/>
      <c r="AR217" s="134"/>
      <c r="AS217" s="135"/>
    </row>
    <row r="218" spans="1:45" s="204" customFormat="1" ht="15.75" customHeight="1" x14ac:dyDescent="0.3">
      <c r="A218" s="223" t="s">
        <v>481</v>
      </c>
      <c r="B218" s="122" t="s">
        <v>28</v>
      </c>
      <c r="C218" s="225" t="s">
        <v>482</v>
      </c>
      <c r="D218" s="184"/>
      <c r="E218" s="4"/>
      <c r="F218" s="185"/>
      <c r="G218" s="4"/>
      <c r="H218" s="185"/>
      <c r="I218" s="220"/>
      <c r="J218" s="184"/>
      <c r="K218" s="4"/>
      <c r="L218" s="211"/>
      <c r="M218" s="4"/>
      <c r="N218" s="185"/>
      <c r="O218" s="220"/>
      <c r="P218" s="184"/>
      <c r="Q218" s="4"/>
      <c r="R218" s="211"/>
      <c r="S218" s="4"/>
      <c r="T218" s="185"/>
      <c r="U218" s="186"/>
      <c r="V218" s="211">
        <v>1</v>
      </c>
      <c r="W218" s="4">
        <v>15</v>
      </c>
      <c r="X218" s="207">
        <v>1</v>
      </c>
      <c r="Y218" s="4">
        <v>15</v>
      </c>
      <c r="Z218" s="185">
        <v>3</v>
      </c>
      <c r="AA218" s="186" t="s">
        <v>52</v>
      </c>
      <c r="AB218" s="211">
        <v>1</v>
      </c>
      <c r="AC218" s="4">
        <v>15</v>
      </c>
      <c r="AD218" s="207">
        <v>1</v>
      </c>
      <c r="AE218" s="4">
        <v>15</v>
      </c>
      <c r="AF218" s="185">
        <v>3</v>
      </c>
      <c r="AG218" s="186" t="s">
        <v>52</v>
      </c>
      <c r="AH218" s="211">
        <v>1</v>
      </c>
      <c r="AI218" s="4">
        <v>15</v>
      </c>
      <c r="AJ218" s="207">
        <v>1</v>
      </c>
      <c r="AK218" s="4">
        <v>15</v>
      </c>
      <c r="AL218" s="185">
        <v>3</v>
      </c>
      <c r="AM218" s="186" t="s">
        <v>52</v>
      </c>
      <c r="AN218" s="131"/>
      <c r="AO218" s="132"/>
      <c r="AP218" s="132"/>
      <c r="AQ218" s="133"/>
      <c r="AR218" s="134"/>
      <c r="AS218" s="135"/>
    </row>
    <row r="219" spans="1:45" s="204" customFormat="1" ht="32.25" x14ac:dyDescent="0.3">
      <c r="A219" s="223" t="s">
        <v>483</v>
      </c>
      <c r="B219" s="122" t="s">
        <v>28</v>
      </c>
      <c r="C219" s="224" t="s">
        <v>484</v>
      </c>
      <c r="D219" s="184"/>
      <c r="E219" s="4"/>
      <c r="F219" s="185"/>
      <c r="G219" s="4"/>
      <c r="H219" s="185"/>
      <c r="I219" s="220"/>
      <c r="J219" s="184"/>
      <c r="K219" s="4"/>
      <c r="L219" s="211"/>
      <c r="M219" s="4"/>
      <c r="N219" s="185"/>
      <c r="O219" s="220"/>
      <c r="P219" s="184"/>
      <c r="Q219" s="4"/>
      <c r="R219" s="211"/>
      <c r="S219" s="4"/>
      <c r="T219" s="185"/>
      <c r="U219" s="186"/>
      <c r="V219" s="211">
        <v>1</v>
      </c>
      <c r="W219" s="4">
        <v>15</v>
      </c>
      <c r="X219" s="207">
        <v>1</v>
      </c>
      <c r="Y219" s="4">
        <v>15</v>
      </c>
      <c r="Z219" s="185">
        <v>3</v>
      </c>
      <c r="AA219" s="186" t="s">
        <v>52</v>
      </c>
      <c r="AB219" s="211">
        <v>1</v>
      </c>
      <c r="AC219" s="4">
        <v>15</v>
      </c>
      <c r="AD219" s="207">
        <v>1</v>
      </c>
      <c r="AE219" s="4">
        <v>15</v>
      </c>
      <c r="AF219" s="185">
        <v>3</v>
      </c>
      <c r="AG219" s="186" t="s">
        <v>52</v>
      </c>
      <c r="AH219" s="211"/>
      <c r="AI219" s="4"/>
      <c r="AJ219" s="207"/>
      <c r="AK219" s="4"/>
      <c r="AL219" s="185"/>
      <c r="AM219" s="186"/>
      <c r="AN219" s="131"/>
      <c r="AO219" s="132"/>
      <c r="AP219" s="132"/>
      <c r="AQ219" s="133"/>
      <c r="AR219" s="134"/>
      <c r="AS219" s="135"/>
    </row>
    <row r="220" spans="1:45" s="204" customFormat="1" ht="15.75" customHeight="1" thickBot="1" x14ac:dyDescent="0.35">
      <c r="A220" s="235" t="s">
        <v>485</v>
      </c>
      <c r="B220" s="122" t="s">
        <v>28</v>
      </c>
      <c r="C220" s="236" t="s">
        <v>486</v>
      </c>
      <c r="D220" s="211"/>
      <c r="E220" s="4"/>
      <c r="F220" s="185"/>
      <c r="G220" s="4"/>
      <c r="H220" s="185"/>
      <c r="I220" s="220"/>
      <c r="J220" s="184"/>
      <c r="K220" s="4"/>
      <c r="L220" s="211"/>
      <c r="M220" s="4"/>
      <c r="N220" s="185"/>
      <c r="O220" s="220"/>
      <c r="P220" s="184"/>
      <c r="Q220" s="4"/>
      <c r="R220" s="211"/>
      <c r="S220" s="4"/>
      <c r="T220" s="185"/>
      <c r="U220" s="186"/>
      <c r="V220" s="211">
        <v>1</v>
      </c>
      <c r="W220" s="4">
        <v>15</v>
      </c>
      <c r="X220" s="207">
        <v>1</v>
      </c>
      <c r="Y220" s="4">
        <v>15</v>
      </c>
      <c r="Z220" s="185">
        <v>3</v>
      </c>
      <c r="AA220" s="186" t="s">
        <v>18</v>
      </c>
      <c r="AB220" s="211">
        <v>1</v>
      </c>
      <c r="AC220" s="4">
        <v>15</v>
      </c>
      <c r="AD220" s="207">
        <v>1</v>
      </c>
      <c r="AE220" s="4">
        <v>15</v>
      </c>
      <c r="AF220" s="185">
        <v>3</v>
      </c>
      <c r="AG220" s="186" t="s">
        <v>18</v>
      </c>
      <c r="AH220" s="211">
        <v>1</v>
      </c>
      <c r="AI220" s="4">
        <v>15</v>
      </c>
      <c r="AJ220" s="207">
        <v>1</v>
      </c>
      <c r="AK220" s="4">
        <v>15</v>
      </c>
      <c r="AL220" s="185">
        <v>3</v>
      </c>
      <c r="AM220" s="186" t="s">
        <v>18</v>
      </c>
      <c r="AN220" s="131"/>
      <c r="AO220" s="132"/>
      <c r="AP220" s="132"/>
      <c r="AQ220" s="133"/>
      <c r="AR220" s="134"/>
      <c r="AS220" s="135"/>
    </row>
    <row r="221" spans="1:45" s="204" customFormat="1" ht="15.75" customHeight="1" thickTop="1" thickBot="1" x14ac:dyDescent="0.3">
      <c r="A221" s="327"/>
      <c r="B221" s="327"/>
      <c r="C221" s="327"/>
      <c r="D221" s="327"/>
      <c r="E221" s="327"/>
      <c r="F221" s="327"/>
      <c r="G221" s="327"/>
      <c r="H221" s="327"/>
      <c r="I221" s="327"/>
      <c r="J221" s="327"/>
      <c r="K221" s="327"/>
      <c r="L221" s="327"/>
      <c r="M221" s="327"/>
      <c r="N221" s="327"/>
      <c r="O221" s="327"/>
      <c r="P221" s="327"/>
      <c r="Q221" s="327"/>
      <c r="R221" s="327"/>
      <c r="S221" s="327"/>
      <c r="T221" s="327"/>
      <c r="U221" s="327"/>
      <c r="V221" s="327"/>
      <c r="W221" s="327"/>
      <c r="X221" s="327"/>
      <c r="Y221" s="327"/>
      <c r="Z221" s="327"/>
      <c r="AA221" s="327"/>
      <c r="AB221" s="327"/>
      <c r="AC221" s="327"/>
      <c r="AD221" s="327"/>
      <c r="AE221" s="327"/>
      <c r="AF221" s="327"/>
      <c r="AG221" s="327"/>
      <c r="AH221" s="327"/>
      <c r="AI221" s="327"/>
      <c r="AJ221" s="327"/>
      <c r="AK221" s="327"/>
      <c r="AL221" s="327"/>
      <c r="AM221" s="327"/>
      <c r="AN221" s="111"/>
      <c r="AO221" s="111"/>
      <c r="AP221" s="111"/>
      <c r="AQ221" s="111"/>
      <c r="AR221" s="111"/>
      <c r="AS221" s="112"/>
    </row>
    <row r="222" spans="1:45" s="204" customFormat="1" ht="15.75" customHeight="1" thickTop="1" x14ac:dyDescent="0.25">
      <c r="A222" s="237" t="s">
        <v>309</v>
      </c>
      <c r="B222" s="75" t="s">
        <v>17</v>
      </c>
      <c r="C222" s="36" t="s">
        <v>30</v>
      </c>
      <c r="D222" s="238"/>
      <c r="E222" s="238"/>
      <c r="F222" s="238"/>
      <c r="G222" s="238"/>
      <c r="H222" s="238"/>
      <c r="I222" s="238"/>
      <c r="J222" s="238"/>
      <c r="K222" s="238"/>
      <c r="L222" s="238"/>
      <c r="M222" s="239">
        <v>160</v>
      </c>
      <c r="N222" s="240">
        <v>0</v>
      </c>
      <c r="O222" s="240" t="s">
        <v>51</v>
      </c>
      <c r="P222" s="238"/>
      <c r="Q222" s="238"/>
      <c r="R222" s="238"/>
      <c r="S222" s="238"/>
      <c r="T222" s="238"/>
      <c r="U222" s="238"/>
      <c r="V222" s="238"/>
      <c r="W222" s="238"/>
      <c r="X222" s="238"/>
      <c r="Y222" s="238"/>
      <c r="Z222" s="238"/>
      <c r="AA222" s="238"/>
      <c r="AB222" s="238"/>
      <c r="AC222" s="238"/>
      <c r="AD222" s="238"/>
      <c r="AE222" s="238"/>
      <c r="AF222" s="238"/>
      <c r="AG222" s="238"/>
      <c r="AH222" s="238"/>
      <c r="AI222" s="238"/>
      <c r="AJ222" s="238"/>
      <c r="AK222" s="238"/>
      <c r="AL222" s="238"/>
      <c r="AM222" s="241"/>
      <c r="AN222" s="66"/>
      <c r="AO222" s="67"/>
      <c r="AP222" s="67"/>
      <c r="AQ222" s="67"/>
      <c r="AR222" s="67"/>
      <c r="AS222" s="68"/>
    </row>
    <row r="223" spans="1:45" s="204" customFormat="1" ht="15.75" customHeight="1" x14ac:dyDescent="0.25">
      <c r="A223" s="242" t="s">
        <v>310</v>
      </c>
      <c r="B223" s="76" t="s">
        <v>17</v>
      </c>
      <c r="C223" s="48" t="s">
        <v>31</v>
      </c>
      <c r="D223" s="243"/>
      <c r="E223" s="243"/>
      <c r="F223" s="243"/>
      <c r="G223" s="243"/>
      <c r="H223" s="244"/>
      <c r="I223" s="244"/>
      <c r="J223" s="244"/>
      <c r="K223" s="243"/>
      <c r="L223" s="243"/>
      <c r="M223" s="243"/>
      <c r="N223" s="244"/>
      <c r="O223" s="244"/>
      <c r="P223" s="244"/>
      <c r="Q223" s="243"/>
      <c r="R223" s="243"/>
      <c r="S223" s="243"/>
      <c r="T223" s="244"/>
      <c r="U223" s="244"/>
      <c r="V223" s="244"/>
      <c r="W223" s="243"/>
      <c r="X223" s="243"/>
      <c r="Y223" s="239">
        <v>160</v>
      </c>
      <c r="Z223" s="240">
        <v>0</v>
      </c>
      <c r="AA223" s="240" t="s">
        <v>51</v>
      </c>
      <c r="AB223" s="244"/>
      <c r="AC223" s="243"/>
      <c r="AD223" s="243"/>
      <c r="AE223" s="243"/>
      <c r="AF223" s="244"/>
      <c r="AG223" s="244"/>
      <c r="AH223" s="244"/>
      <c r="AI223" s="243"/>
      <c r="AJ223" s="243"/>
      <c r="AK223" s="185"/>
      <c r="AL223" s="146"/>
      <c r="AM223" s="245"/>
      <c r="AN223" s="69"/>
      <c r="AO223" s="70"/>
      <c r="AP223" s="70"/>
      <c r="AQ223" s="70"/>
      <c r="AR223" s="70"/>
      <c r="AS223" s="71"/>
    </row>
    <row r="224" spans="1:45" s="204" customFormat="1" ht="15.75" customHeight="1" thickBot="1" x14ac:dyDescent="0.3">
      <c r="A224" s="246" t="s">
        <v>311</v>
      </c>
      <c r="B224" s="77" t="s">
        <v>17</v>
      </c>
      <c r="C224" s="38" t="s">
        <v>161</v>
      </c>
      <c r="D224" s="247"/>
      <c r="E224" s="247"/>
      <c r="F224" s="247"/>
      <c r="G224" s="247"/>
      <c r="H224" s="248"/>
      <c r="I224" s="248"/>
      <c r="J224" s="248"/>
      <c r="K224" s="247"/>
      <c r="L224" s="247"/>
      <c r="M224" s="247"/>
      <c r="N224" s="248"/>
      <c r="O224" s="248"/>
      <c r="P224" s="248"/>
      <c r="Q224" s="247"/>
      <c r="R224" s="247"/>
      <c r="S224" s="247"/>
      <c r="T224" s="248"/>
      <c r="U224" s="248"/>
      <c r="V224" s="248"/>
      <c r="W224" s="247"/>
      <c r="X224" s="247"/>
      <c r="Y224" s="247"/>
      <c r="Z224" s="248"/>
      <c r="AA224" s="248"/>
      <c r="AB224" s="248"/>
      <c r="AC224" s="247"/>
      <c r="AD224" s="247"/>
      <c r="AE224" s="247"/>
      <c r="AF224" s="248"/>
      <c r="AG224" s="248"/>
      <c r="AH224" s="248"/>
      <c r="AI224" s="247"/>
      <c r="AJ224" s="247"/>
      <c r="AK224" s="239">
        <v>76</v>
      </c>
      <c r="AL224" s="240">
        <v>0</v>
      </c>
      <c r="AM224" s="240" t="s">
        <v>51</v>
      </c>
      <c r="AN224" s="72"/>
      <c r="AO224" s="73"/>
      <c r="AP224" s="73"/>
      <c r="AQ224" s="73"/>
      <c r="AR224" s="73"/>
      <c r="AS224" s="74"/>
    </row>
    <row r="225" spans="1:45" s="204" customFormat="1" ht="15.75" customHeight="1" thickTop="1" thickBot="1" x14ac:dyDescent="0.3">
      <c r="A225" s="328"/>
      <c r="B225" s="328"/>
      <c r="C225" s="328"/>
      <c r="D225" s="328"/>
      <c r="E225" s="328"/>
      <c r="F225" s="328"/>
      <c r="G225" s="328"/>
      <c r="H225" s="328"/>
      <c r="I225" s="328"/>
      <c r="J225" s="328"/>
      <c r="K225" s="328"/>
      <c r="L225" s="328"/>
      <c r="M225" s="328"/>
      <c r="N225" s="328"/>
      <c r="O225" s="328"/>
      <c r="P225" s="328"/>
      <c r="Q225" s="328"/>
      <c r="R225" s="328"/>
      <c r="S225" s="328"/>
      <c r="T225" s="328"/>
      <c r="U225" s="328"/>
      <c r="V225" s="328"/>
      <c r="W225" s="328"/>
      <c r="X225" s="328"/>
      <c r="Y225" s="328"/>
      <c r="Z225" s="328"/>
      <c r="AA225" s="328"/>
      <c r="AB225" s="328"/>
      <c r="AC225" s="328"/>
      <c r="AD225" s="328"/>
      <c r="AE225" s="328"/>
      <c r="AF225" s="328"/>
      <c r="AG225" s="328"/>
      <c r="AH225" s="328"/>
      <c r="AI225" s="328"/>
      <c r="AJ225" s="328"/>
      <c r="AK225" s="328"/>
      <c r="AL225" s="328"/>
      <c r="AM225" s="328"/>
      <c r="AN225" s="111"/>
      <c r="AO225" s="111"/>
      <c r="AP225" s="111"/>
      <c r="AQ225" s="111"/>
      <c r="AR225" s="111"/>
      <c r="AS225" s="112"/>
    </row>
    <row r="226" spans="1:45" s="204" customFormat="1" ht="15.75" customHeight="1" thickTop="1" x14ac:dyDescent="0.25">
      <c r="A226" s="330" t="s">
        <v>32</v>
      </c>
      <c r="B226" s="330"/>
      <c r="C226" s="330"/>
      <c r="D226" s="330"/>
      <c r="E226" s="330"/>
      <c r="F226" s="330"/>
      <c r="G226" s="330"/>
      <c r="H226" s="330"/>
      <c r="I226" s="330"/>
      <c r="J226" s="330"/>
      <c r="K226" s="330"/>
      <c r="L226" s="330"/>
      <c r="M226" s="330"/>
      <c r="N226" s="330"/>
      <c r="O226" s="330"/>
      <c r="P226" s="330"/>
      <c r="Q226" s="330"/>
      <c r="R226" s="330"/>
      <c r="S226" s="330"/>
      <c r="T226" s="330"/>
      <c r="U226" s="330"/>
      <c r="V226" s="330"/>
      <c r="W226" s="330"/>
      <c r="X226" s="330"/>
      <c r="Y226" s="330"/>
      <c r="Z226" s="330"/>
      <c r="AA226" s="330"/>
      <c r="AB226" s="330"/>
      <c r="AC226" s="330"/>
      <c r="AD226" s="330"/>
      <c r="AE226" s="330"/>
      <c r="AF226" s="330"/>
      <c r="AG226" s="330"/>
      <c r="AH226" s="330"/>
      <c r="AI226" s="330"/>
      <c r="AJ226" s="330"/>
      <c r="AK226" s="330"/>
      <c r="AL226" s="330"/>
      <c r="AM226" s="330"/>
      <c r="AN226" s="113"/>
      <c r="AO226" s="113"/>
      <c r="AP226" s="113"/>
      <c r="AQ226" s="113"/>
      <c r="AR226" s="113"/>
      <c r="AS226" s="114"/>
    </row>
    <row r="227" spans="1:45" s="204" customFormat="1" ht="15.75" customHeight="1" x14ac:dyDescent="0.3">
      <c r="A227" s="39"/>
      <c r="B227" s="21"/>
      <c r="C227" s="40" t="s">
        <v>33</v>
      </c>
      <c r="D227" s="41"/>
      <c r="E227" s="42"/>
      <c r="F227" s="42"/>
      <c r="G227" s="42"/>
      <c r="H227" s="6"/>
      <c r="I227" s="43">
        <f>IF(COUNTIF(I11:I125,"A")=0,"",COUNTIF(I11:I125,"A"))</f>
        <v>1</v>
      </c>
      <c r="J227" s="41"/>
      <c r="K227" s="42"/>
      <c r="L227" s="42"/>
      <c r="M227" s="42"/>
      <c r="N227" s="6"/>
      <c r="O227" s="43">
        <f>IF(COUNTIF(O11:O125,"A")=0,"",COUNTIF(O11:O125,"A"))</f>
        <v>3</v>
      </c>
      <c r="P227" s="41"/>
      <c r="Q227" s="42"/>
      <c r="R227" s="42"/>
      <c r="S227" s="42"/>
      <c r="T227" s="6"/>
      <c r="U227" s="43">
        <f>IF(COUNTIF(U11:U125,"A")=0,"",COUNTIF(U11:U125,"A"))</f>
        <v>1</v>
      </c>
      <c r="V227" s="41"/>
      <c r="W227" s="42"/>
      <c r="X227" s="42"/>
      <c r="Y227" s="42"/>
      <c r="Z227" s="6"/>
      <c r="AA227" s="43">
        <f>IF(COUNTIF(AA11:AA125,"A")=0,"",COUNTIF(AA11:AA125,"A"))</f>
        <v>1</v>
      </c>
      <c r="AB227" s="41"/>
      <c r="AC227" s="42"/>
      <c r="AD227" s="42"/>
      <c r="AE227" s="42"/>
      <c r="AF227" s="6"/>
      <c r="AG227" s="43" t="str">
        <f>IF(COUNTIF(AG11:AG125,"A")=0,"",COUNTIF(AG11:AG125,"A"))</f>
        <v/>
      </c>
      <c r="AH227" s="41"/>
      <c r="AI227" s="42"/>
      <c r="AJ227" s="42"/>
      <c r="AK227" s="42"/>
      <c r="AL227" s="6"/>
      <c r="AM227" s="43" t="str">
        <f>IF(COUNTIF(AM11:AM125,"A")=0,"",COUNTIF(AM11:AM125,"A"))</f>
        <v/>
      </c>
      <c r="AN227" s="44"/>
      <c r="AO227" s="42"/>
      <c r="AP227" s="42"/>
      <c r="AQ227" s="42"/>
      <c r="AR227" s="6"/>
      <c r="AS227" s="115">
        <f>IF(SUM(D227:AM227)=0,"",SUM(D227:AM227))</f>
        <v>6</v>
      </c>
    </row>
    <row r="228" spans="1:45" s="204" customFormat="1" ht="15.75" customHeight="1" x14ac:dyDescent="0.3">
      <c r="A228" s="45"/>
      <c r="B228" s="21"/>
      <c r="C228" s="40" t="s">
        <v>34</v>
      </c>
      <c r="D228" s="41"/>
      <c r="E228" s="42"/>
      <c r="F228" s="42"/>
      <c r="G228" s="42"/>
      <c r="H228" s="6"/>
      <c r="I228" s="43" t="str">
        <f>IF(COUNTIF(I11:I125,"B")=0,"",COUNTIF(I11:I125,"B"))</f>
        <v/>
      </c>
      <c r="J228" s="41"/>
      <c r="K228" s="42"/>
      <c r="L228" s="42"/>
      <c r="M228" s="42"/>
      <c r="N228" s="6"/>
      <c r="O228" s="43">
        <f>IF(COUNTIF(O11:O125,"B")=0,"",COUNTIF(O11:O125,"B"))</f>
        <v>3</v>
      </c>
      <c r="P228" s="41"/>
      <c r="Q228" s="42"/>
      <c r="R228" s="42"/>
      <c r="S228" s="42"/>
      <c r="T228" s="6"/>
      <c r="U228" s="43">
        <f>IF(COUNTIF(U11:U125,"B")=0,"",COUNTIF(U11:U125,"B"))</f>
        <v>2</v>
      </c>
      <c r="V228" s="41"/>
      <c r="W228" s="42"/>
      <c r="X228" s="42"/>
      <c r="Y228" s="42"/>
      <c r="Z228" s="6"/>
      <c r="AA228" s="43">
        <f>IF(COUNTIF(AA11:AA125,"B")=0,"",COUNTIF(AA11:AA125,"B"))</f>
        <v>3</v>
      </c>
      <c r="AB228" s="41"/>
      <c r="AC228" s="42"/>
      <c r="AD228" s="42"/>
      <c r="AE228" s="42"/>
      <c r="AF228" s="6"/>
      <c r="AG228" s="43" t="str">
        <f>IF(COUNTIF(AG11:AG125,"B")=0,"",COUNTIF(AG11:AG125,"B"))</f>
        <v/>
      </c>
      <c r="AH228" s="41"/>
      <c r="AI228" s="42"/>
      <c r="AJ228" s="42"/>
      <c r="AK228" s="42"/>
      <c r="AL228" s="6"/>
      <c r="AM228" s="43">
        <f>IF(COUNTIF(AM11:AM125,"B")=0,"",COUNTIF(AM11:AM125,"B"))</f>
        <v>2</v>
      </c>
      <c r="AN228" s="44"/>
      <c r="AO228" s="42"/>
      <c r="AP228" s="42"/>
      <c r="AQ228" s="42"/>
      <c r="AR228" s="6"/>
      <c r="AS228" s="115">
        <f t="shared" ref="AS228:AS240" si="151">IF(SUM(D228:AM228)=0,"",SUM(D228:AM228))</f>
        <v>10</v>
      </c>
    </row>
    <row r="229" spans="1:45" s="204" customFormat="1" ht="15.75" customHeight="1" x14ac:dyDescent="0.3">
      <c r="A229" s="45"/>
      <c r="B229" s="21"/>
      <c r="C229" s="40" t="s">
        <v>35</v>
      </c>
      <c r="D229" s="41"/>
      <c r="E229" s="42"/>
      <c r="F229" s="42"/>
      <c r="G229" s="42"/>
      <c r="H229" s="6"/>
      <c r="I229" s="43">
        <f>IF(COUNTIF(I11:I125,"F")=0,"",COUNTIF(I11:I125,"F"))</f>
        <v>3</v>
      </c>
      <c r="J229" s="41"/>
      <c r="K229" s="42"/>
      <c r="L229" s="42"/>
      <c r="M229" s="42"/>
      <c r="N229" s="6"/>
      <c r="O229" s="43" t="str">
        <f>IF(COUNTIF(O11:O125,"F")=0,"",COUNTIF(O11:O125,"F"))</f>
        <v/>
      </c>
      <c r="P229" s="41"/>
      <c r="Q229" s="42"/>
      <c r="R229" s="42"/>
      <c r="S229" s="42"/>
      <c r="T229" s="6"/>
      <c r="U229" s="43" t="str">
        <f>IF(COUNTIF(U11:U125,"F")=0,"",COUNTIF(U11:U125,"F"))</f>
        <v/>
      </c>
      <c r="V229" s="41"/>
      <c r="W229" s="42"/>
      <c r="X229" s="42"/>
      <c r="Y229" s="42"/>
      <c r="Z229" s="6"/>
      <c r="AA229" s="43">
        <f>IF(COUNTIF(AA11:AA125,"F")=0,"",COUNTIF(AA11:AA125,"F"))</f>
        <v>3</v>
      </c>
      <c r="AB229" s="41"/>
      <c r="AC229" s="42"/>
      <c r="AD229" s="42"/>
      <c r="AE229" s="42"/>
      <c r="AF229" s="6"/>
      <c r="AG229" s="43">
        <f>IF(COUNTIF(AG11:AG125,"F")=0,"",COUNTIF(AG11:AG125,"F"))</f>
        <v>2</v>
      </c>
      <c r="AH229" s="41"/>
      <c r="AI229" s="42"/>
      <c r="AJ229" s="42"/>
      <c r="AK229" s="42"/>
      <c r="AL229" s="6"/>
      <c r="AM229" s="43">
        <f>IF(COUNTIF(AM11:AM125,"F")=0,"",COUNTIF(AM11:AM125,"F"))</f>
        <v>1</v>
      </c>
      <c r="AN229" s="44"/>
      <c r="AO229" s="42"/>
      <c r="AP229" s="42"/>
      <c r="AQ229" s="42"/>
      <c r="AR229" s="6"/>
      <c r="AS229" s="115">
        <f t="shared" si="151"/>
        <v>9</v>
      </c>
    </row>
    <row r="230" spans="1:45" s="204" customFormat="1" ht="15.75" customHeight="1" x14ac:dyDescent="0.25">
      <c r="A230" s="45"/>
      <c r="B230" s="46"/>
      <c r="C230" s="40" t="s">
        <v>36</v>
      </c>
      <c r="D230" s="116"/>
      <c r="E230" s="117"/>
      <c r="F230" s="117"/>
      <c r="G230" s="117"/>
      <c r="H230" s="118"/>
      <c r="I230" s="43" t="str">
        <f>IF(COUNTIF(I11:I125,"F(Z)")=0,"",COUNTIF(I11:I125,"F(Z)"))</f>
        <v/>
      </c>
      <c r="J230" s="116"/>
      <c r="K230" s="117"/>
      <c r="L230" s="117"/>
      <c r="M230" s="117"/>
      <c r="N230" s="118"/>
      <c r="O230" s="43" t="str">
        <f>IF(COUNTIF(O11:O125,"F(Z)")=0,"",COUNTIF(O11:O125,"F(Z)"))</f>
        <v/>
      </c>
      <c r="P230" s="116"/>
      <c r="Q230" s="117"/>
      <c r="R230" s="117"/>
      <c r="S230" s="117"/>
      <c r="T230" s="118"/>
      <c r="U230" s="43" t="str">
        <f>IF(COUNTIF(U11:U125,"F(Z)")=0,"",COUNTIF(U11:U125,"F(Z)"))</f>
        <v/>
      </c>
      <c r="V230" s="116"/>
      <c r="W230" s="117"/>
      <c r="X230" s="117"/>
      <c r="Y230" s="117"/>
      <c r="Z230" s="118"/>
      <c r="AA230" s="43" t="str">
        <f>IF(COUNTIF(AA11:AA125,"F(Z)")=0,"",COUNTIF(AA11:AA125,"F(Z)"))</f>
        <v/>
      </c>
      <c r="AB230" s="116"/>
      <c r="AC230" s="117"/>
      <c r="AD230" s="117"/>
      <c r="AE230" s="117"/>
      <c r="AF230" s="118"/>
      <c r="AG230" s="43" t="str">
        <f>IF(COUNTIF(AG11:AG125,"F(Z)")=0,"",COUNTIF(AG11:AG125,"F(Z)"))</f>
        <v/>
      </c>
      <c r="AH230" s="116"/>
      <c r="AI230" s="117"/>
      <c r="AJ230" s="117"/>
      <c r="AK230" s="117"/>
      <c r="AL230" s="118"/>
      <c r="AM230" s="43">
        <f>IF(COUNTIF(AM11:AM125,"F(Z)")=0,"",COUNTIF(AM11:AM125,"F(Z)"))</f>
        <v>1</v>
      </c>
      <c r="AN230" s="119"/>
      <c r="AO230" s="117"/>
      <c r="AP230" s="117"/>
      <c r="AQ230" s="117"/>
      <c r="AR230" s="118"/>
      <c r="AS230" s="115">
        <f t="shared" si="151"/>
        <v>1</v>
      </c>
    </row>
    <row r="231" spans="1:45" s="204" customFormat="1" ht="15.75" customHeight="1" x14ac:dyDescent="0.3">
      <c r="A231" s="45"/>
      <c r="B231" s="21"/>
      <c r="C231" s="40" t="s">
        <v>37</v>
      </c>
      <c r="D231" s="41"/>
      <c r="E231" s="42"/>
      <c r="F231" s="42"/>
      <c r="G231" s="42"/>
      <c r="H231" s="6"/>
      <c r="I231" s="43">
        <f>IF(COUNTIF(I11:I125,"G")=0,"",COUNTIF(I11:I125,"G"))</f>
        <v>4</v>
      </c>
      <c r="J231" s="41"/>
      <c r="K231" s="42"/>
      <c r="L231" s="42"/>
      <c r="M231" s="42"/>
      <c r="N231" s="6"/>
      <c r="O231" s="43">
        <f>IF(COUNTIF(O11:O125,"G")=0,"",COUNTIF(O11:O125,"G"))</f>
        <v>3</v>
      </c>
      <c r="P231" s="41"/>
      <c r="Q231" s="42"/>
      <c r="R231" s="42"/>
      <c r="S231" s="42"/>
      <c r="T231" s="6"/>
      <c r="U231" s="43">
        <f>IF(COUNTIF(U11:U125,"G")=0,"",COUNTIF(U11:U125,"G"))</f>
        <v>2</v>
      </c>
      <c r="V231" s="41"/>
      <c r="W231" s="42"/>
      <c r="X231" s="42"/>
      <c r="Y231" s="42"/>
      <c r="Z231" s="6"/>
      <c r="AA231" s="43">
        <f>IF(COUNTIF(AA11:AA125,"G")=0,"",COUNTIF(AA11:AA125,"G"))</f>
        <v>3</v>
      </c>
      <c r="AB231" s="41"/>
      <c r="AC231" s="42"/>
      <c r="AD231" s="42"/>
      <c r="AE231" s="42"/>
      <c r="AF231" s="6"/>
      <c r="AG231" s="43">
        <f>IF(COUNTIF(AG11:AG125,"G")=0,"",COUNTIF(AG11:AG125,"G"))</f>
        <v>3</v>
      </c>
      <c r="AH231" s="41"/>
      <c r="AI231" s="42"/>
      <c r="AJ231" s="42"/>
      <c r="AK231" s="42"/>
      <c r="AL231" s="6"/>
      <c r="AM231" s="43">
        <f>IF(COUNTIF(AM11:AM125,"G")=0,"",COUNTIF(AM11:AM125,"G"))</f>
        <v>5</v>
      </c>
      <c r="AN231" s="44"/>
      <c r="AO231" s="42"/>
      <c r="AP231" s="42"/>
      <c r="AQ231" s="42"/>
      <c r="AR231" s="6"/>
      <c r="AS231" s="115">
        <f t="shared" si="151"/>
        <v>20</v>
      </c>
    </row>
    <row r="232" spans="1:45" s="204" customFormat="1" ht="15.75" customHeight="1" x14ac:dyDescent="0.3">
      <c r="A232" s="45"/>
      <c r="B232" s="21"/>
      <c r="C232" s="40" t="s">
        <v>38</v>
      </c>
      <c r="D232" s="41"/>
      <c r="E232" s="42"/>
      <c r="F232" s="42"/>
      <c r="G232" s="42"/>
      <c r="H232" s="6"/>
      <c r="I232" s="43" t="str">
        <f>IF(COUNTIF(I11:I125,"G(Z)")=0,"",COUNTIF(I11:I125,"G(Z)"))</f>
        <v/>
      </c>
      <c r="J232" s="41"/>
      <c r="K232" s="42"/>
      <c r="L232" s="42"/>
      <c r="M232" s="42"/>
      <c r="N232" s="6"/>
      <c r="O232" s="43" t="str">
        <f>IF(COUNTIF(O11:O125,"G(Z)")=0,"",COUNTIF(O11:O125,"G(Z)"))</f>
        <v/>
      </c>
      <c r="P232" s="41"/>
      <c r="Q232" s="42"/>
      <c r="R232" s="42"/>
      <c r="S232" s="42"/>
      <c r="T232" s="6"/>
      <c r="U232" s="43" t="str">
        <f>IF(COUNTIF(U11:U125,"G(Z)")=0,"",COUNTIF(U11:U125,"G(Z)"))</f>
        <v/>
      </c>
      <c r="V232" s="41"/>
      <c r="W232" s="42"/>
      <c r="X232" s="42"/>
      <c r="Y232" s="42"/>
      <c r="Z232" s="6"/>
      <c r="AA232" s="43" t="str">
        <f>IF(COUNTIF(AA11:AA125,"G(Z)")=0,"",COUNTIF(AA11:AA125,"G(Z)"))</f>
        <v/>
      </c>
      <c r="AB232" s="41"/>
      <c r="AC232" s="42"/>
      <c r="AD232" s="42"/>
      <c r="AE232" s="42"/>
      <c r="AF232" s="6"/>
      <c r="AG232" s="43" t="str">
        <f>IF(COUNTIF(AG11:AG125,"G(Z)")=0,"",COUNTIF(AG11:AG125,"G(Z)"))</f>
        <v/>
      </c>
      <c r="AH232" s="41"/>
      <c r="AI232" s="42"/>
      <c r="AJ232" s="42"/>
      <c r="AK232" s="42"/>
      <c r="AL232" s="6"/>
      <c r="AM232" s="43" t="str">
        <f>IF(COUNTIF(AM11:AM125,"G(Z)")=0,"",COUNTIF(AM11:AM125,"G(Z)"))</f>
        <v/>
      </c>
      <c r="AN232" s="44"/>
      <c r="AO232" s="42"/>
      <c r="AP232" s="42"/>
      <c r="AQ232" s="42"/>
      <c r="AR232" s="6"/>
      <c r="AS232" s="115" t="str">
        <f t="shared" si="151"/>
        <v/>
      </c>
    </row>
    <row r="233" spans="1:45" s="204" customFormat="1" ht="15.75" customHeight="1" x14ac:dyDescent="0.3">
      <c r="A233" s="45"/>
      <c r="B233" s="21"/>
      <c r="C233" s="40" t="s">
        <v>333</v>
      </c>
      <c r="D233" s="41"/>
      <c r="E233" s="42"/>
      <c r="F233" s="42"/>
      <c r="G233" s="42"/>
      <c r="H233" s="6"/>
      <c r="I233" s="43">
        <f>IF(COUNTIF(I21:I125,"K")=0,"",COUNTIF(I21:I125,"K"))</f>
        <v>4</v>
      </c>
      <c r="J233" s="41"/>
      <c r="K233" s="42"/>
      <c r="L233" s="42"/>
      <c r="M233" s="42"/>
      <c r="N233" s="6"/>
      <c r="O233" s="43">
        <f>IF(COUNTIF(O21:O125,"K")=0,"",COUNTIF(O21:O125,"K"))</f>
        <v>8</v>
      </c>
      <c r="P233" s="41"/>
      <c r="Q233" s="42"/>
      <c r="R233" s="42"/>
      <c r="S233" s="42"/>
      <c r="T233" s="6"/>
      <c r="U233" s="43">
        <f>IF(COUNTIF(U21:U125,"K")=0,"",COUNTIF(U21:U125,"K"))</f>
        <v>8</v>
      </c>
      <c r="V233" s="41"/>
      <c r="W233" s="42"/>
      <c r="X233" s="42"/>
      <c r="Y233" s="42"/>
      <c r="Z233" s="6"/>
      <c r="AA233" s="43">
        <f>IF(COUNTIF(AA21:AA125,"K")=0,"",COUNTIF(AA21:AA125,"K"))</f>
        <v>6</v>
      </c>
      <c r="AB233" s="41"/>
      <c r="AC233" s="42"/>
      <c r="AD233" s="42"/>
      <c r="AE233" s="42"/>
      <c r="AF233" s="6"/>
      <c r="AG233" s="43">
        <f>IF(COUNTIF(AG21:AG125,"K")=0,"",COUNTIF(AG21:AG125,"K"))</f>
        <v>8</v>
      </c>
      <c r="AH233" s="41"/>
      <c r="AI233" s="42"/>
      <c r="AJ233" s="42"/>
      <c r="AK233" s="42"/>
      <c r="AL233" s="6"/>
      <c r="AM233" s="43">
        <f>IF(COUNTIF(AM21:AM125,"K")=0,"",COUNTIF(AM21:AM125,"K"))</f>
        <v>4</v>
      </c>
      <c r="AN233" s="44"/>
      <c r="AO233" s="42"/>
      <c r="AP233" s="42"/>
      <c r="AQ233" s="42"/>
      <c r="AR233" s="6"/>
      <c r="AS233" s="115">
        <f t="shared" si="151"/>
        <v>38</v>
      </c>
    </row>
    <row r="234" spans="1:45" s="204" customFormat="1" ht="15.75" customHeight="1" x14ac:dyDescent="0.3">
      <c r="A234" s="45"/>
      <c r="B234" s="21"/>
      <c r="C234" s="40" t="s">
        <v>334</v>
      </c>
      <c r="D234" s="41"/>
      <c r="E234" s="42"/>
      <c r="F234" s="42"/>
      <c r="G234" s="42"/>
      <c r="H234" s="6"/>
      <c r="I234" s="43" t="str">
        <f>IF(COUNTIF(I21:I125,"K(Z)")=0,"",COUNTIF(I21:I125,"K(Z)"))</f>
        <v/>
      </c>
      <c r="J234" s="41"/>
      <c r="K234" s="42"/>
      <c r="L234" s="42"/>
      <c r="M234" s="42"/>
      <c r="N234" s="6"/>
      <c r="O234" s="43" t="str">
        <f>IF(COUNTIF(O21:O125,"K(Z)")=0,"",COUNTIF(O21:O125,"K(Z)"))</f>
        <v/>
      </c>
      <c r="P234" s="41"/>
      <c r="Q234" s="42"/>
      <c r="R234" s="42"/>
      <c r="S234" s="42"/>
      <c r="T234" s="6"/>
      <c r="U234" s="43" t="str">
        <f>IF(COUNTIF(U21:U125,"K(Z)")=0,"",COUNTIF(U21:U125,"K(Z)"))</f>
        <v/>
      </c>
      <c r="V234" s="41"/>
      <c r="W234" s="42"/>
      <c r="X234" s="42"/>
      <c r="Y234" s="42"/>
      <c r="Z234" s="6"/>
      <c r="AA234" s="43" t="str">
        <f>IF(COUNTIF(AA21:AA125,"K(Z)")=0,"",COUNTIF(AA21:AA125,"K(Z)"))</f>
        <v/>
      </c>
      <c r="AB234" s="41"/>
      <c r="AC234" s="42"/>
      <c r="AD234" s="42"/>
      <c r="AE234" s="42"/>
      <c r="AF234" s="6"/>
      <c r="AG234" s="43" t="str">
        <f>IF(COUNTIF(AG21:AG125,"K(Z)")=0,"",COUNTIF(AG21:AG125,"K(Z)"))</f>
        <v/>
      </c>
      <c r="AH234" s="41"/>
      <c r="AI234" s="42"/>
      <c r="AJ234" s="42"/>
      <c r="AK234" s="42"/>
      <c r="AL234" s="6"/>
      <c r="AM234" s="43">
        <f>IF(COUNTIF(AM21:AM125,"K(Z)")=0,"",COUNTIF(AM21:AM125,"K(Z)"))</f>
        <v>1</v>
      </c>
      <c r="AN234" s="44"/>
      <c r="AO234" s="42"/>
      <c r="AP234" s="42"/>
      <c r="AQ234" s="42"/>
      <c r="AR234" s="6"/>
      <c r="AS234" s="115">
        <f t="shared" si="151"/>
        <v>1</v>
      </c>
    </row>
    <row r="235" spans="1:45" s="204" customFormat="1" ht="15.75" customHeight="1" x14ac:dyDescent="0.3">
      <c r="A235" s="45"/>
      <c r="B235" s="21"/>
      <c r="C235" s="40" t="s">
        <v>39</v>
      </c>
      <c r="D235" s="41"/>
      <c r="E235" s="42"/>
      <c r="F235" s="42"/>
      <c r="G235" s="42"/>
      <c r="H235" s="6"/>
      <c r="I235" s="43" t="str">
        <f>IF(COUNTIF(I11:I125,"AV")=0,"",COUNTIF(I11:I125,"AV"))</f>
        <v/>
      </c>
      <c r="J235" s="41"/>
      <c r="K235" s="42"/>
      <c r="L235" s="42"/>
      <c r="M235" s="42"/>
      <c r="N235" s="6"/>
      <c r="O235" s="43" t="str">
        <f>IF(COUNTIF(O11:O125,"AV")=0,"",COUNTIF(O11:O125,"AV"))</f>
        <v/>
      </c>
      <c r="P235" s="41"/>
      <c r="Q235" s="42"/>
      <c r="R235" s="42"/>
      <c r="S235" s="42"/>
      <c r="T235" s="6"/>
      <c r="U235" s="43" t="str">
        <f>IF(COUNTIF(U11:U125,"AV")=0,"",COUNTIF(U11:U125,"AV"))</f>
        <v/>
      </c>
      <c r="V235" s="41"/>
      <c r="W235" s="42"/>
      <c r="X235" s="42"/>
      <c r="Y235" s="42"/>
      <c r="Z235" s="6"/>
      <c r="AA235" s="43" t="str">
        <f>IF(COUNTIF(AA11:AA125,"AV")=0,"",COUNTIF(AA11:AA125,"AV"))</f>
        <v/>
      </c>
      <c r="AB235" s="41"/>
      <c r="AC235" s="42"/>
      <c r="AD235" s="42"/>
      <c r="AE235" s="42"/>
      <c r="AF235" s="6"/>
      <c r="AG235" s="43" t="str">
        <f>IF(COUNTIF(AG11:AG125,"AV")=0,"",COUNTIF(AG11:AG125,"AV"))</f>
        <v/>
      </c>
      <c r="AH235" s="41"/>
      <c r="AI235" s="42"/>
      <c r="AJ235" s="42"/>
      <c r="AK235" s="42"/>
      <c r="AL235" s="6"/>
      <c r="AM235" s="43" t="str">
        <f>IF(COUNTIF(AM11:AM125,"AV")=0,"",COUNTIF(AM11:AM125,"AV"))</f>
        <v/>
      </c>
      <c r="AN235" s="44"/>
      <c r="AO235" s="42"/>
      <c r="AP235" s="42"/>
      <c r="AQ235" s="42"/>
      <c r="AR235" s="6"/>
      <c r="AS235" s="115" t="str">
        <f t="shared" si="151"/>
        <v/>
      </c>
    </row>
    <row r="236" spans="1:45" s="204" customFormat="1" ht="15.75" customHeight="1" x14ac:dyDescent="0.3">
      <c r="A236" s="45"/>
      <c r="B236" s="21"/>
      <c r="C236" s="40" t="s">
        <v>40</v>
      </c>
      <c r="D236" s="41"/>
      <c r="E236" s="42"/>
      <c r="F236" s="42"/>
      <c r="G236" s="42"/>
      <c r="H236" s="6"/>
      <c r="I236" s="43" t="str">
        <f>IF(COUNTIF(I11:I125,"KO")=0,"",COUNTIF(I11:I125,"KO"))</f>
        <v/>
      </c>
      <c r="J236" s="41"/>
      <c r="K236" s="42"/>
      <c r="L236" s="42"/>
      <c r="M236" s="42"/>
      <c r="N236" s="6"/>
      <c r="O236" s="43" t="str">
        <f>IF(COUNTIF(O11:O125,"KO")=0,"",COUNTIF(O11:O125,"KO"))</f>
        <v/>
      </c>
      <c r="P236" s="41"/>
      <c r="Q236" s="42"/>
      <c r="R236" s="42"/>
      <c r="S236" s="42"/>
      <c r="T236" s="6"/>
      <c r="U236" s="43" t="str">
        <f>IF(COUNTIF(U11:U125,"KO")=0,"",COUNTIF(U11:U125,"KO"))</f>
        <v/>
      </c>
      <c r="V236" s="41"/>
      <c r="W236" s="42"/>
      <c r="X236" s="42"/>
      <c r="Y236" s="42"/>
      <c r="Z236" s="6"/>
      <c r="AA236" s="43" t="str">
        <f>IF(COUNTIF(AA11:AA125,"KO")=0,"",COUNTIF(AA11:AA125,"KO"))</f>
        <v/>
      </c>
      <c r="AB236" s="41"/>
      <c r="AC236" s="42"/>
      <c r="AD236" s="42"/>
      <c r="AE236" s="42"/>
      <c r="AF236" s="6"/>
      <c r="AG236" s="43" t="str">
        <f>IF(COUNTIF(AG11:AG125,"KO")=0,"",COUNTIF(AG11:AG125,"KO"))</f>
        <v/>
      </c>
      <c r="AH236" s="41"/>
      <c r="AI236" s="42"/>
      <c r="AJ236" s="42"/>
      <c r="AK236" s="42"/>
      <c r="AL236" s="6"/>
      <c r="AM236" s="43" t="str">
        <f>IF(COUNTIF(AM11:AM125,"KO")=0,"",COUNTIF(AM11:AM125,"KO"))</f>
        <v/>
      </c>
      <c r="AN236" s="44"/>
      <c r="AO236" s="42"/>
      <c r="AP236" s="42"/>
      <c r="AQ236" s="42"/>
      <c r="AR236" s="6"/>
      <c r="AS236" s="115" t="str">
        <f t="shared" si="151"/>
        <v/>
      </c>
    </row>
    <row r="237" spans="1:45" s="204" customFormat="1" ht="15.75" customHeight="1" x14ac:dyDescent="0.3">
      <c r="A237" s="47"/>
      <c r="B237" s="25"/>
      <c r="C237" s="48" t="s">
        <v>41</v>
      </c>
      <c r="D237" s="49"/>
      <c r="E237" s="50"/>
      <c r="F237" s="50"/>
      <c r="G237" s="50"/>
      <c r="H237" s="24"/>
      <c r="I237" s="43" t="str">
        <f>IF(COUNTIF(I11:I125,"S")=0,"",COUNTIF(I11:I125,"S"))</f>
        <v/>
      </c>
      <c r="J237" s="49"/>
      <c r="K237" s="50"/>
      <c r="L237" s="50"/>
      <c r="M237" s="50"/>
      <c r="N237" s="24"/>
      <c r="O237" s="43" t="str">
        <f>IF(COUNTIF(O11:O125,"S")=0,"",COUNTIF(O11:O125,"S"))</f>
        <v/>
      </c>
      <c r="P237" s="49"/>
      <c r="Q237" s="50"/>
      <c r="R237" s="50"/>
      <c r="S237" s="50"/>
      <c r="T237" s="24"/>
      <c r="U237" s="43" t="str">
        <f>IF(COUNTIF(U11:U125,"S")=0,"",COUNTIF(U11:U125,"S"))</f>
        <v/>
      </c>
      <c r="V237" s="49"/>
      <c r="W237" s="50"/>
      <c r="X237" s="50"/>
      <c r="Y237" s="50"/>
      <c r="Z237" s="24"/>
      <c r="AA237" s="43" t="str">
        <f>IF(COUNTIF(AA11:AA125,"S")=0,"",COUNTIF(AA11:AA125,"S"))</f>
        <v/>
      </c>
      <c r="AB237" s="49"/>
      <c r="AC237" s="50"/>
      <c r="AD237" s="50"/>
      <c r="AE237" s="50"/>
      <c r="AF237" s="24"/>
      <c r="AG237" s="43" t="str">
        <f>IF(COUNTIF(AG11:AG125,"S")=0,"",COUNTIF(AG11:AG125,"S"))</f>
        <v/>
      </c>
      <c r="AH237" s="49"/>
      <c r="AI237" s="50"/>
      <c r="AJ237" s="50"/>
      <c r="AK237" s="50"/>
      <c r="AL237" s="24"/>
      <c r="AM237" s="43" t="str">
        <f>IF(COUNTIF(AM11:AM125,"S")=0,"",COUNTIF(AM11:AM125,"S"))</f>
        <v/>
      </c>
      <c r="AN237" s="44"/>
      <c r="AO237" s="42"/>
      <c r="AP237" s="42"/>
      <c r="AQ237" s="42"/>
      <c r="AR237" s="6"/>
      <c r="AS237" s="115" t="str">
        <f t="shared" si="151"/>
        <v/>
      </c>
    </row>
    <row r="238" spans="1:45" s="204" customFormat="1" ht="15.75" customHeight="1" x14ac:dyDescent="0.3">
      <c r="A238" s="47"/>
      <c r="B238" s="25"/>
      <c r="C238" s="48" t="s">
        <v>42</v>
      </c>
      <c r="D238" s="49"/>
      <c r="E238" s="50"/>
      <c r="F238" s="50"/>
      <c r="G238" s="50"/>
      <c r="H238" s="24"/>
      <c r="I238" s="43" t="str">
        <f>IF(COUNTIF(I11:I125,"Z")=0,"",COUNTIF(I11:I125,"Z"))</f>
        <v/>
      </c>
      <c r="J238" s="49"/>
      <c r="K238" s="50"/>
      <c r="L238" s="50"/>
      <c r="M238" s="50"/>
      <c r="N238" s="24"/>
      <c r="O238" s="43" t="str">
        <f>IF(COUNTIF(O11:O125,"Z")=0,"",COUNTIF(O11:O125,"Z"))</f>
        <v/>
      </c>
      <c r="P238" s="49"/>
      <c r="Q238" s="50"/>
      <c r="R238" s="50"/>
      <c r="S238" s="50"/>
      <c r="T238" s="24"/>
      <c r="U238" s="43" t="str">
        <f>IF(COUNTIF(U11:U125,"Z")=0,"",COUNTIF(U11:U125,"Z"))</f>
        <v/>
      </c>
      <c r="V238" s="49"/>
      <c r="W238" s="50"/>
      <c r="X238" s="50"/>
      <c r="Y238" s="50"/>
      <c r="Z238" s="24"/>
      <c r="AA238" s="43" t="str">
        <f>IF(COUNTIF(AA11:AA125,"Z")=0,"",COUNTIF(AA11:AA125,"Z"))</f>
        <v/>
      </c>
      <c r="AB238" s="49"/>
      <c r="AC238" s="50"/>
      <c r="AD238" s="50"/>
      <c r="AE238" s="50"/>
      <c r="AF238" s="24"/>
      <c r="AG238" s="43" t="str">
        <f>IF(COUNTIF(AG11:AG125,"Z")=0,"",COUNTIF(AG11:AG125,"Z"))</f>
        <v/>
      </c>
      <c r="AH238" s="49"/>
      <c r="AI238" s="50"/>
      <c r="AJ238" s="50"/>
      <c r="AK238" s="50"/>
      <c r="AL238" s="24"/>
      <c r="AM238" s="43">
        <f>IF(COUNTIF(AM11:AM125,"Z")=0,"",COUNTIF(AM11:AM125,"Z"))</f>
        <v>18</v>
      </c>
      <c r="AN238" s="44"/>
      <c r="AO238" s="42"/>
      <c r="AP238" s="42"/>
      <c r="AQ238" s="42"/>
      <c r="AR238" s="6"/>
      <c r="AS238" s="115">
        <f t="shared" si="151"/>
        <v>18</v>
      </c>
    </row>
    <row r="239" spans="1:45" s="204" customFormat="1" ht="15.75" customHeight="1" x14ac:dyDescent="0.3">
      <c r="A239" s="47"/>
      <c r="B239" s="25"/>
      <c r="C239" s="48" t="s">
        <v>43</v>
      </c>
      <c r="D239" s="49"/>
      <c r="E239" s="50"/>
      <c r="F239" s="50"/>
      <c r="G239" s="50"/>
      <c r="H239" s="24"/>
      <c r="I239" s="43" t="str">
        <f>IF(COUNTIF(I11:I125,"KR")=0,"",COUNTIF(I11:I125,"KR"))</f>
        <v/>
      </c>
      <c r="J239" s="49"/>
      <c r="K239" s="50"/>
      <c r="L239" s="50"/>
      <c r="M239" s="50"/>
      <c r="N239" s="24"/>
      <c r="O239" s="43" t="str">
        <f>IF(COUNTIF(O11:O125,"KR")=0,"",COUNTIF(O11:O125,"KR"))</f>
        <v/>
      </c>
      <c r="P239" s="49"/>
      <c r="Q239" s="50"/>
      <c r="R239" s="50"/>
      <c r="S239" s="50"/>
      <c r="T239" s="24"/>
      <c r="U239" s="43" t="str">
        <f>IF(COUNTIF(U11:U125,"KR")=0,"",COUNTIF(U11:U125,"KR"))</f>
        <v/>
      </c>
      <c r="V239" s="49"/>
      <c r="W239" s="50"/>
      <c r="X239" s="50"/>
      <c r="Y239" s="50"/>
      <c r="Z239" s="24"/>
      <c r="AA239" s="43" t="str">
        <f>IF(COUNTIF(AA11:AA125,"KR")=0,"",COUNTIF(AA11:AA125,"KR"))</f>
        <v/>
      </c>
      <c r="AB239" s="49"/>
      <c r="AC239" s="50"/>
      <c r="AD239" s="50"/>
      <c r="AE239" s="50"/>
      <c r="AF239" s="24"/>
      <c r="AG239" s="43" t="str">
        <f>IF(COUNTIF(AG11:AG125,"KR")=0,"",COUNTIF(AG11:AG125,"KR"))</f>
        <v/>
      </c>
      <c r="AH239" s="49"/>
      <c r="AI239" s="50"/>
      <c r="AJ239" s="50"/>
      <c r="AK239" s="50"/>
      <c r="AL239" s="24"/>
      <c r="AM239" s="51" t="str">
        <f>IF(COUNTIF(AM11:AM125,"KR")=0,"",COUNTIF(AM11:AM125,"KR"))</f>
        <v/>
      </c>
      <c r="AN239" s="52"/>
      <c r="AO239" s="50"/>
      <c r="AP239" s="50"/>
      <c r="AQ239" s="50"/>
      <c r="AR239" s="24"/>
      <c r="AS239" s="115" t="str">
        <f t="shared" si="151"/>
        <v/>
      </c>
    </row>
    <row r="240" spans="1:45" s="204" customFormat="1" ht="15.75" customHeight="1" thickBot="1" x14ac:dyDescent="0.35">
      <c r="A240" s="53"/>
      <c r="B240" s="37"/>
      <c r="C240" s="38" t="s">
        <v>44</v>
      </c>
      <c r="D240" s="54"/>
      <c r="E240" s="55"/>
      <c r="F240" s="55"/>
      <c r="G240" s="55"/>
      <c r="H240" s="56"/>
      <c r="I240" s="57">
        <f>IF(SUM(I227:I238)=0,"",SUM(I227:I238))</f>
        <v>12</v>
      </c>
      <c r="J240" s="54"/>
      <c r="K240" s="55"/>
      <c r="L240" s="55"/>
      <c r="M240" s="55"/>
      <c r="N240" s="56"/>
      <c r="O240" s="57">
        <f>IF(SUM(O227:O238)=0,"",SUM(O227:O238))</f>
        <v>17</v>
      </c>
      <c r="P240" s="54"/>
      <c r="Q240" s="55"/>
      <c r="R240" s="55"/>
      <c r="S240" s="55"/>
      <c r="T240" s="56"/>
      <c r="U240" s="57">
        <f>IF(SUM(U227:U238)=0,"",SUM(U227:U238))</f>
        <v>13</v>
      </c>
      <c r="V240" s="54"/>
      <c r="W240" s="55"/>
      <c r="X240" s="55"/>
      <c r="Y240" s="55"/>
      <c r="Z240" s="56"/>
      <c r="AA240" s="57">
        <f>IF(SUM(AA227:AA238)=0,"",SUM(AA227:AA238))</f>
        <v>16</v>
      </c>
      <c r="AB240" s="54"/>
      <c r="AC240" s="55"/>
      <c r="AD240" s="55"/>
      <c r="AE240" s="55"/>
      <c r="AF240" s="56"/>
      <c r="AG240" s="57">
        <f>IF(SUM(AG227:AG238)=0,"",SUM(AG227:AG238))</f>
        <v>13</v>
      </c>
      <c r="AH240" s="54"/>
      <c r="AI240" s="55"/>
      <c r="AJ240" s="55"/>
      <c r="AK240" s="55"/>
      <c r="AL240" s="56"/>
      <c r="AM240" s="57">
        <f>IF(SUM(AM227:AM238)=0,"",SUM(AM227:AM238))</f>
        <v>32</v>
      </c>
      <c r="AN240" s="58"/>
      <c r="AO240" s="55"/>
      <c r="AP240" s="55"/>
      <c r="AQ240" s="55"/>
      <c r="AR240" s="56"/>
      <c r="AS240" s="120">
        <f t="shared" si="151"/>
        <v>103</v>
      </c>
    </row>
    <row r="241" spans="1:45" ht="15.75" customHeight="1" thickTop="1" x14ac:dyDescent="0.25">
      <c r="A241" s="331" t="s">
        <v>45</v>
      </c>
      <c r="B241" s="331"/>
      <c r="C241" s="331"/>
      <c r="D241" s="331"/>
      <c r="E241" s="331"/>
      <c r="F241" s="331"/>
      <c r="G241" s="331"/>
      <c r="H241" s="331"/>
      <c r="I241" s="331"/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1"/>
      <c r="AD241" s="331"/>
      <c r="AE241" s="331"/>
      <c r="AF241" s="331"/>
      <c r="AG241" s="331"/>
      <c r="AH241" s="331"/>
      <c r="AI241" s="331"/>
      <c r="AJ241" s="331"/>
      <c r="AK241" s="331"/>
      <c r="AL241" s="331"/>
      <c r="AM241" s="331"/>
      <c r="AN241" s="325"/>
      <c r="AO241" s="325"/>
      <c r="AP241" s="325"/>
      <c r="AQ241" s="325"/>
      <c r="AR241" s="325"/>
      <c r="AS241" s="79"/>
    </row>
    <row r="242" spans="1:45" ht="15.75" customHeight="1" x14ac:dyDescent="0.25">
      <c r="A242" s="326"/>
      <c r="B242" s="326"/>
      <c r="C242" s="326"/>
      <c r="D242" s="326"/>
      <c r="E242" s="326"/>
      <c r="F242" s="326"/>
      <c r="G242" s="326"/>
      <c r="H242" s="326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326"/>
      <c r="T242" s="326"/>
      <c r="U242" s="326"/>
      <c r="V242" s="326"/>
      <c r="W242" s="326"/>
      <c r="X242" s="326"/>
      <c r="Y242" s="326"/>
      <c r="Z242" s="326"/>
      <c r="AA242" s="326"/>
      <c r="AB242" s="326"/>
      <c r="AC242" s="326"/>
      <c r="AD242" s="326"/>
      <c r="AE242" s="326"/>
      <c r="AF242" s="326"/>
      <c r="AG242" s="326"/>
      <c r="AH242" s="326"/>
      <c r="AI242" s="326"/>
      <c r="AJ242" s="326"/>
      <c r="AK242" s="326"/>
      <c r="AL242" s="326"/>
      <c r="AM242" s="326"/>
      <c r="AN242" s="69"/>
      <c r="AO242" s="70"/>
      <c r="AP242" s="70"/>
      <c r="AQ242" s="70"/>
      <c r="AR242" s="70"/>
      <c r="AS242" s="121"/>
    </row>
    <row r="243" spans="1:45" ht="15.75" customHeight="1" x14ac:dyDescent="0.25">
      <c r="A243" s="326"/>
      <c r="B243" s="326"/>
      <c r="C243" s="326"/>
      <c r="D243" s="326"/>
      <c r="E243" s="326"/>
      <c r="F243" s="326"/>
      <c r="G243" s="326"/>
      <c r="H243" s="326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326"/>
      <c r="T243" s="326"/>
      <c r="U243" s="326"/>
      <c r="V243" s="326"/>
      <c r="W243" s="326"/>
      <c r="X243" s="326"/>
      <c r="Y243" s="326"/>
      <c r="Z243" s="326"/>
      <c r="AA243" s="326"/>
      <c r="AB243" s="326"/>
      <c r="AC243" s="326"/>
      <c r="AD243" s="326"/>
      <c r="AE243" s="326"/>
      <c r="AF243" s="326"/>
      <c r="AG243" s="326"/>
      <c r="AH243" s="326"/>
      <c r="AI243" s="326"/>
      <c r="AJ243" s="326"/>
      <c r="AK243" s="326"/>
      <c r="AL243" s="326"/>
      <c r="AM243" s="326"/>
      <c r="AN243" s="69"/>
      <c r="AO243" s="70"/>
      <c r="AP243" s="70"/>
      <c r="AQ243" s="70"/>
      <c r="AR243" s="70"/>
      <c r="AS243" s="71"/>
    </row>
    <row r="244" spans="1:45" ht="15.75" customHeight="1" thickBot="1" x14ac:dyDescent="0.3">
      <c r="A244" s="329"/>
      <c r="B244" s="329"/>
      <c r="C244" s="329"/>
      <c r="D244" s="329"/>
      <c r="E244" s="329"/>
      <c r="F244" s="329"/>
      <c r="G244" s="329"/>
      <c r="H244" s="329"/>
      <c r="I244" s="329"/>
      <c r="J244" s="329"/>
      <c r="K244" s="329"/>
      <c r="L244" s="329"/>
      <c r="M244" s="329"/>
      <c r="N244" s="329"/>
      <c r="O244" s="329"/>
      <c r="P244" s="329"/>
      <c r="Q244" s="329"/>
      <c r="R244" s="329"/>
      <c r="S244" s="329"/>
      <c r="T244" s="329"/>
      <c r="U244" s="329"/>
      <c r="V244" s="329"/>
      <c r="W244" s="329"/>
      <c r="X244" s="329"/>
      <c r="Y244" s="329"/>
      <c r="Z244" s="329"/>
      <c r="AA244" s="329"/>
      <c r="AB244" s="329"/>
      <c r="AC244" s="329"/>
      <c r="AD244" s="329"/>
      <c r="AE244" s="329"/>
      <c r="AF244" s="329"/>
      <c r="AG244" s="329"/>
      <c r="AH244" s="329"/>
      <c r="AI244" s="329"/>
      <c r="AJ244" s="329"/>
      <c r="AK244" s="329"/>
      <c r="AL244" s="329"/>
      <c r="AM244" s="329"/>
      <c r="AN244" s="72"/>
      <c r="AO244" s="73"/>
      <c r="AP244" s="73"/>
      <c r="AQ244" s="73"/>
      <c r="AR244" s="73"/>
      <c r="AS244" s="74"/>
    </row>
    <row r="245" spans="1:45" ht="15.75" customHeight="1" thickTop="1" x14ac:dyDescent="0.25">
      <c r="A245" s="249"/>
      <c r="B245" s="250"/>
      <c r="C245" s="250"/>
      <c r="D245" s="251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1"/>
      <c r="Z245" s="251"/>
      <c r="AA245" s="251"/>
      <c r="AB245" s="251"/>
      <c r="AC245" s="251"/>
      <c r="AD245" s="251"/>
      <c r="AE245" s="251"/>
      <c r="AF245" s="251"/>
      <c r="AG245" s="251"/>
      <c r="AH245" s="251"/>
      <c r="AI245" s="251"/>
      <c r="AJ245" s="251"/>
      <c r="AK245" s="251"/>
      <c r="AL245" s="251"/>
      <c r="AM245" s="251"/>
      <c r="AN245" s="251"/>
      <c r="AO245" s="251"/>
      <c r="AP245" s="251"/>
      <c r="AQ245" s="251"/>
      <c r="AR245" s="251"/>
      <c r="AS245" s="251"/>
    </row>
    <row r="246" spans="1:45" ht="15.75" customHeight="1" x14ac:dyDescent="0.25">
      <c r="A246" s="249"/>
      <c r="B246" s="250"/>
      <c r="C246" s="250"/>
      <c r="D246" s="251"/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1"/>
      <c r="Z246" s="251"/>
      <c r="AA246" s="251"/>
      <c r="AB246" s="251"/>
      <c r="AC246" s="251"/>
      <c r="AD246" s="251"/>
      <c r="AE246" s="251"/>
      <c r="AF246" s="251"/>
      <c r="AG246" s="251"/>
      <c r="AH246" s="251"/>
      <c r="AI246" s="251"/>
      <c r="AJ246" s="251"/>
      <c r="AK246" s="251"/>
      <c r="AL246" s="251"/>
      <c r="AM246" s="251"/>
      <c r="AN246" s="251"/>
      <c r="AO246" s="251"/>
      <c r="AP246" s="251"/>
      <c r="AQ246" s="251"/>
      <c r="AR246" s="251"/>
      <c r="AS246" s="251"/>
    </row>
    <row r="247" spans="1:45" ht="15.75" customHeight="1" x14ac:dyDescent="0.25">
      <c r="A247" s="249"/>
      <c r="B247" s="250"/>
      <c r="C247" s="250"/>
      <c r="D247" s="251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1"/>
      <c r="Z247" s="251"/>
      <c r="AA247" s="251"/>
      <c r="AB247" s="251"/>
      <c r="AC247" s="251"/>
      <c r="AD247" s="251"/>
      <c r="AE247" s="251"/>
      <c r="AF247" s="251"/>
      <c r="AG247" s="251"/>
      <c r="AH247" s="251"/>
      <c r="AI247" s="251"/>
      <c r="AJ247" s="251"/>
      <c r="AK247" s="251"/>
      <c r="AL247" s="251"/>
      <c r="AM247" s="251"/>
      <c r="AN247" s="251"/>
      <c r="AO247" s="251"/>
      <c r="AP247" s="251"/>
      <c r="AQ247" s="251"/>
      <c r="AR247" s="251"/>
      <c r="AS247" s="251"/>
    </row>
    <row r="248" spans="1:45" ht="15.75" customHeight="1" x14ac:dyDescent="0.25">
      <c r="A248" s="249"/>
      <c r="B248" s="250"/>
      <c r="C248" s="250"/>
      <c r="D248" s="251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1"/>
      <c r="Z248" s="251"/>
      <c r="AA248" s="251"/>
      <c r="AB248" s="251"/>
      <c r="AC248" s="251"/>
      <c r="AD248" s="251"/>
      <c r="AE248" s="251"/>
      <c r="AF248" s="251"/>
      <c r="AG248" s="251"/>
      <c r="AH248" s="251"/>
      <c r="AI248" s="251"/>
      <c r="AJ248" s="251"/>
      <c r="AK248" s="251"/>
      <c r="AL248" s="251"/>
      <c r="AM248" s="251"/>
      <c r="AN248" s="251"/>
      <c r="AO248" s="251"/>
      <c r="AP248" s="251"/>
      <c r="AQ248" s="251"/>
      <c r="AR248" s="251"/>
      <c r="AS248" s="251"/>
    </row>
    <row r="249" spans="1:45" ht="15.75" customHeight="1" x14ac:dyDescent="0.25">
      <c r="A249" s="249"/>
      <c r="B249" s="250"/>
      <c r="C249" s="250"/>
      <c r="D249" s="251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1"/>
      <c r="Z249" s="251"/>
      <c r="AA249" s="251"/>
      <c r="AB249" s="251"/>
      <c r="AC249" s="251"/>
      <c r="AD249" s="251"/>
      <c r="AE249" s="251"/>
      <c r="AF249" s="251"/>
      <c r="AG249" s="251"/>
      <c r="AH249" s="251"/>
      <c r="AI249" s="251"/>
      <c r="AJ249" s="251"/>
      <c r="AK249" s="251"/>
      <c r="AL249" s="251"/>
      <c r="AM249" s="251"/>
      <c r="AN249" s="251"/>
      <c r="AO249" s="251"/>
      <c r="AP249" s="251"/>
      <c r="AQ249" s="251"/>
      <c r="AR249" s="251"/>
      <c r="AS249" s="251"/>
    </row>
    <row r="250" spans="1:45" ht="15.75" customHeight="1" x14ac:dyDescent="0.25">
      <c r="A250" s="249"/>
      <c r="B250" s="250"/>
      <c r="C250" s="250"/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1"/>
      <c r="Z250" s="251"/>
      <c r="AA250" s="251"/>
      <c r="AB250" s="251"/>
      <c r="AC250" s="251"/>
      <c r="AD250" s="251"/>
      <c r="AE250" s="251"/>
      <c r="AF250" s="251"/>
      <c r="AG250" s="251"/>
      <c r="AH250" s="251"/>
      <c r="AI250" s="251"/>
      <c r="AJ250" s="251"/>
      <c r="AK250" s="251"/>
      <c r="AL250" s="251"/>
      <c r="AM250" s="251"/>
      <c r="AN250" s="251"/>
      <c r="AO250" s="251"/>
      <c r="AP250" s="251"/>
      <c r="AQ250" s="251"/>
      <c r="AR250" s="251"/>
      <c r="AS250" s="251"/>
    </row>
    <row r="251" spans="1:45" ht="15.75" customHeight="1" x14ac:dyDescent="0.25">
      <c r="A251" s="249"/>
      <c r="B251" s="250"/>
      <c r="C251" s="250"/>
      <c r="D251" s="251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1"/>
      <c r="Z251" s="251"/>
      <c r="AA251" s="251"/>
      <c r="AB251" s="251"/>
      <c r="AC251" s="251"/>
      <c r="AD251" s="251"/>
      <c r="AE251" s="251"/>
      <c r="AF251" s="251"/>
      <c r="AG251" s="251"/>
      <c r="AH251" s="251"/>
      <c r="AI251" s="251"/>
      <c r="AJ251" s="251"/>
      <c r="AK251" s="251"/>
      <c r="AL251" s="251"/>
      <c r="AM251" s="251"/>
      <c r="AN251" s="251"/>
      <c r="AO251" s="251"/>
      <c r="AP251" s="251"/>
      <c r="AQ251" s="251"/>
      <c r="AR251" s="251"/>
      <c r="AS251" s="251"/>
    </row>
    <row r="252" spans="1:45" ht="15.75" customHeight="1" x14ac:dyDescent="0.25">
      <c r="A252" s="249"/>
      <c r="B252" s="250"/>
      <c r="C252" s="250"/>
      <c r="D252" s="251"/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1"/>
      <c r="Z252" s="251"/>
      <c r="AA252" s="251"/>
      <c r="AB252" s="251"/>
      <c r="AC252" s="251"/>
      <c r="AD252" s="251"/>
      <c r="AE252" s="251"/>
      <c r="AF252" s="251"/>
      <c r="AG252" s="251"/>
      <c r="AH252" s="251"/>
      <c r="AI252" s="251"/>
      <c r="AJ252" s="251"/>
      <c r="AK252" s="251"/>
      <c r="AL252" s="251"/>
      <c r="AM252" s="251"/>
      <c r="AN252" s="251"/>
      <c r="AO252" s="251"/>
      <c r="AP252" s="251"/>
      <c r="AQ252" s="251"/>
      <c r="AR252" s="251"/>
      <c r="AS252" s="251"/>
    </row>
    <row r="253" spans="1:45" ht="15.75" customHeight="1" x14ac:dyDescent="0.25">
      <c r="A253" s="249"/>
      <c r="B253" s="250"/>
      <c r="C253" s="250"/>
      <c r="D253" s="251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1"/>
      <c r="Z253" s="251"/>
      <c r="AA253" s="251"/>
      <c r="AB253" s="251"/>
      <c r="AC253" s="251"/>
      <c r="AD253" s="251"/>
      <c r="AE253" s="251"/>
      <c r="AF253" s="251"/>
      <c r="AG253" s="251"/>
      <c r="AH253" s="251"/>
      <c r="AI253" s="251"/>
      <c r="AJ253" s="251"/>
      <c r="AK253" s="251"/>
      <c r="AL253" s="251"/>
      <c r="AM253" s="251"/>
      <c r="AN253" s="251"/>
      <c r="AO253" s="251"/>
      <c r="AP253" s="251"/>
      <c r="AQ253" s="251"/>
      <c r="AR253" s="251"/>
      <c r="AS253" s="251"/>
    </row>
    <row r="254" spans="1:45" ht="15.75" customHeight="1" x14ac:dyDescent="0.25">
      <c r="A254" s="249"/>
      <c r="B254" s="250"/>
      <c r="C254" s="250"/>
      <c r="D254" s="251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1"/>
      <c r="Z254" s="251"/>
      <c r="AA254" s="251"/>
      <c r="AB254" s="251"/>
      <c r="AC254" s="251"/>
      <c r="AD254" s="251"/>
      <c r="AE254" s="251"/>
      <c r="AF254" s="251"/>
      <c r="AG254" s="251"/>
      <c r="AH254" s="251"/>
      <c r="AI254" s="251"/>
      <c r="AJ254" s="251"/>
      <c r="AK254" s="251"/>
      <c r="AL254" s="251"/>
      <c r="AM254" s="251"/>
      <c r="AN254" s="251"/>
      <c r="AO254" s="251"/>
      <c r="AP254" s="251"/>
      <c r="AQ254" s="251"/>
      <c r="AR254" s="251"/>
      <c r="AS254" s="251"/>
    </row>
    <row r="255" spans="1:45" ht="15.75" customHeight="1" x14ac:dyDescent="0.25">
      <c r="A255" s="249"/>
      <c r="B255" s="250"/>
      <c r="C255" s="250"/>
      <c r="D255" s="251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1"/>
      <c r="Z255" s="251"/>
      <c r="AA255" s="251"/>
      <c r="AB255" s="251"/>
      <c r="AC255" s="251"/>
      <c r="AD255" s="251"/>
      <c r="AE255" s="251"/>
      <c r="AF255" s="251"/>
      <c r="AG255" s="251"/>
      <c r="AH255" s="251"/>
      <c r="AI255" s="251"/>
      <c r="AJ255" s="251"/>
      <c r="AK255" s="251"/>
      <c r="AL255" s="251"/>
      <c r="AM255" s="251"/>
      <c r="AN255" s="251"/>
      <c r="AO255" s="251"/>
      <c r="AP255" s="251"/>
      <c r="AQ255" s="251"/>
      <c r="AR255" s="251"/>
      <c r="AS255" s="251"/>
    </row>
    <row r="256" spans="1:45" ht="15.75" customHeight="1" x14ac:dyDescent="0.25">
      <c r="A256" s="249"/>
      <c r="B256" s="250"/>
      <c r="C256" s="250"/>
      <c r="D256" s="25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1"/>
      <c r="AE256" s="251"/>
      <c r="AF256" s="251"/>
      <c r="AG256" s="251"/>
      <c r="AH256" s="251"/>
      <c r="AI256" s="251"/>
      <c r="AJ256" s="251"/>
      <c r="AK256" s="251"/>
      <c r="AL256" s="251"/>
      <c r="AM256" s="251"/>
      <c r="AN256" s="251"/>
      <c r="AO256" s="251"/>
      <c r="AP256" s="251"/>
      <c r="AQ256" s="251"/>
      <c r="AR256" s="251"/>
      <c r="AS256" s="251"/>
    </row>
    <row r="257" spans="1:45" ht="15.75" customHeight="1" x14ac:dyDescent="0.25">
      <c r="A257" s="249"/>
      <c r="B257" s="250"/>
      <c r="C257" s="250"/>
      <c r="D257" s="251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1"/>
      <c r="Z257" s="251"/>
      <c r="AA257" s="251"/>
      <c r="AB257" s="251"/>
      <c r="AC257" s="251"/>
      <c r="AD257" s="251"/>
      <c r="AE257" s="251"/>
      <c r="AF257" s="251"/>
      <c r="AG257" s="251"/>
      <c r="AH257" s="251"/>
      <c r="AI257" s="251"/>
      <c r="AJ257" s="251"/>
      <c r="AK257" s="251"/>
      <c r="AL257" s="251"/>
      <c r="AM257" s="251"/>
      <c r="AN257" s="251"/>
      <c r="AO257" s="251"/>
      <c r="AP257" s="251"/>
      <c r="AQ257" s="251"/>
      <c r="AR257" s="251"/>
      <c r="AS257" s="251"/>
    </row>
    <row r="258" spans="1:45" ht="15.75" customHeight="1" x14ac:dyDescent="0.25">
      <c r="A258" s="249"/>
      <c r="B258" s="250"/>
      <c r="C258" s="250"/>
      <c r="D258" s="251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1"/>
      <c r="Z258" s="251"/>
      <c r="AA258" s="251"/>
      <c r="AB258" s="251"/>
      <c r="AC258" s="251"/>
      <c r="AD258" s="251"/>
      <c r="AE258" s="251"/>
      <c r="AF258" s="251"/>
      <c r="AG258" s="251"/>
      <c r="AH258" s="251"/>
      <c r="AI258" s="251"/>
      <c r="AJ258" s="251"/>
      <c r="AK258" s="251"/>
      <c r="AL258" s="251"/>
      <c r="AM258" s="251"/>
      <c r="AN258" s="251"/>
      <c r="AO258" s="251"/>
      <c r="AP258" s="251"/>
      <c r="AQ258" s="251"/>
      <c r="AR258" s="251"/>
      <c r="AS258" s="251"/>
    </row>
    <row r="259" spans="1:45" ht="15.75" customHeight="1" x14ac:dyDescent="0.25">
      <c r="A259" s="249"/>
      <c r="B259" s="250"/>
      <c r="C259" s="250"/>
      <c r="D259" s="251"/>
      <c r="E259" s="251"/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1"/>
      <c r="Z259" s="251"/>
      <c r="AA259" s="251"/>
      <c r="AB259" s="251"/>
      <c r="AC259" s="251"/>
      <c r="AD259" s="251"/>
      <c r="AE259" s="251"/>
      <c r="AF259" s="251"/>
      <c r="AG259" s="251"/>
      <c r="AH259" s="251"/>
      <c r="AI259" s="251"/>
      <c r="AJ259" s="251"/>
      <c r="AK259" s="251"/>
      <c r="AL259" s="251"/>
      <c r="AM259" s="251"/>
      <c r="AN259" s="251"/>
      <c r="AO259" s="251"/>
      <c r="AP259" s="251"/>
      <c r="AQ259" s="251"/>
      <c r="AR259" s="251"/>
      <c r="AS259" s="251"/>
    </row>
    <row r="260" spans="1:45" ht="15.75" customHeight="1" x14ac:dyDescent="0.25">
      <c r="A260" s="249"/>
      <c r="B260" s="250"/>
      <c r="C260" s="250"/>
      <c r="D260" s="251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1"/>
      <c r="Z260" s="251"/>
      <c r="AA260" s="251"/>
      <c r="AB260" s="251"/>
      <c r="AC260" s="251"/>
      <c r="AD260" s="251"/>
      <c r="AE260" s="251"/>
      <c r="AF260" s="251"/>
      <c r="AG260" s="251"/>
      <c r="AH260" s="251"/>
      <c r="AI260" s="251"/>
      <c r="AJ260" s="251"/>
      <c r="AK260" s="251"/>
      <c r="AL260" s="251"/>
      <c r="AM260" s="251"/>
      <c r="AN260" s="251"/>
      <c r="AO260" s="251"/>
      <c r="AP260" s="251"/>
      <c r="AQ260" s="251"/>
      <c r="AR260" s="251"/>
      <c r="AS260" s="251"/>
    </row>
    <row r="261" spans="1:45" ht="15.75" customHeight="1" x14ac:dyDescent="0.25">
      <c r="A261" s="249"/>
      <c r="B261" s="250"/>
      <c r="C261" s="250"/>
      <c r="D261" s="251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1"/>
      <c r="Z261" s="251"/>
      <c r="AA261" s="251"/>
      <c r="AB261" s="251"/>
      <c r="AC261" s="251"/>
      <c r="AD261" s="251"/>
      <c r="AE261" s="251"/>
      <c r="AF261" s="251"/>
      <c r="AG261" s="251"/>
      <c r="AH261" s="251"/>
      <c r="AI261" s="251"/>
      <c r="AJ261" s="251"/>
      <c r="AK261" s="251"/>
      <c r="AL261" s="251"/>
      <c r="AM261" s="251"/>
      <c r="AN261" s="251"/>
      <c r="AO261" s="251"/>
      <c r="AP261" s="251"/>
      <c r="AQ261" s="251"/>
      <c r="AR261" s="251"/>
      <c r="AS261" s="251"/>
    </row>
    <row r="262" spans="1:45" ht="15.75" customHeight="1" x14ac:dyDescent="0.25">
      <c r="A262" s="249"/>
      <c r="B262" s="250"/>
      <c r="C262" s="250"/>
      <c r="D262" s="251"/>
      <c r="E262" s="251"/>
      <c r="F262" s="251"/>
      <c r="G262" s="251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1"/>
      <c r="Z262" s="251"/>
      <c r="AA262" s="251"/>
      <c r="AB262" s="251"/>
      <c r="AC262" s="251"/>
      <c r="AD262" s="251"/>
      <c r="AE262" s="251"/>
      <c r="AF262" s="251"/>
      <c r="AG262" s="251"/>
      <c r="AH262" s="251"/>
      <c r="AI262" s="251"/>
      <c r="AJ262" s="251"/>
      <c r="AK262" s="251"/>
      <c r="AL262" s="251"/>
      <c r="AM262" s="251"/>
      <c r="AN262" s="251"/>
      <c r="AO262" s="251"/>
      <c r="AP262" s="251"/>
      <c r="AQ262" s="251"/>
      <c r="AR262" s="251"/>
      <c r="AS262" s="251"/>
    </row>
    <row r="263" spans="1:45" ht="15.75" customHeight="1" x14ac:dyDescent="0.25">
      <c r="A263" s="249"/>
      <c r="B263" s="250"/>
      <c r="C263" s="250"/>
      <c r="D263" s="251"/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1"/>
      <c r="Z263" s="251"/>
      <c r="AA263" s="251"/>
      <c r="AB263" s="251"/>
      <c r="AC263" s="251"/>
      <c r="AD263" s="251"/>
      <c r="AE263" s="251"/>
      <c r="AF263" s="251"/>
      <c r="AG263" s="251"/>
      <c r="AH263" s="251"/>
      <c r="AI263" s="251"/>
      <c r="AJ263" s="251"/>
      <c r="AK263" s="251"/>
      <c r="AL263" s="251"/>
      <c r="AM263" s="251"/>
      <c r="AN263" s="251"/>
      <c r="AO263" s="251"/>
      <c r="AP263" s="251"/>
      <c r="AQ263" s="251"/>
      <c r="AR263" s="251"/>
      <c r="AS263" s="251"/>
    </row>
    <row r="264" spans="1:45" ht="15.75" customHeight="1" x14ac:dyDescent="0.25">
      <c r="A264" s="249"/>
      <c r="B264" s="250"/>
      <c r="C264" s="250"/>
      <c r="D264" s="251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251"/>
      <c r="T264" s="251"/>
      <c r="U264" s="251"/>
      <c r="V264" s="251"/>
      <c r="W264" s="251"/>
      <c r="X264" s="251"/>
      <c r="Y264" s="251"/>
      <c r="Z264" s="251"/>
      <c r="AA264" s="251"/>
      <c r="AB264" s="251"/>
      <c r="AC264" s="251"/>
      <c r="AD264" s="251"/>
      <c r="AE264" s="251"/>
      <c r="AF264" s="251"/>
      <c r="AG264" s="251"/>
      <c r="AH264" s="251"/>
      <c r="AI264" s="251"/>
      <c r="AJ264" s="251"/>
      <c r="AK264" s="251"/>
      <c r="AL264" s="251"/>
      <c r="AM264" s="251"/>
      <c r="AN264" s="251"/>
      <c r="AO264" s="251"/>
      <c r="AP264" s="251"/>
      <c r="AQ264" s="251"/>
      <c r="AR264" s="251"/>
      <c r="AS264" s="251"/>
    </row>
    <row r="265" spans="1:45" ht="15.75" customHeight="1" x14ac:dyDescent="0.25">
      <c r="A265" s="249"/>
      <c r="B265" s="250"/>
      <c r="C265" s="250"/>
      <c r="D265" s="251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251"/>
      <c r="T265" s="251"/>
      <c r="U265" s="251"/>
      <c r="V265" s="251"/>
      <c r="W265" s="251"/>
      <c r="X265" s="251"/>
      <c r="Y265" s="251"/>
      <c r="Z265" s="251"/>
      <c r="AA265" s="251"/>
      <c r="AB265" s="251"/>
      <c r="AC265" s="251"/>
      <c r="AD265" s="251"/>
      <c r="AE265" s="251"/>
      <c r="AF265" s="251"/>
      <c r="AG265" s="251"/>
      <c r="AH265" s="251"/>
      <c r="AI265" s="251"/>
      <c r="AJ265" s="251"/>
      <c r="AK265" s="251"/>
      <c r="AL265" s="251"/>
      <c r="AM265" s="251"/>
      <c r="AN265" s="251"/>
      <c r="AO265" s="251"/>
      <c r="AP265" s="251"/>
      <c r="AQ265" s="251"/>
      <c r="AR265" s="251"/>
      <c r="AS265" s="251"/>
    </row>
    <row r="266" spans="1:45" ht="15.75" customHeight="1" x14ac:dyDescent="0.25">
      <c r="A266" s="249"/>
      <c r="B266" s="250"/>
      <c r="C266" s="250"/>
      <c r="D266" s="251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1"/>
      <c r="Z266" s="251"/>
      <c r="AA266" s="251"/>
      <c r="AB266" s="251"/>
      <c r="AC266" s="251"/>
      <c r="AD266" s="251"/>
      <c r="AE266" s="251"/>
      <c r="AF266" s="251"/>
      <c r="AG266" s="251"/>
      <c r="AH266" s="251"/>
      <c r="AI266" s="251"/>
      <c r="AJ266" s="251"/>
      <c r="AK266" s="251"/>
      <c r="AL266" s="251"/>
      <c r="AM266" s="251"/>
      <c r="AN266" s="251"/>
      <c r="AO266" s="251"/>
      <c r="AP266" s="251"/>
      <c r="AQ266" s="251"/>
      <c r="AR266" s="251"/>
      <c r="AS266" s="251"/>
    </row>
    <row r="267" spans="1:45" ht="15.75" customHeight="1" x14ac:dyDescent="0.25">
      <c r="A267" s="249"/>
      <c r="B267" s="250"/>
      <c r="C267" s="250"/>
      <c r="D267" s="251"/>
      <c r="E267" s="251"/>
      <c r="F267" s="251"/>
      <c r="G267" s="251"/>
      <c r="H267" s="251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1"/>
      <c r="Z267" s="251"/>
      <c r="AA267" s="251"/>
      <c r="AB267" s="251"/>
      <c r="AC267" s="251"/>
      <c r="AD267" s="251"/>
      <c r="AE267" s="251"/>
      <c r="AF267" s="251"/>
      <c r="AG267" s="251"/>
      <c r="AH267" s="251"/>
      <c r="AI267" s="251"/>
      <c r="AJ267" s="251"/>
      <c r="AK267" s="251"/>
      <c r="AL267" s="251"/>
      <c r="AM267" s="251"/>
      <c r="AN267" s="251"/>
      <c r="AO267" s="251"/>
      <c r="AP267" s="251"/>
      <c r="AQ267" s="251"/>
      <c r="AR267" s="251"/>
      <c r="AS267" s="251"/>
    </row>
    <row r="268" spans="1:45" ht="15.75" customHeight="1" x14ac:dyDescent="0.25">
      <c r="A268" s="249"/>
      <c r="B268" s="250"/>
      <c r="C268" s="250"/>
      <c r="D268" s="251"/>
      <c r="E268" s="251"/>
      <c r="F268" s="251"/>
      <c r="G268" s="251"/>
      <c r="H268" s="251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251"/>
      <c r="T268" s="251"/>
      <c r="U268" s="251"/>
      <c r="V268" s="251"/>
      <c r="W268" s="251"/>
      <c r="X268" s="251"/>
      <c r="Y268" s="251"/>
      <c r="Z268" s="251"/>
      <c r="AA268" s="251"/>
      <c r="AB268" s="251"/>
      <c r="AC268" s="251"/>
      <c r="AD268" s="251"/>
      <c r="AE268" s="251"/>
      <c r="AF268" s="251"/>
      <c r="AG268" s="251"/>
      <c r="AH268" s="251"/>
      <c r="AI268" s="251"/>
      <c r="AJ268" s="251"/>
      <c r="AK268" s="251"/>
      <c r="AL268" s="251"/>
      <c r="AM268" s="251"/>
      <c r="AN268" s="251"/>
      <c r="AO268" s="251"/>
      <c r="AP268" s="251"/>
      <c r="AQ268" s="251"/>
      <c r="AR268" s="251"/>
      <c r="AS268" s="251"/>
    </row>
    <row r="269" spans="1:45" ht="15.75" customHeight="1" x14ac:dyDescent="0.25">
      <c r="A269" s="249"/>
      <c r="B269" s="250"/>
      <c r="C269" s="250"/>
      <c r="D269" s="251"/>
      <c r="E269" s="251"/>
      <c r="F269" s="251"/>
      <c r="G269" s="251"/>
      <c r="H269" s="251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251"/>
      <c r="T269" s="251"/>
      <c r="U269" s="251"/>
      <c r="V269" s="251"/>
      <c r="W269" s="251"/>
      <c r="X269" s="251"/>
      <c r="Y269" s="251"/>
      <c r="Z269" s="251"/>
      <c r="AA269" s="251"/>
      <c r="AB269" s="251"/>
      <c r="AC269" s="251"/>
      <c r="AD269" s="251"/>
      <c r="AE269" s="251"/>
      <c r="AF269" s="251"/>
      <c r="AG269" s="251"/>
      <c r="AH269" s="251"/>
      <c r="AI269" s="251"/>
      <c r="AJ269" s="251"/>
      <c r="AK269" s="251"/>
      <c r="AL269" s="251"/>
      <c r="AM269" s="251"/>
      <c r="AN269" s="251"/>
      <c r="AO269" s="251"/>
      <c r="AP269" s="251"/>
      <c r="AQ269" s="251"/>
      <c r="AR269" s="251"/>
      <c r="AS269" s="251"/>
    </row>
    <row r="270" spans="1:45" ht="15.75" customHeight="1" x14ac:dyDescent="0.25">
      <c r="A270" s="249"/>
      <c r="B270" s="250"/>
      <c r="C270" s="250"/>
      <c r="D270" s="251"/>
      <c r="E270" s="251"/>
      <c r="F270" s="251"/>
      <c r="G270" s="251"/>
      <c r="H270" s="251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251"/>
      <c r="T270" s="251"/>
      <c r="U270" s="251"/>
      <c r="V270" s="251"/>
      <c r="W270" s="251"/>
      <c r="X270" s="251"/>
      <c r="Y270" s="251"/>
      <c r="Z270" s="251"/>
      <c r="AA270" s="251"/>
      <c r="AB270" s="251"/>
      <c r="AC270" s="251"/>
      <c r="AD270" s="251"/>
      <c r="AE270" s="251"/>
      <c r="AF270" s="251"/>
      <c r="AG270" s="251"/>
      <c r="AH270" s="251"/>
      <c r="AI270" s="251"/>
      <c r="AJ270" s="251"/>
      <c r="AK270" s="251"/>
      <c r="AL270" s="251"/>
      <c r="AM270" s="251"/>
      <c r="AN270" s="251"/>
      <c r="AO270" s="251"/>
      <c r="AP270" s="251"/>
      <c r="AQ270" s="251"/>
      <c r="AR270" s="251"/>
      <c r="AS270" s="251"/>
    </row>
    <row r="271" spans="1:45" ht="15.75" customHeight="1" x14ac:dyDescent="0.25">
      <c r="A271" s="249"/>
      <c r="B271" s="250"/>
      <c r="C271" s="250"/>
      <c r="D271" s="251"/>
      <c r="E271" s="251"/>
      <c r="F271" s="251"/>
      <c r="G271" s="251"/>
      <c r="H271" s="251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251"/>
      <c r="T271" s="251"/>
      <c r="U271" s="251"/>
      <c r="V271" s="251"/>
      <c r="W271" s="251"/>
      <c r="X271" s="251"/>
      <c r="Y271" s="251"/>
      <c r="Z271" s="251"/>
      <c r="AA271" s="251"/>
      <c r="AB271" s="251"/>
      <c r="AC271" s="251"/>
      <c r="AD271" s="251"/>
      <c r="AE271" s="251"/>
      <c r="AF271" s="251"/>
      <c r="AG271" s="251"/>
      <c r="AH271" s="251"/>
      <c r="AI271" s="251"/>
      <c r="AJ271" s="251"/>
      <c r="AK271" s="251"/>
      <c r="AL271" s="251"/>
      <c r="AM271" s="251"/>
      <c r="AN271" s="251"/>
      <c r="AO271" s="251"/>
      <c r="AP271" s="251"/>
      <c r="AQ271" s="251"/>
      <c r="AR271" s="251"/>
      <c r="AS271" s="251"/>
    </row>
    <row r="272" spans="1:45" ht="15.75" customHeight="1" x14ac:dyDescent="0.25">
      <c r="A272" s="249"/>
      <c r="B272" s="250"/>
      <c r="C272" s="250"/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51"/>
      <c r="U272" s="251"/>
      <c r="V272" s="251"/>
      <c r="W272" s="251"/>
      <c r="X272" s="251"/>
      <c r="Y272" s="251"/>
      <c r="Z272" s="251"/>
      <c r="AA272" s="251"/>
      <c r="AB272" s="251"/>
      <c r="AC272" s="251"/>
      <c r="AD272" s="251"/>
      <c r="AE272" s="251"/>
      <c r="AF272" s="251"/>
      <c r="AG272" s="251"/>
      <c r="AH272" s="251"/>
      <c r="AI272" s="251"/>
      <c r="AJ272" s="251"/>
      <c r="AK272" s="251"/>
      <c r="AL272" s="251"/>
      <c r="AM272" s="251"/>
      <c r="AN272" s="251"/>
      <c r="AO272" s="251"/>
      <c r="AP272" s="251"/>
      <c r="AQ272" s="251"/>
      <c r="AR272" s="251"/>
      <c r="AS272" s="251"/>
    </row>
    <row r="273" spans="1:45" ht="15.75" customHeight="1" x14ac:dyDescent="0.25">
      <c r="A273" s="249"/>
      <c r="B273" s="250"/>
      <c r="C273" s="250"/>
      <c r="D273" s="251"/>
      <c r="E273" s="251"/>
      <c r="F273" s="251"/>
      <c r="G273" s="251"/>
      <c r="H273" s="251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251"/>
      <c r="T273" s="251"/>
      <c r="U273" s="251"/>
      <c r="V273" s="251"/>
      <c r="W273" s="251"/>
      <c r="X273" s="251"/>
      <c r="Y273" s="251"/>
      <c r="Z273" s="251"/>
      <c r="AA273" s="251"/>
      <c r="AB273" s="251"/>
      <c r="AC273" s="251"/>
      <c r="AD273" s="251"/>
      <c r="AE273" s="251"/>
      <c r="AF273" s="251"/>
      <c r="AG273" s="251"/>
      <c r="AH273" s="251"/>
      <c r="AI273" s="251"/>
      <c r="AJ273" s="251"/>
      <c r="AK273" s="251"/>
      <c r="AL273" s="251"/>
      <c r="AM273" s="251"/>
      <c r="AN273" s="251"/>
      <c r="AO273" s="251"/>
      <c r="AP273" s="251"/>
      <c r="AQ273" s="251"/>
      <c r="AR273" s="251"/>
      <c r="AS273" s="251"/>
    </row>
    <row r="274" spans="1:45" ht="15.75" customHeight="1" x14ac:dyDescent="0.25">
      <c r="A274" s="249"/>
      <c r="B274" s="250"/>
      <c r="C274" s="250"/>
      <c r="D274" s="251"/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251"/>
      <c r="AF274" s="251"/>
      <c r="AG274" s="251"/>
      <c r="AH274" s="251"/>
      <c r="AI274" s="251"/>
      <c r="AJ274" s="251"/>
      <c r="AK274" s="251"/>
      <c r="AL274" s="251"/>
      <c r="AM274" s="251"/>
      <c r="AN274" s="251"/>
      <c r="AO274" s="251"/>
      <c r="AP274" s="251"/>
      <c r="AQ274" s="251"/>
      <c r="AR274" s="251"/>
      <c r="AS274" s="251"/>
    </row>
    <row r="275" spans="1:45" x14ac:dyDescent="0.25">
      <c r="A275" s="249"/>
      <c r="B275" s="250"/>
      <c r="C275" s="250"/>
      <c r="D275" s="251"/>
      <c r="E275" s="251"/>
      <c r="F275" s="251"/>
      <c r="G275" s="251"/>
      <c r="H275" s="251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251"/>
      <c r="T275" s="251"/>
      <c r="U275" s="251"/>
      <c r="V275" s="251"/>
      <c r="W275" s="251"/>
      <c r="X275" s="251"/>
      <c r="Y275" s="251"/>
      <c r="Z275" s="251"/>
      <c r="AA275" s="251"/>
      <c r="AB275" s="251"/>
      <c r="AC275" s="251"/>
      <c r="AD275" s="251"/>
      <c r="AE275" s="251"/>
      <c r="AF275" s="251"/>
      <c r="AG275" s="251"/>
      <c r="AH275" s="251"/>
      <c r="AI275" s="251"/>
      <c r="AJ275" s="251"/>
      <c r="AK275" s="251"/>
      <c r="AL275" s="251"/>
      <c r="AM275" s="251"/>
      <c r="AN275" s="251"/>
      <c r="AO275" s="251"/>
      <c r="AP275" s="251"/>
      <c r="AQ275" s="251"/>
      <c r="AR275" s="251"/>
      <c r="AS275" s="251"/>
    </row>
    <row r="276" spans="1:45" x14ac:dyDescent="0.25">
      <c r="A276" s="249"/>
      <c r="B276" s="250"/>
      <c r="C276" s="250"/>
      <c r="D276" s="251"/>
      <c r="E276" s="251"/>
      <c r="F276" s="251"/>
      <c r="G276" s="251"/>
      <c r="H276" s="251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251"/>
      <c r="T276" s="251"/>
      <c r="U276" s="251"/>
      <c r="V276" s="251"/>
      <c r="W276" s="251"/>
      <c r="X276" s="251"/>
      <c r="Y276" s="251"/>
      <c r="Z276" s="251"/>
      <c r="AA276" s="251"/>
      <c r="AB276" s="251"/>
      <c r="AC276" s="251"/>
      <c r="AD276" s="251"/>
      <c r="AE276" s="251"/>
      <c r="AF276" s="251"/>
      <c r="AG276" s="251"/>
      <c r="AH276" s="251"/>
      <c r="AI276" s="251"/>
      <c r="AJ276" s="251"/>
      <c r="AK276" s="251"/>
      <c r="AL276" s="251"/>
      <c r="AM276" s="251"/>
      <c r="AN276" s="251"/>
      <c r="AO276" s="251"/>
      <c r="AP276" s="251"/>
      <c r="AQ276" s="251"/>
      <c r="AR276" s="251"/>
      <c r="AS276" s="251"/>
    </row>
    <row r="277" spans="1:45" x14ac:dyDescent="0.25">
      <c r="A277" s="249"/>
      <c r="B277" s="250"/>
      <c r="C277" s="250"/>
      <c r="D277" s="251"/>
      <c r="E277" s="251"/>
      <c r="F277" s="251"/>
      <c r="G277" s="251"/>
      <c r="H277" s="251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251"/>
      <c r="T277" s="251"/>
      <c r="U277" s="251"/>
      <c r="V277" s="251"/>
      <c r="W277" s="251"/>
      <c r="X277" s="251"/>
      <c r="Y277" s="251"/>
      <c r="Z277" s="251"/>
      <c r="AA277" s="251"/>
      <c r="AB277" s="251"/>
      <c r="AC277" s="251"/>
      <c r="AD277" s="251"/>
      <c r="AE277" s="251"/>
      <c r="AF277" s="251"/>
      <c r="AG277" s="251"/>
      <c r="AH277" s="251"/>
      <c r="AI277" s="251"/>
      <c r="AJ277" s="251"/>
      <c r="AK277" s="251"/>
      <c r="AL277" s="251"/>
      <c r="AM277" s="251"/>
      <c r="AN277" s="251"/>
      <c r="AO277" s="251"/>
      <c r="AP277" s="251"/>
      <c r="AQ277" s="251"/>
      <c r="AR277" s="251"/>
      <c r="AS277" s="251"/>
    </row>
    <row r="278" spans="1:45" x14ac:dyDescent="0.25">
      <c r="A278" s="249"/>
      <c r="B278" s="250"/>
      <c r="C278" s="250"/>
      <c r="D278" s="251"/>
      <c r="E278" s="251"/>
      <c r="F278" s="251"/>
      <c r="G278" s="251"/>
      <c r="H278" s="251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251"/>
      <c r="T278" s="251"/>
      <c r="U278" s="251"/>
      <c r="V278" s="251"/>
      <c r="W278" s="251"/>
      <c r="X278" s="251"/>
      <c r="Y278" s="251"/>
      <c r="Z278" s="251"/>
      <c r="AA278" s="251"/>
      <c r="AB278" s="251"/>
      <c r="AC278" s="251"/>
      <c r="AD278" s="251"/>
      <c r="AE278" s="251"/>
      <c r="AF278" s="251"/>
      <c r="AG278" s="251"/>
      <c r="AH278" s="251"/>
      <c r="AI278" s="251"/>
      <c r="AJ278" s="251"/>
      <c r="AK278" s="251"/>
      <c r="AL278" s="251"/>
      <c r="AM278" s="251"/>
      <c r="AN278" s="251"/>
      <c r="AO278" s="251"/>
      <c r="AP278" s="251"/>
      <c r="AQ278" s="251"/>
      <c r="AR278" s="251"/>
      <c r="AS278" s="251"/>
    </row>
    <row r="279" spans="1:45" x14ac:dyDescent="0.25">
      <c r="A279" s="249"/>
      <c r="B279" s="250"/>
      <c r="C279" s="250"/>
      <c r="D279" s="251"/>
      <c r="E279" s="251"/>
      <c r="F279" s="251"/>
      <c r="G279" s="251"/>
      <c r="H279" s="251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251"/>
      <c r="T279" s="251"/>
      <c r="U279" s="251"/>
      <c r="V279" s="251"/>
      <c r="W279" s="251"/>
      <c r="X279" s="251"/>
      <c r="Y279" s="251"/>
      <c r="Z279" s="251"/>
      <c r="AA279" s="251"/>
      <c r="AB279" s="251"/>
      <c r="AC279" s="251"/>
      <c r="AD279" s="251"/>
      <c r="AE279" s="251"/>
      <c r="AF279" s="251"/>
      <c r="AG279" s="251"/>
      <c r="AH279" s="251"/>
      <c r="AI279" s="251"/>
      <c r="AJ279" s="251"/>
      <c r="AK279" s="251"/>
      <c r="AL279" s="251"/>
      <c r="AM279" s="251"/>
      <c r="AN279" s="251"/>
      <c r="AO279" s="251"/>
      <c r="AP279" s="251"/>
      <c r="AQ279" s="251"/>
      <c r="AR279" s="251"/>
      <c r="AS279" s="251"/>
    </row>
    <row r="280" spans="1:45" x14ac:dyDescent="0.25">
      <c r="A280" s="249"/>
      <c r="B280" s="250"/>
      <c r="C280" s="250"/>
      <c r="D280" s="251"/>
      <c r="E280" s="251"/>
      <c r="F280" s="251"/>
      <c r="G280" s="251"/>
      <c r="H280" s="251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251"/>
      <c r="T280" s="251"/>
      <c r="U280" s="251"/>
      <c r="V280" s="251"/>
      <c r="W280" s="251"/>
      <c r="X280" s="251"/>
      <c r="Y280" s="251"/>
      <c r="Z280" s="251"/>
      <c r="AA280" s="251"/>
      <c r="AB280" s="251"/>
      <c r="AC280" s="251"/>
      <c r="AD280" s="251"/>
      <c r="AE280" s="251"/>
      <c r="AF280" s="251"/>
      <c r="AG280" s="251"/>
      <c r="AH280" s="251"/>
      <c r="AI280" s="251"/>
      <c r="AJ280" s="251"/>
      <c r="AK280" s="251"/>
      <c r="AL280" s="251"/>
      <c r="AM280" s="251"/>
      <c r="AN280" s="251"/>
      <c r="AO280" s="251"/>
      <c r="AP280" s="251"/>
      <c r="AQ280" s="251"/>
      <c r="AR280" s="251"/>
      <c r="AS280" s="251"/>
    </row>
    <row r="281" spans="1:45" x14ac:dyDescent="0.25">
      <c r="A281" s="249"/>
      <c r="B281" s="250"/>
      <c r="C281" s="250"/>
      <c r="D281" s="251"/>
      <c r="E281" s="251"/>
      <c r="F281" s="251"/>
      <c r="G281" s="251"/>
      <c r="H281" s="251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251"/>
      <c r="T281" s="251"/>
      <c r="U281" s="251"/>
      <c r="V281" s="251"/>
      <c r="W281" s="251"/>
      <c r="X281" s="251"/>
      <c r="Y281" s="251"/>
      <c r="Z281" s="251"/>
      <c r="AA281" s="251"/>
      <c r="AB281" s="251"/>
      <c r="AC281" s="251"/>
      <c r="AD281" s="251"/>
      <c r="AE281" s="251"/>
      <c r="AF281" s="251"/>
      <c r="AG281" s="251"/>
      <c r="AH281" s="251"/>
      <c r="AI281" s="251"/>
      <c r="AJ281" s="251"/>
      <c r="AK281" s="251"/>
      <c r="AL281" s="251"/>
      <c r="AM281" s="251"/>
      <c r="AN281" s="251"/>
      <c r="AO281" s="251"/>
      <c r="AP281" s="251"/>
      <c r="AQ281" s="251"/>
      <c r="AR281" s="251"/>
      <c r="AS281" s="251"/>
    </row>
    <row r="282" spans="1:45" x14ac:dyDescent="0.25">
      <c r="A282" s="249"/>
      <c r="B282" s="250"/>
      <c r="C282" s="250"/>
      <c r="D282" s="251"/>
      <c r="E282" s="251"/>
      <c r="F282" s="251"/>
      <c r="G282" s="251"/>
      <c r="H282" s="251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251"/>
      <c r="T282" s="251"/>
      <c r="U282" s="251"/>
      <c r="V282" s="251"/>
      <c r="W282" s="251"/>
      <c r="X282" s="251"/>
      <c r="Y282" s="251"/>
      <c r="Z282" s="251"/>
      <c r="AA282" s="251"/>
      <c r="AB282" s="251"/>
      <c r="AC282" s="251"/>
      <c r="AD282" s="251"/>
      <c r="AE282" s="251"/>
      <c r="AF282" s="251"/>
      <c r="AG282" s="251"/>
      <c r="AH282" s="251"/>
      <c r="AI282" s="251"/>
      <c r="AJ282" s="251"/>
      <c r="AK282" s="251"/>
      <c r="AL282" s="251"/>
      <c r="AM282" s="251"/>
      <c r="AN282" s="251"/>
      <c r="AO282" s="251"/>
      <c r="AP282" s="251"/>
      <c r="AQ282" s="251"/>
      <c r="AR282" s="251"/>
      <c r="AS282" s="251"/>
    </row>
    <row r="283" spans="1:45" x14ac:dyDescent="0.25">
      <c r="A283" s="249"/>
      <c r="B283" s="250"/>
      <c r="C283" s="250"/>
      <c r="D283" s="251"/>
      <c r="E283" s="251"/>
      <c r="F283" s="251"/>
      <c r="G283" s="251"/>
      <c r="H283" s="251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251"/>
      <c r="T283" s="251"/>
      <c r="U283" s="251"/>
      <c r="V283" s="251"/>
      <c r="W283" s="251"/>
      <c r="X283" s="251"/>
      <c r="Y283" s="251"/>
      <c r="Z283" s="251"/>
      <c r="AA283" s="251"/>
      <c r="AB283" s="251"/>
      <c r="AC283" s="251"/>
      <c r="AD283" s="251"/>
      <c r="AE283" s="251"/>
      <c r="AF283" s="251"/>
      <c r="AG283" s="251"/>
      <c r="AH283" s="251"/>
      <c r="AI283" s="251"/>
      <c r="AJ283" s="251"/>
      <c r="AK283" s="251"/>
      <c r="AL283" s="251"/>
      <c r="AM283" s="251"/>
      <c r="AN283" s="251"/>
      <c r="AO283" s="251"/>
      <c r="AP283" s="251"/>
      <c r="AQ283" s="251"/>
      <c r="AR283" s="251"/>
      <c r="AS283" s="251"/>
    </row>
    <row r="284" spans="1:45" x14ac:dyDescent="0.25">
      <c r="A284" s="249"/>
      <c r="B284" s="250"/>
      <c r="C284" s="250"/>
      <c r="D284" s="251"/>
      <c r="E284" s="251"/>
      <c r="F284" s="251"/>
      <c r="G284" s="251"/>
      <c r="H284" s="251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251"/>
      <c r="T284" s="251"/>
      <c r="U284" s="251"/>
      <c r="V284" s="251"/>
      <c r="W284" s="251"/>
      <c r="X284" s="251"/>
      <c r="Y284" s="251"/>
      <c r="Z284" s="251"/>
      <c r="AA284" s="251"/>
      <c r="AB284" s="251"/>
      <c r="AC284" s="251"/>
      <c r="AD284" s="251"/>
      <c r="AE284" s="251"/>
      <c r="AF284" s="251"/>
      <c r="AG284" s="251"/>
      <c r="AH284" s="251"/>
      <c r="AI284" s="251"/>
      <c r="AJ284" s="251"/>
      <c r="AK284" s="251"/>
      <c r="AL284" s="251"/>
      <c r="AM284" s="251"/>
      <c r="AN284" s="251"/>
      <c r="AO284" s="251"/>
      <c r="AP284" s="251"/>
      <c r="AQ284" s="251"/>
      <c r="AR284" s="251"/>
      <c r="AS284" s="251"/>
    </row>
    <row r="285" spans="1:45" x14ac:dyDescent="0.25">
      <c r="A285" s="249"/>
      <c r="B285" s="250"/>
      <c r="C285" s="250"/>
      <c r="D285" s="251"/>
      <c r="E285" s="251"/>
      <c r="F285" s="251"/>
      <c r="G285" s="251"/>
      <c r="H285" s="251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251"/>
      <c r="T285" s="251"/>
      <c r="U285" s="251"/>
      <c r="V285" s="251"/>
      <c r="W285" s="251"/>
      <c r="X285" s="251"/>
      <c r="Y285" s="251"/>
      <c r="Z285" s="251"/>
      <c r="AA285" s="251"/>
      <c r="AB285" s="251"/>
      <c r="AC285" s="251"/>
      <c r="AD285" s="251"/>
      <c r="AE285" s="251"/>
      <c r="AF285" s="251"/>
      <c r="AG285" s="251"/>
      <c r="AH285" s="251"/>
      <c r="AI285" s="251"/>
      <c r="AJ285" s="251"/>
      <c r="AK285" s="251"/>
      <c r="AL285" s="251"/>
      <c r="AM285" s="251"/>
      <c r="AN285" s="251"/>
      <c r="AO285" s="251"/>
      <c r="AP285" s="251"/>
      <c r="AQ285" s="251"/>
      <c r="AR285" s="251"/>
      <c r="AS285" s="251"/>
    </row>
    <row r="286" spans="1:45" x14ac:dyDescent="0.25">
      <c r="A286" s="249"/>
      <c r="B286" s="250"/>
      <c r="C286" s="250"/>
      <c r="D286" s="251"/>
      <c r="E286" s="251"/>
      <c r="F286" s="251"/>
      <c r="G286" s="251"/>
      <c r="H286" s="251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251"/>
      <c r="T286" s="251"/>
      <c r="U286" s="251"/>
      <c r="V286" s="251"/>
      <c r="W286" s="251"/>
      <c r="X286" s="251"/>
      <c r="Y286" s="251"/>
      <c r="Z286" s="251"/>
      <c r="AA286" s="251"/>
      <c r="AB286" s="251"/>
      <c r="AC286" s="251"/>
      <c r="AD286" s="251"/>
      <c r="AE286" s="251"/>
      <c r="AF286" s="251"/>
      <c r="AG286" s="251"/>
      <c r="AH286" s="251"/>
      <c r="AI286" s="251"/>
      <c r="AJ286" s="251"/>
      <c r="AK286" s="251"/>
      <c r="AL286" s="251"/>
      <c r="AM286" s="251"/>
      <c r="AN286" s="251"/>
      <c r="AO286" s="251"/>
      <c r="AP286" s="251"/>
      <c r="AQ286" s="251"/>
      <c r="AR286" s="251"/>
      <c r="AS286" s="251"/>
    </row>
    <row r="287" spans="1:45" x14ac:dyDescent="0.25">
      <c r="A287" s="249"/>
      <c r="B287" s="250"/>
      <c r="C287" s="250"/>
      <c r="D287" s="251"/>
      <c r="E287" s="251"/>
      <c r="F287" s="251"/>
      <c r="G287" s="251"/>
      <c r="H287" s="251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251"/>
      <c r="T287" s="251"/>
      <c r="U287" s="251"/>
      <c r="V287" s="251"/>
      <c r="W287" s="251"/>
      <c r="X287" s="251"/>
      <c r="Y287" s="251"/>
      <c r="Z287" s="251"/>
      <c r="AA287" s="251"/>
      <c r="AB287" s="251"/>
      <c r="AC287" s="251"/>
      <c r="AD287" s="251"/>
      <c r="AE287" s="251"/>
      <c r="AF287" s="251"/>
      <c r="AG287" s="251"/>
      <c r="AH287" s="251"/>
      <c r="AI287" s="251"/>
      <c r="AJ287" s="251"/>
      <c r="AK287" s="251"/>
      <c r="AL287" s="251"/>
      <c r="AM287" s="251"/>
      <c r="AN287" s="251"/>
      <c r="AO287" s="251"/>
      <c r="AP287" s="251"/>
      <c r="AQ287" s="251"/>
      <c r="AR287" s="251"/>
      <c r="AS287" s="251"/>
    </row>
    <row r="288" spans="1:45" x14ac:dyDescent="0.25">
      <c r="A288" s="249"/>
      <c r="B288" s="250"/>
      <c r="C288" s="250"/>
      <c r="D288" s="251"/>
      <c r="E288" s="251"/>
      <c r="F288" s="251"/>
      <c r="G288" s="251"/>
      <c r="H288" s="251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251"/>
      <c r="T288" s="251"/>
      <c r="U288" s="251"/>
      <c r="V288" s="251"/>
      <c r="W288" s="251"/>
      <c r="X288" s="251"/>
      <c r="Y288" s="251"/>
      <c r="Z288" s="251"/>
      <c r="AA288" s="251"/>
      <c r="AB288" s="251"/>
      <c r="AC288" s="251"/>
      <c r="AD288" s="251"/>
      <c r="AE288" s="251"/>
      <c r="AF288" s="251"/>
      <c r="AG288" s="251"/>
      <c r="AH288" s="251"/>
      <c r="AI288" s="251"/>
      <c r="AJ288" s="251"/>
      <c r="AK288" s="251"/>
      <c r="AL288" s="251"/>
      <c r="AM288" s="251"/>
      <c r="AN288" s="251"/>
      <c r="AO288" s="251"/>
      <c r="AP288" s="251"/>
      <c r="AQ288" s="251"/>
      <c r="AR288" s="251"/>
      <c r="AS288" s="251"/>
    </row>
    <row r="289" spans="1:45" x14ac:dyDescent="0.25">
      <c r="A289" s="249"/>
      <c r="B289" s="250"/>
      <c r="C289" s="250"/>
      <c r="D289" s="251"/>
      <c r="E289" s="251"/>
      <c r="F289" s="251"/>
      <c r="G289" s="251"/>
      <c r="H289" s="251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251"/>
      <c r="T289" s="251"/>
      <c r="U289" s="251"/>
      <c r="V289" s="251"/>
      <c r="W289" s="251"/>
      <c r="X289" s="251"/>
      <c r="Y289" s="251"/>
      <c r="Z289" s="251"/>
      <c r="AA289" s="251"/>
      <c r="AB289" s="251"/>
      <c r="AC289" s="251"/>
      <c r="AD289" s="251"/>
      <c r="AE289" s="251"/>
      <c r="AF289" s="251"/>
      <c r="AG289" s="251"/>
      <c r="AH289" s="251"/>
      <c r="AI289" s="251"/>
      <c r="AJ289" s="251"/>
      <c r="AK289" s="251"/>
      <c r="AL289" s="251"/>
      <c r="AM289" s="251"/>
      <c r="AN289" s="251"/>
      <c r="AO289" s="251"/>
      <c r="AP289" s="251"/>
      <c r="AQ289" s="251"/>
      <c r="AR289" s="251"/>
      <c r="AS289" s="251"/>
    </row>
    <row r="290" spans="1:45" x14ac:dyDescent="0.25">
      <c r="A290" s="249"/>
      <c r="B290" s="250"/>
      <c r="C290" s="250"/>
      <c r="D290" s="251"/>
      <c r="E290" s="251"/>
      <c r="F290" s="251"/>
      <c r="G290" s="251"/>
      <c r="H290" s="251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251"/>
      <c r="T290" s="251"/>
      <c r="U290" s="251"/>
      <c r="V290" s="251"/>
      <c r="W290" s="251"/>
      <c r="X290" s="251"/>
      <c r="Y290" s="251"/>
      <c r="Z290" s="251"/>
      <c r="AA290" s="251"/>
      <c r="AB290" s="251"/>
      <c r="AC290" s="251"/>
      <c r="AD290" s="251"/>
      <c r="AE290" s="251"/>
      <c r="AF290" s="251"/>
      <c r="AG290" s="251"/>
      <c r="AH290" s="251"/>
      <c r="AI290" s="251"/>
      <c r="AJ290" s="251"/>
      <c r="AK290" s="251"/>
      <c r="AL290" s="251"/>
      <c r="AM290" s="251"/>
      <c r="AN290" s="251"/>
      <c r="AO290" s="251"/>
      <c r="AP290" s="251"/>
      <c r="AQ290" s="251"/>
      <c r="AR290" s="251"/>
      <c r="AS290" s="251"/>
    </row>
    <row r="291" spans="1:45" x14ac:dyDescent="0.25">
      <c r="A291" s="249"/>
      <c r="B291" s="250"/>
      <c r="C291" s="250"/>
      <c r="D291" s="251"/>
      <c r="E291" s="251"/>
      <c r="F291" s="251"/>
      <c r="G291" s="251"/>
      <c r="H291" s="251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251"/>
      <c r="T291" s="251"/>
      <c r="U291" s="251"/>
      <c r="V291" s="251"/>
      <c r="W291" s="251"/>
      <c r="X291" s="251"/>
      <c r="Y291" s="251"/>
      <c r="Z291" s="251"/>
      <c r="AA291" s="251"/>
      <c r="AB291" s="251"/>
      <c r="AC291" s="251"/>
      <c r="AD291" s="251"/>
      <c r="AE291" s="251"/>
      <c r="AF291" s="251"/>
      <c r="AG291" s="251"/>
      <c r="AH291" s="251"/>
      <c r="AI291" s="251"/>
      <c r="AJ291" s="251"/>
      <c r="AK291" s="251"/>
      <c r="AL291" s="251"/>
      <c r="AM291" s="251"/>
      <c r="AN291" s="251"/>
      <c r="AO291" s="251"/>
      <c r="AP291" s="251"/>
      <c r="AQ291" s="251"/>
      <c r="AR291" s="251"/>
      <c r="AS291" s="251"/>
    </row>
    <row r="292" spans="1:45" x14ac:dyDescent="0.25">
      <c r="A292" s="249"/>
      <c r="B292" s="250"/>
      <c r="C292" s="250"/>
      <c r="D292" s="251"/>
      <c r="E292" s="251"/>
      <c r="F292" s="251"/>
      <c r="G292" s="251"/>
      <c r="H292" s="251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251"/>
      <c r="T292" s="251"/>
      <c r="U292" s="251"/>
      <c r="V292" s="251"/>
      <c r="W292" s="251"/>
      <c r="X292" s="251"/>
      <c r="Y292" s="251"/>
      <c r="Z292" s="251"/>
      <c r="AA292" s="251"/>
      <c r="AB292" s="251"/>
      <c r="AC292" s="251"/>
      <c r="AD292" s="251"/>
      <c r="AE292" s="251"/>
      <c r="AF292" s="251"/>
      <c r="AG292" s="251"/>
      <c r="AH292" s="251"/>
      <c r="AI292" s="251"/>
      <c r="AJ292" s="251"/>
      <c r="AK292" s="251"/>
      <c r="AL292" s="251"/>
      <c r="AM292" s="251"/>
      <c r="AN292" s="251"/>
      <c r="AO292" s="251"/>
      <c r="AP292" s="251"/>
      <c r="AQ292" s="251"/>
      <c r="AR292" s="251"/>
      <c r="AS292" s="251"/>
    </row>
    <row r="293" spans="1:45" x14ac:dyDescent="0.25">
      <c r="A293" s="249"/>
      <c r="B293" s="250"/>
      <c r="C293" s="250"/>
      <c r="D293" s="251"/>
      <c r="E293" s="251"/>
      <c r="F293" s="251"/>
      <c r="G293" s="251"/>
      <c r="H293" s="251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251"/>
      <c r="T293" s="251"/>
      <c r="U293" s="251"/>
      <c r="V293" s="251"/>
      <c r="W293" s="251"/>
      <c r="X293" s="251"/>
      <c r="Y293" s="251"/>
      <c r="Z293" s="251"/>
      <c r="AA293" s="251"/>
      <c r="AB293" s="251"/>
      <c r="AC293" s="251"/>
      <c r="AD293" s="251"/>
      <c r="AE293" s="251"/>
      <c r="AF293" s="251"/>
      <c r="AG293" s="251"/>
      <c r="AH293" s="251"/>
      <c r="AI293" s="251"/>
      <c r="AJ293" s="251"/>
      <c r="AK293" s="251"/>
      <c r="AL293" s="251"/>
      <c r="AM293" s="251"/>
      <c r="AN293" s="251"/>
      <c r="AO293" s="251"/>
      <c r="AP293" s="251"/>
      <c r="AQ293" s="251"/>
      <c r="AR293" s="251"/>
      <c r="AS293" s="251"/>
    </row>
    <row r="294" spans="1:45" x14ac:dyDescent="0.25">
      <c r="A294" s="249"/>
      <c r="B294" s="250"/>
      <c r="C294" s="250"/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251"/>
      <c r="T294" s="251"/>
      <c r="U294" s="251"/>
      <c r="V294" s="251"/>
      <c r="W294" s="251"/>
      <c r="X294" s="251"/>
      <c r="Y294" s="251"/>
      <c r="Z294" s="251"/>
      <c r="AA294" s="251"/>
      <c r="AB294" s="251"/>
      <c r="AC294" s="251"/>
      <c r="AD294" s="251"/>
      <c r="AE294" s="251"/>
      <c r="AF294" s="251"/>
      <c r="AG294" s="251"/>
      <c r="AH294" s="251"/>
      <c r="AI294" s="251"/>
      <c r="AJ294" s="251"/>
      <c r="AK294" s="251"/>
      <c r="AL294" s="251"/>
      <c r="AM294" s="251"/>
      <c r="AN294" s="251"/>
      <c r="AO294" s="251"/>
      <c r="AP294" s="251"/>
      <c r="AQ294" s="251"/>
      <c r="AR294" s="251"/>
      <c r="AS294" s="251"/>
    </row>
    <row r="295" spans="1:45" x14ac:dyDescent="0.25">
      <c r="A295" s="249"/>
      <c r="B295" s="250"/>
      <c r="C295" s="250"/>
      <c r="D295" s="251"/>
      <c r="E295" s="251"/>
      <c r="F295" s="251"/>
      <c r="G295" s="251"/>
      <c r="H295" s="251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251"/>
      <c r="T295" s="251"/>
      <c r="U295" s="251"/>
      <c r="V295" s="251"/>
      <c r="W295" s="251"/>
      <c r="X295" s="251"/>
      <c r="Y295" s="251"/>
      <c r="Z295" s="251"/>
      <c r="AA295" s="251"/>
      <c r="AB295" s="251"/>
      <c r="AC295" s="251"/>
      <c r="AD295" s="251"/>
      <c r="AE295" s="251"/>
      <c r="AF295" s="251"/>
      <c r="AG295" s="251"/>
      <c r="AH295" s="251"/>
      <c r="AI295" s="251"/>
      <c r="AJ295" s="251"/>
      <c r="AK295" s="251"/>
      <c r="AL295" s="251"/>
      <c r="AM295" s="251"/>
      <c r="AN295" s="251"/>
      <c r="AO295" s="251"/>
      <c r="AP295" s="251"/>
      <c r="AQ295" s="251"/>
      <c r="AR295" s="251"/>
      <c r="AS295" s="251"/>
    </row>
    <row r="296" spans="1:45" x14ac:dyDescent="0.25">
      <c r="A296" s="249"/>
      <c r="B296" s="250"/>
      <c r="C296" s="250"/>
      <c r="D296" s="251"/>
      <c r="E296" s="251"/>
      <c r="F296" s="251"/>
      <c r="G296" s="251"/>
      <c r="H296" s="251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251"/>
      <c r="T296" s="251"/>
      <c r="U296" s="251"/>
      <c r="V296" s="251"/>
      <c r="W296" s="251"/>
      <c r="X296" s="251"/>
      <c r="Y296" s="251"/>
      <c r="Z296" s="251"/>
      <c r="AA296" s="251"/>
      <c r="AB296" s="251"/>
      <c r="AC296" s="251"/>
      <c r="AD296" s="251"/>
      <c r="AE296" s="251"/>
      <c r="AF296" s="251"/>
      <c r="AG296" s="251"/>
      <c r="AH296" s="251"/>
      <c r="AI296" s="251"/>
      <c r="AJ296" s="251"/>
      <c r="AK296" s="251"/>
      <c r="AL296" s="251"/>
      <c r="AM296" s="251"/>
      <c r="AN296" s="251"/>
      <c r="AO296" s="251"/>
      <c r="AP296" s="251"/>
      <c r="AQ296" s="251"/>
      <c r="AR296" s="251"/>
      <c r="AS296" s="251"/>
    </row>
    <row r="297" spans="1:45" x14ac:dyDescent="0.25">
      <c r="A297" s="249"/>
      <c r="B297" s="250"/>
      <c r="C297" s="250"/>
      <c r="D297" s="251"/>
      <c r="E297" s="251"/>
      <c r="F297" s="251"/>
      <c r="G297" s="251"/>
      <c r="H297" s="251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251"/>
      <c r="T297" s="251"/>
      <c r="U297" s="251"/>
      <c r="V297" s="251"/>
      <c r="W297" s="251"/>
      <c r="X297" s="251"/>
      <c r="Y297" s="251"/>
      <c r="Z297" s="251"/>
      <c r="AA297" s="251"/>
      <c r="AB297" s="251"/>
      <c r="AC297" s="251"/>
      <c r="AD297" s="251"/>
      <c r="AE297" s="251"/>
      <c r="AF297" s="251"/>
      <c r="AG297" s="251"/>
      <c r="AH297" s="251"/>
      <c r="AI297" s="251"/>
      <c r="AJ297" s="251"/>
      <c r="AK297" s="251"/>
      <c r="AL297" s="251"/>
      <c r="AM297" s="251"/>
      <c r="AN297" s="251"/>
      <c r="AO297" s="251"/>
      <c r="AP297" s="251"/>
      <c r="AQ297" s="251"/>
      <c r="AR297" s="251"/>
      <c r="AS297" s="251"/>
    </row>
    <row r="298" spans="1:45" x14ac:dyDescent="0.25">
      <c r="A298" s="249"/>
      <c r="B298" s="250"/>
      <c r="C298" s="250"/>
      <c r="D298" s="251"/>
      <c r="E298" s="251"/>
      <c r="F298" s="251"/>
      <c r="G298" s="251"/>
      <c r="H298" s="251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251"/>
      <c r="T298" s="251"/>
      <c r="U298" s="251"/>
      <c r="V298" s="251"/>
      <c r="W298" s="251"/>
      <c r="X298" s="251"/>
      <c r="Y298" s="251"/>
      <c r="Z298" s="251"/>
      <c r="AA298" s="251"/>
      <c r="AB298" s="251"/>
      <c r="AC298" s="251"/>
      <c r="AD298" s="251"/>
      <c r="AE298" s="251"/>
      <c r="AF298" s="251"/>
      <c r="AG298" s="251"/>
      <c r="AH298" s="251"/>
      <c r="AI298" s="251"/>
      <c r="AJ298" s="251"/>
      <c r="AK298" s="251"/>
      <c r="AL298" s="251"/>
      <c r="AM298" s="251"/>
      <c r="AN298" s="251"/>
      <c r="AO298" s="251"/>
      <c r="AP298" s="251"/>
      <c r="AQ298" s="251"/>
      <c r="AR298" s="251"/>
      <c r="AS298" s="251"/>
    </row>
    <row r="299" spans="1:45" x14ac:dyDescent="0.25">
      <c r="A299" s="249"/>
      <c r="B299" s="250"/>
      <c r="C299" s="250"/>
      <c r="D299" s="251"/>
      <c r="E299" s="251"/>
      <c r="F299" s="251"/>
      <c r="G299" s="251"/>
      <c r="H299" s="251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251"/>
      <c r="T299" s="251"/>
      <c r="U299" s="251"/>
      <c r="V299" s="251"/>
      <c r="W299" s="251"/>
      <c r="X299" s="251"/>
      <c r="Y299" s="251"/>
      <c r="Z299" s="251"/>
      <c r="AA299" s="251"/>
      <c r="AB299" s="251"/>
      <c r="AC299" s="251"/>
      <c r="AD299" s="251"/>
      <c r="AE299" s="251"/>
      <c r="AF299" s="251"/>
      <c r="AG299" s="251"/>
      <c r="AH299" s="251"/>
      <c r="AI299" s="251"/>
      <c r="AJ299" s="251"/>
      <c r="AK299" s="251"/>
      <c r="AL299" s="251"/>
      <c r="AM299" s="251"/>
      <c r="AN299" s="251"/>
      <c r="AO299" s="251"/>
      <c r="AP299" s="251"/>
      <c r="AQ299" s="251"/>
      <c r="AR299" s="251"/>
      <c r="AS299" s="251"/>
    </row>
    <row r="300" spans="1:45" x14ac:dyDescent="0.25">
      <c r="A300" s="249"/>
      <c r="B300" s="250"/>
      <c r="C300" s="250"/>
      <c r="D300" s="251"/>
      <c r="E300" s="251"/>
      <c r="F300" s="251"/>
      <c r="G300" s="251"/>
      <c r="H300" s="251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251"/>
      <c r="T300" s="251"/>
      <c r="U300" s="251"/>
      <c r="V300" s="251"/>
      <c r="W300" s="251"/>
      <c r="X300" s="251"/>
      <c r="Y300" s="251"/>
      <c r="Z300" s="251"/>
      <c r="AA300" s="251"/>
      <c r="AB300" s="251"/>
      <c r="AC300" s="251"/>
      <c r="AD300" s="251"/>
      <c r="AE300" s="251"/>
      <c r="AF300" s="251"/>
      <c r="AG300" s="251"/>
      <c r="AH300" s="251"/>
      <c r="AI300" s="251"/>
      <c r="AJ300" s="251"/>
      <c r="AK300" s="251"/>
      <c r="AL300" s="251"/>
      <c r="AM300" s="251"/>
      <c r="AN300" s="251"/>
      <c r="AO300" s="251"/>
      <c r="AP300" s="251"/>
      <c r="AQ300" s="251"/>
      <c r="AR300" s="251"/>
      <c r="AS300" s="251"/>
    </row>
    <row r="301" spans="1:45" x14ac:dyDescent="0.25">
      <c r="A301" s="249"/>
      <c r="B301" s="250"/>
      <c r="C301" s="250"/>
      <c r="D301" s="251"/>
      <c r="E301" s="251"/>
      <c r="F301" s="251"/>
      <c r="G301" s="251"/>
      <c r="H301" s="251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251"/>
      <c r="T301" s="251"/>
      <c r="U301" s="251"/>
      <c r="V301" s="251"/>
      <c r="W301" s="251"/>
      <c r="X301" s="251"/>
      <c r="Y301" s="251"/>
      <c r="Z301" s="251"/>
      <c r="AA301" s="251"/>
      <c r="AB301" s="251"/>
      <c r="AC301" s="251"/>
      <c r="AD301" s="251"/>
      <c r="AE301" s="251"/>
      <c r="AF301" s="251"/>
      <c r="AG301" s="251"/>
      <c r="AH301" s="251"/>
      <c r="AI301" s="251"/>
      <c r="AJ301" s="251"/>
      <c r="AK301" s="251"/>
      <c r="AL301" s="251"/>
      <c r="AM301" s="251"/>
      <c r="AN301" s="251"/>
      <c r="AO301" s="251"/>
      <c r="AP301" s="251"/>
      <c r="AQ301" s="251"/>
      <c r="AR301" s="251"/>
      <c r="AS301" s="251"/>
    </row>
    <row r="302" spans="1:45" x14ac:dyDescent="0.25">
      <c r="A302" s="249"/>
      <c r="B302" s="250"/>
      <c r="C302" s="250"/>
      <c r="D302" s="251"/>
      <c r="E302" s="251"/>
      <c r="F302" s="251"/>
      <c r="G302" s="251"/>
      <c r="H302" s="251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251"/>
      <c r="T302" s="251"/>
      <c r="U302" s="251"/>
      <c r="V302" s="251"/>
      <c r="W302" s="251"/>
      <c r="X302" s="251"/>
      <c r="Y302" s="251"/>
      <c r="Z302" s="251"/>
      <c r="AA302" s="251"/>
      <c r="AB302" s="251"/>
      <c r="AC302" s="251"/>
      <c r="AD302" s="251"/>
      <c r="AE302" s="251"/>
      <c r="AF302" s="251"/>
      <c r="AG302" s="251"/>
      <c r="AH302" s="251"/>
      <c r="AI302" s="251"/>
      <c r="AJ302" s="251"/>
      <c r="AK302" s="251"/>
      <c r="AL302" s="251"/>
      <c r="AM302" s="251"/>
      <c r="AN302" s="251"/>
      <c r="AO302" s="251"/>
      <c r="AP302" s="251"/>
      <c r="AQ302" s="251"/>
      <c r="AR302" s="251"/>
      <c r="AS302" s="251"/>
    </row>
    <row r="303" spans="1:45" x14ac:dyDescent="0.25">
      <c r="A303" s="249"/>
      <c r="B303" s="252"/>
      <c r="C303" s="252"/>
      <c r="D303" s="251"/>
      <c r="E303" s="251"/>
      <c r="F303" s="251"/>
      <c r="G303" s="251"/>
      <c r="H303" s="251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251"/>
      <c r="T303" s="251"/>
      <c r="U303" s="251"/>
      <c r="V303" s="251"/>
      <c r="W303" s="251"/>
      <c r="X303" s="251"/>
      <c r="Y303" s="251"/>
      <c r="Z303" s="251"/>
      <c r="AA303" s="251"/>
      <c r="AB303" s="251"/>
      <c r="AC303" s="251"/>
      <c r="AD303" s="251"/>
      <c r="AE303" s="251"/>
      <c r="AF303" s="251"/>
      <c r="AG303" s="251"/>
      <c r="AH303" s="251"/>
      <c r="AI303" s="251"/>
      <c r="AJ303" s="251"/>
      <c r="AK303" s="251"/>
      <c r="AL303" s="251"/>
      <c r="AM303" s="251"/>
      <c r="AN303" s="251"/>
      <c r="AO303" s="251"/>
      <c r="AP303" s="251"/>
      <c r="AQ303" s="251"/>
      <c r="AR303" s="251"/>
      <c r="AS303" s="251"/>
    </row>
    <row r="304" spans="1:45" x14ac:dyDescent="0.25">
      <c r="A304" s="249"/>
      <c r="B304" s="252"/>
      <c r="C304" s="252"/>
      <c r="D304" s="251"/>
      <c r="E304" s="251"/>
      <c r="F304" s="251"/>
      <c r="G304" s="251"/>
      <c r="H304" s="251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251"/>
      <c r="T304" s="251"/>
      <c r="U304" s="251"/>
      <c r="V304" s="251"/>
      <c r="W304" s="251"/>
      <c r="X304" s="251"/>
      <c r="Y304" s="251"/>
      <c r="Z304" s="251"/>
      <c r="AA304" s="251"/>
      <c r="AB304" s="251"/>
      <c r="AC304" s="251"/>
      <c r="AD304" s="251"/>
      <c r="AE304" s="251"/>
      <c r="AF304" s="251"/>
      <c r="AG304" s="251"/>
      <c r="AH304" s="251"/>
      <c r="AI304" s="251"/>
      <c r="AJ304" s="251"/>
      <c r="AK304" s="251"/>
      <c r="AL304" s="251"/>
      <c r="AM304" s="251"/>
      <c r="AN304" s="251"/>
      <c r="AO304" s="251"/>
      <c r="AP304" s="251"/>
      <c r="AQ304" s="251"/>
      <c r="AR304" s="251"/>
      <c r="AS304" s="251"/>
    </row>
    <row r="305" spans="1:45" x14ac:dyDescent="0.25">
      <c r="A305" s="249"/>
      <c r="B305" s="252"/>
      <c r="C305" s="252"/>
      <c r="D305" s="251"/>
      <c r="E305" s="251"/>
      <c r="F305" s="251"/>
      <c r="G305" s="251"/>
      <c r="H305" s="251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251"/>
      <c r="T305" s="251"/>
      <c r="U305" s="251"/>
      <c r="V305" s="251"/>
      <c r="W305" s="251"/>
      <c r="X305" s="251"/>
      <c r="Y305" s="251"/>
      <c r="Z305" s="251"/>
      <c r="AA305" s="251"/>
      <c r="AB305" s="251"/>
      <c r="AC305" s="251"/>
      <c r="AD305" s="251"/>
      <c r="AE305" s="251"/>
      <c r="AF305" s="251"/>
      <c r="AG305" s="251"/>
      <c r="AH305" s="251"/>
      <c r="AI305" s="251"/>
      <c r="AJ305" s="251"/>
      <c r="AK305" s="251"/>
      <c r="AL305" s="251"/>
      <c r="AM305" s="251"/>
      <c r="AN305" s="251"/>
      <c r="AO305" s="251"/>
      <c r="AP305" s="251"/>
      <c r="AQ305" s="251"/>
      <c r="AR305" s="251"/>
      <c r="AS305" s="251"/>
    </row>
    <row r="306" spans="1:45" x14ac:dyDescent="0.25">
      <c r="A306" s="249"/>
      <c r="B306" s="252"/>
      <c r="C306" s="252"/>
      <c r="D306" s="251"/>
      <c r="E306" s="251"/>
      <c r="F306" s="251"/>
      <c r="G306" s="251"/>
      <c r="H306" s="251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251"/>
      <c r="T306" s="251"/>
      <c r="U306" s="251"/>
      <c r="V306" s="251"/>
      <c r="W306" s="251"/>
      <c r="X306" s="251"/>
      <c r="Y306" s="251"/>
      <c r="Z306" s="251"/>
      <c r="AA306" s="251"/>
      <c r="AB306" s="251"/>
      <c r="AC306" s="251"/>
      <c r="AD306" s="251"/>
      <c r="AE306" s="251"/>
      <c r="AF306" s="251"/>
      <c r="AG306" s="251"/>
      <c r="AH306" s="251"/>
      <c r="AI306" s="251"/>
      <c r="AJ306" s="251"/>
      <c r="AK306" s="251"/>
      <c r="AL306" s="251"/>
      <c r="AM306" s="251"/>
      <c r="AN306" s="251"/>
      <c r="AO306" s="251"/>
      <c r="AP306" s="251"/>
      <c r="AQ306" s="251"/>
      <c r="AR306" s="251"/>
      <c r="AS306" s="251"/>
    </row>
    <row r="307" spans="1:45" x14ac:dyDescent="0.25">
      <c r="A307" s="249"/>
      <c r="B307" s="252"/>
      <c r="C307" s="252"/>
      <c r="D307" s="251"/>
      <c r="E307" s="251"/>
      <c r="F307" s="251"/>
      <c r="G307" s="251"/>
      <c r="H307" s="251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251"/>
      <c r="T307" s="251"/>
      <c r="U307" s="251"/>
      <c r="V307" s="251"/>
      <c r="W307" s="251"/>
      <c r="X307" s="251"/>
      <c r="Y307" s="251"/>
      <c r="Z307" s="251"/>
      <c r="AA307" s="251"/>
      <c r="AB307" s="251"/>
      <c r="AC307" s="251"/>
      <c r="AD307" s="251"/>
      <c r="AE307" s="251"/>
      <c r="AF307" s="251"/>
      <c r="AG307" s="251"/>
      <c r="AH307" s="251"/>
      <c r="AI307" s="251"/>
      <c r="AJ307" s="251"/>
      <c r="AK307" s="251"/>
      <c r="AL307" s="251"/>
      <c r="AM307" s="251"/>
      <c r="AN307" s="251"/>
      <c r="AO307" s="251"/>
      <c r="AP307" s="251"/>
      <c r="AQ307" s="251"/>
      <c r="AR307" s="251"/>
      <c r="AS307" s="251"/>
    </row>
    <row r="308" spans="1:45" x14ac:dyDescent="0.25">
      <c r="A308" s="249"/>
      <c r="B308" s="252"/>
      <c r="C308" s="252"/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251"/>
      <c r="T308" s="251"/>
      <c r="U308" s="251"/>
      <c r="V308" s="251"/>
      <c r="W308" s="251"/>
      <c r="X308" s="251"/>
      <c r="Y308" s="251"/>
      <c r="Z308" s="251"/>
      <c r="AA308" s="251"/>
      <c r="AB308" s="251"/>
      <c r="AC308" s="251"/>
      <c r="AD308" s="251"/>
      <c r="AE308" s="251"/>
      <c r="AF308" s="251"/>
      <c r="AG308" s="251"/>
      <c r="AH308" s="251"/>
      <c r="AI308" s="251"/>
      <c r="AJ308" s="251"/>
      <c r="AK308" s="251"/>
      <c r="AL308" s="251"/>
      <c r="AM308" s="251"/>
      <c r="AN308" s="251"/>
      <c r="AO308" s="251"/>
      <c r="AP308" s="251"/>
      <c r="AQ308" s="251"/>
      <c r="AR308" s="251"/>
      <c r="AS308" s="251"/>
    </row>
    <row r="309" spans="1:45" x14ac:dyDescent="0.25">
      <c r="A309" s="249"/>
      <c r="B309" s="252"/>
      <c r="C309" s="252"/>
      <c r="D309" s="251"/>
      <c r="E309" s="251"/>
      <c r="F309" s="251"/>
      <c r="G309" s="251"/>
      <c r="H309" s="251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251"/>
      <c r="T309" s="251"/>
      <c r="U309" s="251"/>
      <c r="V309" s="251"/>
      <c r="W309" s="251"/>
      <c r="X309" s="251"/>
      <c r="Y309" s="251"/>
      <c r="Z309" s="251"/>
      <c r="AA309" s="251"/>
      <c r="AB309" s="251"/>
      <c r="AC309" s="251"/>
      <c r="AD309" s="251"/>
      <c r="AE309" s="251"/>
      <c r="AF309" s="251"/>
      <c r="AG309" s="251"/>
      <c r="AH309" s="251"/>
      <c r="AI309" s="251"/>
      <c r="AJ309" s="251"/>
      <c r="AK309" s="251"/>
      <c r="AL309" s="251"/>
      <c r="AM309" s="251"/>
      <c r="AN309" s="251"/>
      <c r="AO309" s="251"/>
      <c r="AP309" s="251"/>
      <c r="AQ309" s="251"/>
      <c r="AR309" s="251"/>
      <c r="AS309" s="251"/>
    </row>
    <row r="310" spans="1:45" x14ac:dyDescent="0.25">
      <c r="A310" s="249"/>
      <c r="B310" s="252"/>
      <c r="C310" s="252"/>
      <c r="D310" s="251"/>
      <c r="E310" s="251"/>
      <c r="F310" s="251"/>
      <c r="G310" s="251"/>
      <c r="H310" s="251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251"/>
      <c r="T310" s="251"/>
      <c r="U310" s="251"/>
      <c r="V310" s="251"/>
      <c r="W310" s="251"/>
      <c r="X310" s="251"/>
      <c r="Y310" s="251"/>
      <c r="Z310" s="251"/>
      <c r="AA310" s="251"/>
      <c r="AB310" s="251"/>
      <c r="AC310" s="251"/>
      <c r="AD310" s="251"/>
      <c r="AE310" s="251"/>
      <c r="AF310" s="251"/>
      <c r="AG310" s="251"/>
      <c r="AH310" s="251"/>
      <c r="AI310" s="251"/>
      <c r="AJ310" s="251"/>
      <c r="AK310" s="251"/>
      <c r="AL310" s="251"/>
      <c r="AM310" s="251"/>
      <c r="AN310" s="251"/>
      <c r="AO310" s="251"/>
      <c r="AP310" s="251"/>
      <c r="AQ310" s="251"/>
      <c r="AR310" s="251"/>
      <c r="AS310" s="251"/>
    </row>
    <row r="311" spans="1:45" x14ac:dyDescent="0.25">
      <c r="A311" s="249"/>
      <c r="B311" s="252"/>
      <c r="C311" s="252"/>
      <c r="D311" s="251"/>
      <c r="E311" s="251"/>
      <c r="F311" s="251"/>
      <c r="G311" s="251"/>
      <c r="H311" s="251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251"/>
      <c r="T311" s="251"/>
      <c r="U311" s="251"/>
      <c r="V311" s="251"/>
      <c r="W311" s="251"/>
      <c r="X311" s="251"/>
      <c r="Y311" s="251"/>
      <c r="Z311" s="251"/>
      <c r="AA311" s="251"/>
      <c r="AB311" s="251"/>
      <c r="AC311" s="251"/>
      <c r="AD311" s="251"/>
      <c r="AE311" s="251"/>
      <c r="AF311" s="251"/>
      <c r="AG311" s="251"/>
      <c r="AH311" s="251"/>
      <c r="AI311" s="251"/>
      <c r="AJ311" s="251"/>
      <c r="AK311" s="251"/>
      <c r="AL311" s="251"/>
      <c r="AM311" s="251"/>
      <c r="AN311" s="251"/>
      <c r="AO311" s="251"/>
      <c r="AP311" s="251"/>
      <c r="AQ311" s="251"/>
      <c r="AR311" s="251"/>
      <c r="AS311" s="251"/>
    </row>
    <row r="312" spans="1:45" x14ac:dyDescent="0.25">
      <c r="A312" s="253"/>
      <c r="B312" s="254"/>
      <c r="C312" s="254"/>
    </row>
    <row r="313" spans="1:45" x14ac:dyDescent="0.25">
      <c r="A313" s="253"/>
      <c r="B313" s="254"/>
      <c r="C313" s="254"/>
    </row>
    <row r="314" spans="1:45" x14ac:dyDescent="0.25">
      <c r="A314" s="253"/>
      <c r="B314" s="254"/>
      <c r="C314" s="254"/>
    </row>
    <row r="315" spans="1:45" x14ac:dyDescent="0.25">
      <c r="A315" s="253"/>
      <c r="B315" s="254"/>
      <c r="C315" s="254"/>
    </row>
    <row r="316" spans="1:45" x14ac:dyDescent="0.25">
      <c r="A316" s="253"/>
      <c r="B316" s="254"/>
      <c r="C316" s="254"/>
    </row>
    <row r="317" spans="1:45" x14ac:dyDescent="0.25">
      <c r="A317" s="253"/>
      <c r="B317" s="254"/>
      <c r="C317" s="254"/>
    </row>
    <row r="318" spans="1:45" x14ac:dyDescent="0.25">
      <c r="A318" s="253"/>
      <c r="B318" s="254"/>
      <c r="C318" s="254"/>
    </row>
    <row r="319" spans="1:45" x14ac:dyDescent="0.25">
      <c r="A319" s="253"/>
      <c r="B319" s="254"/>
      <c r="C319" s="254"/>
    </row>
    <row r="320" spans="1:45" x14ac:dyDescent="0.25">
      <c r="A320" s="253"/>
      <c r="B320" s="254"/>
      <c r="C320" s="254"/>
    </row>
    <row r="321" spans="1:3" x14ac:dyDescent="0.25">
      <c r="A321" s="253"/>
      <c r="B321" s="254"/>
      <c r="C321" s="254"/>
    </row>
    <row r="322" spans="1:3" x14ac:dyDescent="0.25">
      <c r="A322" s="253"/>
      <c r="B322" s="254"/>
      <c r="C322" s="254"/>
    </row>
    <row r="323" spans="1:3" x14ac:dyDescent="0.25">
      <c r="A323" s="253"/>
      <c r="B323" s="254"/>
      <c r="C323" s="254"/>
    </row>
    <row r="324" spans="1:3" x14ac:dyDescent="0.25">
      <c r="A324" s="253"/>
      <c r="B324" s="254"/>
      <c r="C324" s="254"/>
    </row>
    <row r="325" spans="1:3" x14ac:dyDescent="0.25">
      <c r="A325" s="253"/>
      <c r="B325" s="254"/>
      <c r="C325" s="254"/>
    </row>
    <row r="326" spans="1:3" x14ac:dyDescent="0.25">
      <c r="A326" s="253"/>
      <c r="B326" s="254"/>
      <c r="C326" s="254"/>
    </row>
    <row r="327" spans="1:3" x14ac:dyDescent="0.25">
      <c r="A327" s="253"/>
      <c r="B327" s="254"/>
      <c r="C327" s="254"/>
    </row>
    <row r="328" spans="1:3" x14ac:dyDescent="0.25">
      <c r="A328" s="253"/>
      <c r="B328" s="254"/>
      <c r="C328" s="254"/>
    </row>
    <row r="329" spans="1:3" x14ac:dyDescent="0.25">
      <c r="A329" s="253"/>
      <c r="B329" s="254"/>
      <c r="C329" s="254"/>
    </row>
    <row r="330" spans="1:3" x14ac:dyDescent="0.25">
      <c r="A330" s="253"/>
      <c r="B330" s="254"/>
      <c r="C330" s="254"/>
    </row>
    <row r="331" spans="1:3" x14ac:dyDescent="0.25">
      <c r="A331" s="253"/>
      <c r="B331" s="254"/>
      <c r="C331" s="254"/>
    </row>
    <row r="332" spans="1:3" x14ac:dyDescent="0.25">
      <c r="A332" s="253"/>
      <c r="B332" s="254"/>
      <c r="C332" s="254"/>
    </row>
    <row r="333" spans="1:3" x14ac:dyDescent="0.25">
      <c r="A333" s="253"/>
      <c r="B333" s="254"/>
      <c r="C333" s="254"/>
    </row>
    <row r="334" spans="1:3" x14ac:dyDescent="0.25">
      <c r="A334" s="253"/>
      <c r="B334" s="254"/>
      <c r="C334" s="254"/>
    </row>
    <row r="335" spans="1:3" x14ac:dyDescent="0.25">
      <c r="A335" s="253"/>
      <c r="B335" s="254"/>
      <c r="C335" s="254"/>
    </row>
    <row r="336" spans="1:3" x14ac:dyDescent="0.25">
      <c r="A336" s="253"/>
      <c r="B336" s="254"/>
      <c r="C336" s="254"/>
    </row>
    <row r="337" spans="1:3" x14ac:dyDescent="0.25">
      <c r="A337" s="253"/>
      <c r="B337" s="254"/>
      <c r="C337" s="254"/>
    </row>
    <row r="338" spans="1:3" x14ac:dyDescent="0.25">
      <c r="A338" s="253"/>
      <c r="B338" s="254"/>
      <c r="C338" s="254"/>
    </row>
    <row r="339" spans="1:3" x14ac:dyDescent="0.25">
      <c r="A339" s="253"/>
      <c r="B339" s="254"/>
      <c r="C339" s="254"/>
    </row>
    <row r="340" spans="1:3" x14ac:dyDescent="0.25">
      <c r="A340" s="253"/>
      <c r="B340" s="254"/>
      <c r="C340" s="254"/>
    </row>
    <row r="341" spans="1:3" x14ac:dyDescent="0.25">
      <c r="A341" s="253"/>
      <c r="B341" s="254"/>
      <c r="C341" s="254"/>
    </row>
    <row r="342" spans="1:3" x14ac:dyDescent="0.25">
      <c r="A342" s="253"/>
      <c r="B342" s="254"/>
      <c r="C342" s="254"/>
    </row>
    <row r="343" spans="1:3" x14ac:dyDescent="0.25">
      <c r="A343" s="253"/>
      <c r="B343" s="254"/>
      <c r="C343" s="254"/>
    </row>
    <row r="344" spans="1:3" x14ac:dyDescent="0.25">
      <c r="A344" s="253"/>
      <c r="B344" s="254"/>
      <c r="C344" s="254"/>
    </row>
    <row r="345" spans="1:3" x14ac:dyDescent="0.25">
      <c r="A345" s="253"/>
      <c r="B345" s="254"/>
      <c r="C345" s="254"/>
    </row>
    <row r="346" spans="1:3" x14ac:dyDescent="0.25">
      <c r="A346" s="253"/>
      <c r="B346" s="254"/>
      <c r="C346" s="254"/>
    </row>
    <row r="347" spans="1:3" x14ac:dyDescent="0.25">
      <c r="A347" s="253"/>
      <c r="B347" s="254"/>
      <c r="C347" s="254"/>
    </row>
    <row r="348" spans="1:3" x14ac:dyDescent="0.25">
      <c r="A348" s="253"/>
      <c r="B348" s="254"/>
      <c r="C348" s="254"/>
    </row>
    <row r="349" spans="1:3" x14ac:dyDescent="0.25">
      <c r="A349" s="253"/>
      <c r="B349" s="254"/>
      <c r="C349" s="254"/>
    </row>
    <row r="350" spans="1:3" x14ac:dyDescent="0.25">
      <c r="A350" s="253"/>
      <c r="B350" s="254"/>
      <c r="C350" s="254"/>
    </row>
    <row r="351" spans="1:3" x14ac:dyDescent="0.25">
      <c r="A351" s="253"/>
      <c r="B351" s="254"/>
      <c r="C351" s="254"/>
    </row>
    <row r="352" spans="1:3" x14ac:dyDescent="0.25">
      <c r="A352" s="253"/>
      <c r="B352" s="254"/>
      <c r="C352" s="254"/>
    </row>
    <row r="353" spans="1:3" x14ac:dyDescent="0.25">
      <c r="A353" s="253"/>
      <c r="B353" s="254"/>
      <c r="C353" s="254"/>
    </row>
    <row r="354" spans="1:3" x14ac:dyDescent="0.25">
      <c r="A354" s="253"/>
      <c r="B354" s="254"/>
      <c r="C354" s="254"/>
    </row>
    <row r="355" spans="1:3" x14ac:dyDescent="0.25">
      <c r="A355" s="253"/>
      <c r="B355" s="254"/>
      <c r="C355" s="254"/>
    </row>
    <row r="356" spans="1:3" x14ac:dyDescent="0.25">
      <c r="A356" s="253"/>
      <c r="B356" s="254"/>
      <c r="C356" s="254"/>
    </row>
    <row r="357" spans="1:3" x14ac:dyDescent="0.25">
      <c r="A357" s="253"/>
      <c r="B357" s="254"/>
      <c r="C357" s="254"/>
    </row>
    <row r="358" spans="1:3" x14ac:dyDescent="0.25">
      <c r="A358" s="253"/>
      <c r="B358" s="254"/>
      <c r="C358" s="254"/>
    </row>
    <row r="359" spans="1:3" x14ac:dyDescent="0.25">
      <c r="A359" s="253"/>
      <c r="B359" s="254"/>
      <c r="C359" s="254"/>
    </row>
    <row r="360" spans="1:3" x14ac:dyDescent="0.25">
      <c r="A360" s="253"/>
      <c r="B360" s="254"/>
      <c r="C360" s="254"/>
    </row>
    <row r="361" spans="1:3" x14ac:dyDescent="0.25">
      <c r="A361" s="253"/>
      <c r="B361" s="254"/>
      <c r="C361" s="254"/>
    </row>
    <row r="362" spans="1:3" x14ac:dyDescent="0.25">
      <c r="A362" s="253"/>
      <c r="B362" s="254"/>
      <c r="C362" s="254"/>
    </row>
    <row r="363" spans="1:3" x14ac:dyDescent="0.25">
      <c r="A363" s="253"/>
      <c r="B363" s="254"/>
      <c r="C363" s="254"/>
    </row>
    <row r="364" spans="1:3" x14ac:dyDescent="0.25">
      <c r="A364" s="253"/>
      <c r="B364" s="254"/>
      <c r="C364" s="254"/>
    </row>
    <row r="365" spans="1:3" x14ac:dyDescent="0.25">
      <c r="A365" s="253"/>
      <c r="B365" s="254"/>
      <c r="C365" s="254"/>
    </row>
    <row r="366" spans="1:3" x14ac:dyDescent="0.25">
      <c r="A366" s="253"/>
      <c r="B366" s="254"/>
      <c r="C366" s="254"/>
    </row>
    <row r="367" spans="1:3" x14ac:dyDescent="0.25">
      <c r="A367" s="253"/>
      <c r="B367" s="254"/>
      <c r="C367" s="254"/>
    </row>
  </sheetData>
  <sheetProtection algorithmName="SHA-512" hashValue="DJj/jZZ1fobBovjmp8ZYX+PRas7kLJ6OVRxuzBeShSq+c+AjdvzGRsrnfz3mwULjDRpClFncs6loUoaSdbiBLg==" saltValue="CWnsJLMZeKpd5tbKVQrXqg==" spinCount="100000" sheet="1" objects="1" scenarios="1" selectLockedCells="1" selectUnlockedCells="1"/>
  <protectedRanges>
    <protectedRange sqref="C114" name="Tartomány1_2_1_1_1"/>
    <protectedRange sqref="C83:C84" name="Tartomány1_2_1"/>
    <protectedRange sqref="C118" name="Tartomány1_2_1_4"/>
    <protectedRange sqref="C100:C101" name="Tartomány1_2_1_3"/>
    <protectedRange sqref="C102 C121:C122 C85:C99" name="Tartomány1_2_1_5"/>
    <protectedRange sqref="C105" name="Tartomány1_2_1_1_2"/>
    <protectedRange sqref="C104" name="Tartomány1_2_1_2_2"/>
    <protectedRange sqref="C57" name="Tartomány1_2_1_2_2_1"/>
    <protectedRange sqref="C61" name="Tartomány1_2_1_1_2_1_1"/>
    <protectedRange sqref="C45:C50" name="Tartomány1_2_1_2_1_1"/>
    <protectedRange sqref="C124" name="Tartomány1_2_1_2_1"/>
    <protectedRange sqref="C51" name="Tartomány1_2_1_2_1_2"/>
    <protectedRange sqref="C119" name="Tartomány1_2_1_4_1"/>
  </protectedRanges>
  <mergeCells count="178">
    <mergeCell ref="AN185:AQ185"/>
    <mergeCell ref="AR185:AS185"/>
    <mergeCell ref="AN186:AQ186"/>
    <mergeCell ref="AR186:AS186"/>
    <mergeCell ref="AN188:AQ188"/>
    <mergeCell ref="AR188:AS188"/>
    <mergeCell ref="AN189:AQ189"/>
    <mergeCell ref="AR189:AS189"/>
    <mergeCell ref="AN190:AQ190"/>
    <mergeCell ref="AR190:AS190"/>
    <mergeCell ref="AN165:AQ165"/>
    <mergeCell ref="AR165:AS165"/>
    <mergeCell ref="AN158:AQ158"/>
    <mergeCell ref="AR158:AS158"/>
    <mergeCell ref="AN159:AQ159"/>
    <mergeCell ref="AR159:AS159"/>
    <mergeCell ref="AN160:AQ160"/>
    <mergeCell ref="AR160:AS160"/>
    <mergeCell ref="AN161:AQ161"/>
    <mergeCell ref="AR161:AS161"/>
    <mergeCell ref="AN162:AQ162"/>
    <mergeCell ref="AR162:AS162"/>
    <mergeCell ref="AN176:AQ176"/>
    <mergeCell ref="AR176:AS176"/>
    <mergeCell ref="AN177:AQ177"/>
    <mergeCell ref="AR177:AS177"/>
    <mergeCell ref="AN178:AQ178"/>
    <mergeCell ref="AR178:AS178"/>
    <mergeCell ref="AN184:AQ184"/>
    <mergeCell ref="AR184:AS184"/>
    <mergeCell ref="AN179:AQ179"/>
    <mergeCell ref="AR179:AS179"/>
    <mergeCell ref="AN180:AQ180"/>
    <mergeCell ref="AR180:AS180"/>
    <mergeCell ref="AN181:AQ181"/>
    <mergeCell ref="AR181:AS181"/>
    <mergeCell ref="AN182:AQ182"/>
    <mergeCell ref="AR182:AS182"/>
    <mergeCell ref="AN183:AQ183"/>
    <mergeCell ref="AR183:AS183"/>
    <mergeCell ref="AN171:AQ171"/>
    <mergeCell ref="AR171:AS171"/>
    <mergeCell ref="AN173:AQ173"/>
    <mergeCell ref="AR173:AS173"/>
    <mergeCell ref="AN174:AQ174"/>
    <mergeCell ref="AR174:AS174"/>
    <mergeCell ref="AN175:AQ175"/>
    <mergeCell ref="AR175:AS175"/>
    <mergeCell ref="AN150:AQ150"/>
    <mergeCell ref="AR150:AS150"/>
    <mergeCell ref="AN153:AQ153"/>
    <mergeCell ref="AR153:AS153"/>
    <mergeCell ref="AN154:AQ154"/>
    <mergeCell ref="AR154:AS154"/>
    <mergeCell ref="AN155:AQ155"/>
    <mergeCell ref="AR155:AS155"/>
    <mergeCell ref="AN156:AQ156"/>
    <mergeCell ref="AR156:AS156"/>
    <mergeCell ref="AN157:AQ157"/>
    <mergeCell ref="AR157:AS157"/>
    <mergeCell ref="AN163:AQ163"/>
    <mergeCell ref="AR163:AS163"/>
    <mergeCell ref="AN164:AQ164"/>
    <mergeCell ref="AR164:AS164"/>
    <mergeCell ref="AN149:AQ149"/>
    <mergeCell ref="AR149:AS149"/>
    <mergeCell ref="AN148:AQ148"/>
    <mergeCell ref="AR148:AS148"/>
    <mergeCell ref="AN147:AQ147"/>
    <mergeCell ref="AR147:AS147"/>
    <mergeCell ref="AN137:AQ137"/>
    <mergeCell ref="AR137:AS137"/>
    <mergeCell ref="AN138:AQ138"/>
    <mergeCell ref="AR138:AS138"/>
    <mergeCell ref="AN142:AQ142"/>
    <mergeCell ref="AR142:AS142"/>
    <mergeCell ref="AN141:AQ141"/>
    <mergeCell ref="AR141:AS141"/>
    <mergeCell ref="AN140:AQ140"/>
    <mergeCell ref="AR140:AS140"/>
    <mergeCell ref="AN139:AQ139"/>
    <mergeCell ref="AR139:AS139"/>
    <mergeCell ref="AN241:AR241"/>
    <mergeCell ref="AR151:AS151"/>
    <mergeCell ref="A242:AM242"/>
    <mergeCell ref="A221:AM221"/>
    <mergeCell ref="A225:AM225"/>
    <mergeCell ref="A243:AM243"/>
    <mergeCell ref="A244:AM244"/>
    <mergeCell ref="A226:AM226"/>
    <mergeCell ref="A241:AM241"/>
    <mergeCell ref="AN152:AQ152"/>
    <mergeCell ref="AR152:AS152"/>
    <mergeCell ref="AN151:AQ151"/>
    <mergeCell ref="AN166:AQ166"/>
    <mergeCell ref="AR166:AS166"/>
    <mergeCell ref="AN167:AQ167"/>
    <mergeCell ref="AR167:AS167"/>
    <mergeCell ref="AN168:AQ168"/>
    <mergeCell ref="AR168:AS168"/>
    <mergeCell ref="AN172:AQ172"/>
    <mergeCell ref="AR172:AS172"/>
    <mergeCell ref="AN169:AQ169"/>
    <mergeCell ref="AR169:AS169"/>
    <mergeCell ref="AN170:AQ170"/>
    <mergeCell ref="AR170:AS170"/>
    <mergeCell ref="AN134:AQ134"/>
    <mergeCell ref="AR134:AS134"/>
    <mergeCell ref="AN146:AQ146"/>
    <mergeCell ref="AR146:AS146"/>
    <mergeCell ref="AN145:AQ145"/>
    <mergeCell ref="AR145:AS145"/>
    <mergeCell ref="AN144:AQ144"/>
    <mergeCell ref="AR144:AS144"/>
    <mergeCell ref="AN143:AQ143"/>
    <mergeCell ref="AR143:AS143"/>
    <mergeCell ref="AN135:AQ135"/>
    <mergeCell ref="AR135:AS135"/>
    <mergeCell ref="AN136:AQ136"/>
    <mergeCell ref="AR136:AS136"/>
    <mergeCell ref="D10:AM10"/>
    <mergeCell ref="AN27:AS27"/>
    <mergeCell ref="D113:AM113"/>
    <mergeCell ref="A78:AS78"/>
    <mergeCell ref="AN131:AQ131"/>
    <mergeCell ref="AR131:AS131"/>
    <mergeCell ref="AN133:AQ133"/>
    <mergeCell ref="AR133:AS133"/>
    <mergeCell ref="AN132:AQ132"/>
    <mergeCell ref="AR132:AS132"/>
    <mergeCell ref="AN8:AO8"/>
    <mergeCell ref="AP8:AQ8"/>
    <mergeCell ref="AR8:AR9"/>
    <mergeCell ref="AF8:AF9"/>
    <mergeCell ref="AG8:AG9"/>
    <mergeCell ref="A128:AS128"/>
    <mergeCell ref="D129:AM129"/>
    <mergeCell ref="AN130:AQ130"/>
    <mergeCell ref="AR130:AS130"/>
    <mergeCell ref="AS8:AS9"/>
    <mergeCell ref="AH8:AI8"/>
    <mergeCell ref="AJ8:AK8"/>
    <mergeCell ref="AL8:AL9"/>
    <mergeCell ref="AM8:AM9"/>
    <mergeCell ref="AA8:AA9"/>
    <mergeCell ref="F8:G8"/>
    <mergeCell ref="H8:H9"/>
    <mergeCell ref="P8:Q8"/>
    <mergeCell ref="R8:S8"/>
    <mergeCell ref="T8:T9"/>
    <mergeCell ref="U8:U9"/>
    <mergeCell ref="L8:M8"/>
    <mergeCell ref="V8:W8"/>
    <mergeCell ref="D8:E8"/>
    <mergeCell ref="AB7:AG7"/>
    <mergeCell ref="V7:AA7"/>
    <mergeCell ref="AB8:AC8"/>
    <mergeCell ref="A1:AS1"/>
    <mergeCell ref="A2:AS2"/>
    <mergeCell ref="A3:AS3"/>
    <mergeCell ref="A4:AS4"/>
    <mergeCell ref="I8:I9"/>
    <mergeCell ref="J8:K8"/>
    <mergeCell ref="N8:N9"/>
    <mergeCell ref="O8:O9"/>
    <mergeCell ref="A5:AS5"/>
    <mergeCell ref="A6:A9"/>
    <mergeCell ref="B6:B9"/>
    <mergeCell ref="C6:C9"/>
    <mergeCell ref="AH7:AM7"/>
    <mergeCell ref="P7:U7"/>
    <mergeCell ref="X8:Y8"/>
    <mergeCell ref="Z8:Z9"/>
    <mergeCell ref="AD8:AE8"/>
    <mergeCell ref="D6:AM6"/>
    <mergeCell ref="AN6:AS7"/>
    <mergeCell ref="D7:I7"/>
    <mergeCell ref="J7:O7"/>
  </mergeCells>
  <phoneticPr fontId="0" type="noConversion"/>
  <pageMargins left="0.15748031496062992" right="0.15748031496062992" top="0.98425196850393704" bottom="0.98425196850393704" header="0.51181102362204722" footer="0.51181102362204722"/>
  <pageSetup paperSize="9" scale="50" firstPageNumber="0" fitToHeight="0" orientation="landscape" r:id="rId1"/>
  <headerFooter alignWithMargins="0">
    <oddHeader>&amp;R&amp;"Arial,Normál"&amp;12 4. számú melléklet a  bűnügyi igazgatási alapképzési szak pénzügyi nyomozó szakirány tantervéhez</oddHeader>
    <oddFooter>&amp;R&amp;Z&amp;F  &amp;D</oddFooter>
  </headerFooter>
  <ignoredErrors>
    <ignoredError sqref="E26 I26 K26 O26 U26 W26:Y26 AA26 AG26 AM26 AO11:AQ26 AO80:AQ8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2:D55"/>
  <sheetViews>
    <sheetView workbookViewId="0"/>
  </sheetViews>
  <sheetFormatPr defaultColWidth="10.6640625" defaultRowHeight="12.75" x14ac:dyDescent="0.2"/>
  <cols>
    <col min="1" max="1" width="10.1640625" style="299" bestFit="1" customWidth="1"/>
    <col min="2" max="2" width="38" style="299" bestFit="1" customWidth="1"/>
    <col min="3" max="3" width="11.1640625" style="299" bestFit="1" customWidth="1"/>
    <col min="4" max="4" width="40.5" style="299" bestFit="1" customWidth="1"/>
    <col min="5" max="16384" width="10.6640625" style="257"/>
  </cols>
  <sheetData>
    <row r="2" spans="1:4" x14ac:dyDescent="0.2">
      <c r="A2" s="339" t="s">
        <v>306</v>
      </c>
      <c r="B2" s="339"/>
      <c r="C2" s="339"/>
      <c r="D2" s="339"/>
    </row>
    <row r="3" spans="1:4" ht="13.5" thickBot="1" x14ac:dyDescent="0.25">
      <c r="A3" s="340" t="s">
        <v>46</v>
      </c>
      <c r="B3" s="340"/>
      <c r="C3" s="340"/>
      <c r="D3" s="340"/>
    </row>
    <row r="4" spans="1:4" ht="14.25" thickTop="1" thickBot="1" x14ac:dyDescent="0.25">
      <c r="A4" s="341" t="s">
        <v>47</v>
      </c>
      <c r="B4" s="343" t="s">
        <v>48</v>
      </c>
      <c r="C4" s="345" t="s">
        <v>49</v>
      </c>
      <c r="D4" s="346"/>
    </row>
    <row r="5" spans="1:4" ht="13.5" thickBot="1" x14ac:dyDescent="0.25">
      <c r="A5" s="342"/>
      <c r="B5" s="344"/>
      <c r="C5" s="258" t="s">
        <v>47</v>
      </c>
      <c r="D5" s="259" t="s">
        <v>50</v>
      </c>
    </row>
    <row r="6" spans="1:4" ht="13.5" x14ac:dyDescent="0.25">
      <c r="A6" s="260" t="s">
        <v>178</v>
      </c>
      <c r="B6" s="261" t="s">
        <v>179</v>
      </c>
      <c r="C6" s="262" t="s">
        <v>180</v>
      </c>
      <c r="D6" s="263" t="s">
        <v>181</v>
      </c>
    </row>
    <row r="7" spans="1:4" ht="13.5" x14ac:dyDescent="0.25">
      <c r="A7" s="264" t="s">
        <v>182</v>
      </c>
      <c r="B7" s="265" t="s">
        <v>183</v>
      </c>
      <c r="C7" s="266" t="s">
        <v>178</v>
      </c>
      <c r="D7" s="267" t="s">
        <v>179</v>
      </c>
    </row>
    <row r="8" spans="1:4" ht="13.5" x14ac:dyDescent="0.25">
      <c r="A8" s="264" t="s">
        <v>184</v>
      </c>
      <c r="B8" s="265" t="s">
        <v>185</v>
      </c>
      <c r="C8" s="266" t="s">
        <v>182</v>
      </c>
      <c r="D8" s="267" t="s">
        <v>183</v>
      </c>
    </row>
    <row r="9" spans="1:4" ht="13.5" x14ac:dyDescent="0.25">
      <c r="A9" s="264" t="s">
        <v>186</v>
      </c>
      <c r="B9" s="265" t="s">
        <v>187</v>
      </c>
      <c r="C9" s="266" t="s">
        <v>184</v>
      </c>
      <c r="D9" s="267" t="s">
        <v>185</v>
      </c>
    </row>
    <row r="10" spans="1:4" s="268" customFormat="1" ht="15" x14ac:dyDescent="0.25">
      <c r="A10" s="264" t="s">
        <v>188</v>
      </c>
      <c r="B10" s="265" t="s">
        <v>189</v>
      </c>
      <c r="C10" s="266" t="s">
        <v>190</v>
      </c>
      <c r="D10" s="267" t="s">
        <v>191</v>
      </c>
    </row>
    <row r="11" spans="1:4" ht="13.5" x14ac:dyDescent="0.25">
      <c r="A11" s="264" t="s">
        <v>95</v>
      </c>
      <c r="B11" s="265" t="s">
        <v>96</v>
      </c>
      <c r="C11" s="266" t="s">
        <v>93</v>
      </c>
      <c r="D11" s="267" t="s">
        <v>94</v>
      </c>
    </row>
    <row r="12" spans="1:4" s="268" customFormat="1" ht="15" x14ac:dyDescent="0.25">
      <c r="A12" s="264" t="s">
        <v>192</v>
      </c>
      <c r="B12" s="265" t="s">
        <v>193</v>
      </c>
      <c r="C12" s="269" t="s">
        <v>194</v>
      </c>
      <c r="D12" s="270" t="s">
        <v>195</v>
      </c>
    </row>
    <row r="13" spans="1:4" s="268" customFormat="1" ht="15" x14ac:dyDescent="0.25">
      <c r="A13" s="264" t="s">
        <v>196</v>
      </c>
      <c r="B13" s="265" t="s">
        <v>197</v>
      </c>
      <c r="C13" s="269" t="s">
        <v>192</v>
      </c>
      <c r="D13" s="270" t="s">
        <v>315</v>
      </c>
    </row>
    <row r="14" spans="1:4" s="268" customFormat="1" ht="15" x14ac:dyDescent="0.25">
      <c r="A14" s="264" t="s">
        <v>198</v>
      </c>
      <c r="B14" s="265" t="s">
        <v>199</v>
      </c>
      <c r="C14" s="271" t="s">
        <v>200</v>
      </c>
      <c r="D14" s="270" t="s">
        <v>197</v>
      </c>
    </row>
    <row r="15" spans="1:4" s="268" customFormat="1" ht="15" x14ac:dyDescent="0.25">
      <c r="A15" s="264" t="s">
        <v>201</v>
      </c>
      <c r="B15" s="265" t="s">
        <v>202</v>
      </c>
      <c r="C15" s="271" t="s">
        <v>241</v>
      </c>
      <c r="D15" s="270" t="s">
        <v>203</v>
      </c>
    </row>
    <row r="16" spans="1:4" s="268" customFormat="1" ht="15" x14ac:dyDescent="0.25">
      <c r="A16" s="272" t="s">
        <v>204</v>
      </c>
      <c r="B16" s="273" t="s">
        <v>205</v>
      </c>
      <c r="C16" s="271" t="s">
        <v>242</v>
      </c>
      <c r="D16" s="274" t="s">
        <v>202</v>
      </c>
    </row>
    <row r="17" spans="1:4" s="268" customFormat="1" ht="15" x14ac:dyDescent="0.25">
      <c r="A17" s="264" t="s">
        <v>170</v>
      </c>
      <c r="B17" s="265" t="s">
        <v>171</v>
      </c>
      <c r="C17" s="271" t="s">
        <v>74</v>
      </c>
      <c r="D17" s="274" t="s">
        <v>172</v>
      </c>
    </row>
    <row r="18" spans="1:4" s="268" customFormat="1" ht="15" x14ac:dyDescent="0.25">
      <c r="A18" s="264" t="s">
        <v>173</v>
      </c>
      <c r="B18" s="265" t="s">
        <v>174</v>
      </c>
      <c r="C18" s="266" t="s">
        <v>170</v>
      </c>
      <c r="D18" s="267" t="s">
        <v>171</v>
      </c>
    </row>
    <row r="19" spans="1:4" s="268" customFormat="1" ht="14.25" x14ac:dyDescent="0.2">
      <c r="A19" s="275" t="s">
        <v>101</v>
      </c>
      <c r="B19" s="276" t="s">
        <v>102</v>
      </c>
      <c r="C19" s="266" t="s">
        <v>65</v>
      </c>
      <c r="D19" s="270" t="s">
        <v>162</v>
      </c>
    </row>
    <row r="20" spans="1:4" s="268" customFormat="1" ht="14.25" x14ac:dyDescent="0.2">
      <c r="A20" s="275" t="s">
        <v>103</v>
      </c>
      <c r="B20" s="276" t="s">
        <v>104</v>
      </c>
      <c r="C20" s="266" t="s">
        <v>97</v>
      </c>
      <c r="D20" s="270" t="s">
        <v>98</v>
      </c>
    </row>
    <row r="21" spans="1:4" s="268" customFormat="1" ht="15" x14ac:dyDescent="0.25">
      <c r="A21" s="264" t="s">
        <v>165</v>
      </c>
      <c r="B21" s="265" t="s">
        <v>166</v>
      </c>
      <c r="C21" s="277" t="s">
        <v>89</v>
      </c>
      <c r="D21" s="278" t="s">
        <v>163</v>
      </c>
    </row>
    <row r="22" spans="1:4" s="268" customFormat="1" ht="15" x14ac:dyDescent="0.25">
      <c r="A22" s="264" t="s">
        <v>167</v>
      </c>
      <c r="B22" s="265" t="s">
        <v>168</v>
      </c>
      <c r="C22" s="266" t="s">
        <v>165</v>
      </c>
      <c r="D22" s="267" t="s">
        <v>166</v>
      </c>
    </row>
    <row r="23" spans="1:4" s="268" customFormat="1" ht="15" x14ac:dyDescent="0.25">
      <c r="A23" s="264" t="s">
        <v>206</v>
      </c>
      <c r="B23" s="265" t="s">
        <v>207</v>
      </c>
      <c r="C23" s="266" t="s">
        <v>80</v>
      </c>
      <c r="D23" s="267" t="s">
        <v>81</v>
      </c>
    </row>
    <row r="24" spans="1:4" s="268" customFormat="1" ht="15" x14ac:dyDescent="0.25">
      <c r="A24" s="264" t="s">
        <v>110</v>
      </c>
      <c r="B24" s="265" t="s">
        <v>111</v>
      </c>
      <c r="C24" s="277" t="s">
        <v>89</v>
      </c>
      <c r="D24" s="278" t="s">
        <v>163</v>
      </c>
    </row>
    <row r="25" spans="1:4" s="268" customFormat="1" ht="15" x14ac:dyDescent="0.25">
      <c r="A25" s="264" t="s">
        <v>112</v>
      </c>
      <c r="B25" s="265" t="s">
        <v>164</v>
      </c>
      <c r="C25" s="277" t="s">
        <v>89</v>
      </c>
      <c r="D25" s="278" t="s">
        <v>163</v>
      </c>
    </row>
    <row r="26" spans="1:4" s="268" customFormat="1" ht="15" x14ac:dyDescent="0.25">
      <c r="A26" s="264" t="s">
        <v>149</v>
      </c>
      <c r="B26" s="265" t="s">
        <v>150</v>
      </c>
      <c r="C26" s="266" t="s">
        <v>147</v>
      </c>
      <c r="D26" s="267" t="s">
        <v>148</v>
      </c>
    </row>
    <row r="27" spans="1:4" s="268" customFormat="1" ht="15" x14ac:dyDescent="0.25">
      <c r="A27" s="264" t="s">
        <v>151</v>
      </c>
      <c r="B27" s="265" t="s">
        <v>152</v>
      </c>
      <c r="C27" s="266" t="s">
        <v>149</v>
      </c>
      <c r="D27" s="267" t="s">
        <v>150</v>
      </c>
    </row>
    <row r="28" spans="1:4" s="268" customFormat="1" ht="15" x14ac:dyDescent="0.25">
      <c r="A28" s="264" t="s">
        <v>153</v>
      </c>
      <c r="B28" s="265" t="s">
        <v>154</v>
      </c>
      <c r="C28" s="266" t="s">
        <v>151</v>
      </c>
      <c r="D28" s="267" t="s">
        <v>152</v>
      </c>
    </row>
    <row r="29" spans="1:4" s="268" customFormat="1" ht="15" x14ac:dyDescent="0.25">
      <c r="A29" s="264" t="s">
        <v>155</v>
      </c>
      <c r="B29" s="265" t="s">
        <v>156</v>
      </c>
      <c r="C29" s="266" t="s">
        <v>153</v>
      </c>
      <c r="D29" s="267" t="s">
        <v>154</v>
      </c>
    </row>
    <row r="30" spans="1:4" s="268" customFormat="1" ht="15" x14ac:dyDescent="0.25">
      <c r="A30" s="264" t="s">
        <v>169</v>
      </c>
      <c r="B30" s="265" t="s">
        <v>175</v>
      </c>
      <c r="C30" s="266" t="s">
        <v>176</v>
      </c>
      <c r="D30" s="267" t="s">
        <v>177</v>
      </c>
    </row>
    <row r="31" spans="1:4" s="268" customFormat="1" ht="15" x14ac:dyDescent="0.25">
      <c r="A31" s="264" t="s">
        <v>208</v>
      </c>
      <c r="B31" s="265" t="s">
        <v>209</v>
      </c>
      <c r="C31" s="266" t="s">
        <v>169</v>
      </c>
      <c r="D31" s="267" t="s">
        <v>175</v>
      </c>
    </row>
    <row r="32" spans="1:4" s="268" customFormat="1" ht="15" x14ac:dyDescent="0.25">
      <c r="A32" s="264" t="s">
        <v>210</v>
      </c>
      <c r="B32" s="265" t="s">
        <v>211</v>
      </c>
      <c r="C32" s="266" t="s">
        <v>208</v>
      </c>
      <c r="D32" s="267" t="s">
        <v>209</v>
      </c>
    </row>
    <row r="33" spans="1:4" s="268" customFormat="1" ht="15" x14ac:dyDescent="0.25">
      <c r="A33" s="264" t="s">
        <v>212</v>
      </c>
      <c r="B33" s="265" t="s">
        <v>213</v>
      </c>
      <c r="C33" s="266" t="s">
        <v>210</v>
      </c>
      <c r="D33" s="267" t="s">
        <v>211</v>
      </c>
    </row>
    <row r="34" spans="1:4" s="268" customFormat="1" ht="15" x14ac:dyDescent="0.25">
      <c r="A34" s="264" t="s">
        <v>214</v>
      </c>
      <c r="B34" s="265" t="s">
        <v>215</v>
      </c>
      <c r="C34" s="266" t="s">
        <v>212</v>
      </c>
      <c r="D34" s="267" t="s">
        <v>213</v>
      </c>
    </row>
    <row r="35" spans="1:4" s="268" customFormat="1" ht="15" x14ac:dyDescent="0.25">
      <c r="A35" s="264" t="s">
        <v>216</v>
      </c>
      <c r="B35" s="265" t="s">
        <v>217</v>
      </c>
      <c r="C35" s="266" t="s">
        <v>214</v>
      </c>
      <c r="D35" s="267" t="s">
        <v>215</v>
      </c>
    </row>
    <row r="36" spans="1:4" s="268" customFormat="1" ht="15" x14ac:dyDescent="0.25">
      <c r="A36" s="264" t="s">
        <v>114</v>
      </c>
      <c r="B36" s="265" t="s">
        <v>115</v>
      </c>
      <c r="C36" s="266" t="s">
        <v>91</v>
      </c>
      <c r="D36" s="267" t="s">
        <v>92</v>
      </c>
    </row>
    <row r="37" spans="1:4" s="268" customFormat="1" ht="15" x14ac:dyDescent="0.25">
      <c r="A37" s="264" t="s">
        <v>218</v>
      </c>
      <c r="B37" s="265" t="s">
        <v>219</v>
      </c>
      <c r="C37" s="266" t="s">
        <v>114</v>
      </c>
      <c r="D37" s="267" t="s">
        <v>92</v>
      </c>
    </row>
    <row r="38" spans="1:4" ht="13.5" x14ac:dyDescent="0.25">
      <c r="A38" s="264" t="s">
        <v>220</v>
      </c>
      <c r="B38" s="265" t="s">
        <v>221</v>
      </c>
      <c r="C38" s="266" t="s">
        <v>218</v>
      </c>
      <c r="D38" s="267" t="s">
        <v>219</v>
      </c>
    </row>
    <row r="39" spans="1:4" ht="13.5" x14ac:dyDescent="0.25">
      <c r="A39" s="264" t="s">
        <v>222</v>
      </c>
      <c r="B39" s="265" t="s">
        <v>223</v>
      </c>
      <c r="C39" s="266" t="s">
        <v>220</v>
      </c>
      <c r="D39" s="267" t="s">
        <v>221</v>
      </c>
    </row>
    <row r="40" spans="1:4" ht="13.5" x14ac:dyDescent="0.25">
      <c r="A40" s="279" t="s">
        <v>243</v>
      </c>
      <c r="B40" s="280" t="s">
        <v>244</v>
      </c>
      <c r="C40" s="281" t="s">
        <v>236</v>
      </c>
      <c r="D40" s="282" t="s">
        <v>237</v>
      </c>
    </row>
    <row r="41" spans="1:4" ht="13.5" x14ac:dyDescent="0.25">
      <c r="A41" s="283" t="s">
        <v>245</v>
      </c>
      <c r="B41" s="284" t="s">
        <v>246</v>
      </c>
      <c r="C41" s="285" t="s">
        <v>247</v>
      </c>
      <c r="D41" s="286" t="s">
        <v>248</v>
      </c>
    </row>
    <row r="42" spans="1:4" ht="13.5" x14ac:dyDescent="0.25">
      <c r="A42" s="283" t="s">
        <v>249</v>
      </c>
      <c r="B42" s="284" t="s">
        <v>250</v>
      </c>
      <c r="C42" s="285" t="s">
        <v>245</v>
      </c>
      <c r="D42" s="286" t="s">
        <v>246</v>
      </c>
    </row>
    <row r="43" spans="1:4" ht="13.5" x14ac:dyDescent="0.25">
      <c r="A43" s="287" t="s">
        <v>251</v>
      </c>
      <c r="B43" s="284" t="s">
        <v>252</v>
      </c>
      <c r="C43" s="288" t="s">
        <v>249</v>
      </c>
      <c r="D43" s="286" t="s">
        <v>250</v>
      </c>
    </row>
    <row r="44" spans="1:4" ht="13.5" x14ac:dyDescent="0.25">
      <c r="A44" s="283" t="s">
        <v>253</v>
      </c>
      <c r="B44" s="284" t="s">
        <v>254</v>
      </c>
      <c r="C44" s="289" t="s">
        <v>251</v>
      </c>
      <c r="D44" s="286" t="s">
        <v>252</v>
      </c>
    </row>
    <row r="45" spans="1:4" ht="13.5" x14ac:dyDescent="0.25">
      <c r="A45" s="283" t="s">
        <v>255</v>
      </c>
      <c r="B45" s="290" t="s">
        <v>256</v>
      </c>
      <c r="C45" s="285" t="s">
        <v>257</v>
      </c>
      <c r="D45" s="291" t="s">
        <v>258</v>
      </c>
    </row>
    <row r="46" spans="1:4" ht="13.5" x14ac:dyDescent="0.25">
      <c r="A46" s="292" t="s">
        <v>259</v>
      </c>
      <c r="B46" s="290" t="s">
        <v>260</v>
      </c>
      <c r="C46" s="285" t="s">
        <v>255</v>
      </c>
      <c r="D46" s="291" t="s">
        <v>256</v>
      </c>
    </row>
    <row r="47" spans="1:4" ht="13.5" x14ac:dyDescent="0.25">
      <c r="A47" s="292" t="s">
        <v>261</v>
      </c>
      <c r="B47" s="293" t="s">
        <v>262</v>
      </c>
      <c r="C47" s="289" t="s">
        <v>247</v>
      </c>
      <c r="D47" s="294" t="s">
        <v>248</v>
      </c>
    </row>
    <row r="48" spans="1:4" ht="13.5" x14ac:dyDescent="0.25">
      <c r="A48" s="292" t="s">
        <v>263</v>
      </c>
      <c r="B48" s="293" t="s">
        <v>264</v>
      </c>
      <c r="C48" s="289" t="s">
        <v>261</v>
      </c>
      <c r="D48" s="294" t="s">
        <v>262</v>
      </c>
    </row>
    <row r="49" spans="1:4" ht="13.5" x14ac:dyDescent="0.25">
      <c r="A49" s="292" t="s">
        <v>265</v>
      </c>
      <c r="B49" s="293" t="s">
        <v>266</v>
      </c>
      <c r="C49" s="289" t="s">
        <v>267</v>
      </c>
      <c r="D49" s="294" t="s">
        <v>268</v>
      </c>
    </row>
    <row r="50" spans="1:4" ht="13.5" x14ac:dyDescent="0.25">
      <c r="A50" s="292" t="s">
        <v>269</v>
      </c>
      <c r="B50" s="293" t="s">
        <v>270</v>
      </c>
      <c r="C50" s="289" t="s">
        <v>247</v>
      </c>
      <c r="D50" s="294" t="s">
        <v>248</v>
      </c>
    </row>
    <row r="51" spans="1:4" ht="13.5" x14ac:dyDescent="0.25">
      <c r="A51" s="292" t="s">
        <v>271</v>
      </c>
      <c r="B51" s="293" t="s">
        <v>272</v>
      </c>
      <c r="C51" s="289" t="s">
        <v>269</v>
      </c>
      <c r="D51" s="294" t="s">
        <v>270</v>
      </c>
    </row>
    <row r="52" spans="1:4" ht="13.5" x14ac:dyDescent="0.25">
      <c r="A52" s="287" t="s">
        <v>273</v>
      </c>
      <c r="B52" s="293" t="s">
        <v>274</v>
      </c>
      <c r="C52" s="289" t="s">
        <v>271</v>
      </c>
      <c r="D52" s="294" t="s">
        <v>272</v>
      </c>
    </row>
    <row r="53" spans="1:4" ht="13.5" x14ac:dyDescent="0.25">
      <c r="A53" s="287" t="s">
        <v>275</v>
      </c>
      <c r="B53" s="293" t="s">
        <v>276</v>
      </c>
      <c r="C53" s="288" t="s">
        <v>277</v>
      </c>
      <c r="D53" s="294" t="s">
        <v>278</v>
      </c>
    </row>
    <row r="54" spans="1:4" ht="14.25" thickBot="1" x14ac:dyDescent="0.3">
      <c r="A54" s="295" t="s">
        <v>279</v>
      </c>
      <c r="B54" s="296" t="s">
        <v>280</v>
      </c>
      <c r="C54" s="297" t="s">
        <v>281</v>
      </c>
      <c r="D54" s="298" t="s">
        <v>282</v>
      </c>
    </row>
    <row r="55" spans="1:4" ht="13.5" thickTop="1" x14ac:dyDescent="0.2"/>
  </sheetData>
  <sheetProtection algorithmName="SHA-512" hashValue="6vE2GfDouNLdyOoDAwW15MwgTe+2f8oJl1o1WXrvIPRfrxzTc1f5Yzl6w541mQigdw/CM0zbraIzOVgoJro4Og==" saltValue="m74wLjFQMH+A4rMNertslQ==" spinCount="100000" sheet="1" objects="1" scenarios="1" selectLockedCells="1" selectUnlockedCells="1"/>
  <mergeCells count="5">
    <mergeCell ref="A2:D2"/>
    <mergeCell ref="A3:D3"/>
    <mergeCell ref="A4:A5"/>
    <mergeCell ref="B4:B5"/>
    <mergeCell ref="C4:D4"/>
  </mergeCells>
  <phoneticPr fontId="38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&amp;R&amp;"Arial,Normál"&amp;12 4/1. számú melléklet a  bűnügyi igazgatási alapképzési szak pénzügyi nyomozó szakirány tantervéhez</oddHeader>
    <oddFooter>&amp;R&amp;Z&amp;F  &amp;D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6_felev_napp</vt:lpstr>
      <vt:lpstr>elotanulmanyi_rend (3)</vt:lpstr>
      <vt:lpstr>'6_felev_napp'!Nyomtatási_terület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Ackermann Zsolt</cp:lastModifiedBy>
  <cp:lastPrinted>2016-09-09T09:44:26Z</cp:lastPrinted>
  <dcterms:created xsi:type="dcterms:W3CDTF">2013-03-06T07:49:00Z</dcterms:created>
  <dcterms:modified xsi:type="dcterms:W3CDTF">2018-12-20T12:32:27Z</dcterms:modified>
</cp:coreProperties>
</file>